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'2008'!$A$1:$O$63</definedName>
    <definedName name="_xlnm.Print_Area" localSheetId="13">'2009'!$A$1:$O$63</definedName>
    <definedName name="_xlnm.Print_Area" localSheetId="12">'2010'!$A$1:$O$65</definedName>
    <definedName name="_xlnm.Print_Area" localSheetId="11">'2011'!$A$1:$O$59</definedName>
    <definedName name="_xlnm.Print_Area" localSheetId="10">'2012'!$A$1:$O$60</definedName>
    <definedName name="_xlnm.Print_Area" localSheetId="9">'2013'!$A$1:$O$62</definedName>
    <definedName name="_xlnm.Print_Area" localSheetId="8">'2014'!$A$1:$O$62</definedName>
    <definedName name="_xlnm.Print_Area" localSheetId="7">'2015'!$A$1:$O$60</definedName>
    <definedName name="_xlnm.Print_Area" localSheetId="6">'2016'!$A$1:$O$62</definedName>
    <definedName name="_xlnm.Print_Area" localSheetId="5">'2017'!$A$1:$O$63</definedName>
    <definedName name="_xlnm.Print_Area" localSheetId="4">'2018'!$A$1:$O$66</definedName>
    <definedName name="_xlnm.Print_Area" localSheetId="3">'2019'!$A$1:$O$67</definedName>
    <definedName name="_xlnm.Print_Area" localSheetId="2">'2020'!$A$1:$O$68</definedName>
    <definedName name="_xlnm.Print_Area" localSheetId="1">'2021'!$A$1:$P$67</definedName>
    <definedName name="_xlnm.Print_Area" localSheetId="0">'2022'!$A$1:$P$66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61" i="48" l="1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4" i="48" l="1"/>
  <c r="P54" i="48" s="1"/>
  <c r="J62" i="48"/>
  <c r="O45" i="48"/>
  <c r="P45" i="48" s="1"/>
  <c r="O42" i="48"/>
  <c r="P42" i="48" s="1"/>
  <c r="O32" i="48"/>
  <c r="P32" i="48" s="1"/>
  <c r="L62" i="48"/>
  <c r="O21" i="48"/>
  <c r="P21" i="48" s="1"/>
  <c r="H62" i="48"/>
  <c r="M62" i="48"/>
  <c r="N62" i="48"/>
  <c r="O17" i="48"/>
  <c r="P17" i="48" s="1"/>
  <c r="G62" i="48"/>
  <c r="D62" i="48"/>
  <c r="I62" i="48"/>
  <c r="O5" i="48"/>
  <c r="P5" i="48" s="1"/>
  <c r="K62" i="48"/>
  <c r="E62" i="48"/>
  <c r="F62" i="48"/>
  <c r="O62" i="47"/>
  <c r="P62" i="47"/>
  <c r="O61" i="47"/>
  <c r="P61" i="47" s="1"/>
  <c r="O60" i="47"/>
  <c r="P60" i="47" s="1"/>
  <c r="O59" i="47"/>
  <c r="P59" i="47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/>
  <c r="O49" i="47"/>
  <c r="P49" i="47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/>
  <c r="O40" i="47"/>
  <c r="P40" i="47"/>
  <c r="O39" i="47"/>
  <c r="P39" i="47" s="1"/>
  <c r="O38" i="47"/>
  <c r="P38" i="47" s="1"/>
  <c r="O37" i="47"/>
  <c r="P37" i="47" s="1"/>
  <c r="O36" i="47"/>
  <c r="P36" i="47" s="1"/>
  <c r="O35" i="47"/>
  <c r="P35" i="47"/>
  <c r="O34" i="47"/>
  <c r="P34" i="47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/>
  <c r="O31" i="47"/>
  <c r="P31" i="47" s="1"/>
  <c r="O30" i="47"/>
  <c r="P30" i="47" s="1"/>
  <c r="O29" i="47"/>
  <c r="P29" i="47"/>
  <c r="O28" i="47"/>
  <c r="P28" i="47" s="1"/>
  <c r="O27" i="47"/>
  <c r="P27" i="47" s="1"/>
  <c r="O26" i="47"/>
  <c r="P26" i="47"/>
  <c r="O25" i="47"/>
  <c r="P25" i="47" s="1"/>
  <c r="O24" i="47"/>
  <c r="P24" i="47" s="1"/>
  <c r="O23" i="47"/>
  <c r="P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/>
  <c r="M33" i="45"/>
  <c r="L33" i="45"/>
  <c r="K33" i="45"/>
  <c r="N33" i="45" s="1"/>
  <c r="O33" i="45" s="1"/>
  <c r="J33" i="45"/>
  <c r="I33" i="45"/>
  <c r="H33" i="45"/>
  <c r="G33" i="45"/>
  <c r="F33" i="45"/>
  <c r="E33" i="45"/>
  <c r="D33" i="45"/>
  <c r="N32" i="45"/>
  <c r="O32" i="45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M17" i="45"/>
  <c r="L17" i="45"/>
  <c r="K17" i="45"/>
  <c r="K64" i="45" s="1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2" i="44"/>
  <c r="O62" i="44" s="1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N32" i="44" s="1"/>
  <c r="O32" i="44" s="1"/>
  <c r="D32" i="44"/>
  <c r="N31" i="44"/>
  <c r="O31" i="44" s="1"/>
  <c r="N30" i="44"/>
  <c r="O30" i="44" s="1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1" i="43"/>
  <c r="O61" i="43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/>
  <c r="M53" i="43"/>
  <c r="L53" i="43"/>
  <c r="K53" i="43"/>
  <c r="J53" i="43"/>
  <c r="I53" i="43"/>
  <c r="H53" i="43"/>
  <c r="G53" i="43"/>
  <c r="F53" i="43"/>
  <c r="E53" i="43"/>
  <c r="D53" i="43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N41" i="43" s="1"/>
  <c r="O41" i="43" s="1"/>
  <c r="D41" i="43"/>
  <c r="N40" i="43"/>
  <c r="O40" i="43" s="1"/>
  <c r="N39" i="43"/>
  <c r="O39" i="43" s="1"/>
  <c r="N38" i="43"/>
  <c r="O38" i="43" s="1"/>
  <c r="N37" i="43"/>
  <c r="O37" i="43"/>
  <c r="N36" i="43"/>
  <c r="O36" i="43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N31" i="43" s="1"/>
  <c r="O31" i="43" s="1"/>
  <c r="H31" i="43"/>
  <c r="G31" i="43"/>
  <c r="F31" i="43"/>
  <c r="E31" i="43"/>
  <c r="D31" i="43"/>
  <c r="N30" i="43"/>
  <c r="O30" i="43" s="1"/>
  <c r="N29" i="43"/>
  <c r="O29" i="43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E59" i="42" s="1"/>
  <c r="D39" i="42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M17" i="42"/>
  <c r="M59" i="42" s="1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1" i="40"/>
  <c r="O31" i="40" s="1"/>
  <c r="N57" i="41"/>
  <c r="O57" i="41"/>
  <c r="N56" i="41"/>
  <c r="O56" i="4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/>
  <c r="M42" i="41"/>
  <c r="L42" i="41"/>
  <c r="K42" i="41"/>
  <c r="J42" i="41"/>
  <c r="I42" i="41"/>
  <c r="H42" i="41"/>
  <c r="G42" i="41"/>
  <c r="F42" i="41"/>
  <c r="E42" i="41"/>
  <c r="D42" i="41"/>
  <c r="N41" i="41"/>
  <c r="O41" i="4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 s="1"/>
  <c r="N27" i="41"/>
  <c r="O27" i="41" s="1"/>
  <c r="N26" i="41"/>
  <c r="O26" i="41" s="1"/>
  <c r="N25" i="41"/>
  <c r="O25" i="41"/>
  <c r="N24" i="41"/>
  <c r="O24" i="4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N5" i="41" s="1"/>
  <c r="O5" i="41" s="1"/>
  <c r="D5" i="41"/>
  <c r="N55" i="40"/>
  <c r="O55" i="40" s="1"/>
  <c r="N54" i="40"/>
  <c r="O54" i="40" s="1"/>
  <c r="N53" i="40"/>
  <c r="O53" i="40" s="1"/>
  <c r="N52" i="40"/>
  <c r="O52" i="40"/>
  <c r="N51" i="40"/>
  <c r="O51" i="40"/>
  <c r="M50" i="40"/>
  <c r="L50" i="40"/>
  <c r="K50" i="40"/>
  <c r="J50" i="40"/>
  <c r="I50" i="40"/>
  <c r="H50" i="40"/>
  <c r="G50" i="40"/>
  <c r="F50" i="40"/>
  <c r="E50" i="40"/>
  <c r="D50" i="40"/>
  <c r="N50" i="40" s="1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N42" i="40" s="1"/>
  <c r="O42" i="40" s="1"/>
  <c r="D42" i="40"/>
  <c r="N41" i="40"/>
  <c r="O41" i="40" s="1"/>
  <c r="N40" i="40"/>
  <c r="O40" i="40" s="1"/>
  <c r="M39" i="40"/>
  <c r="L39" i="40"/>
  <c r="K39" i="40"/>
  <c r="J39" i="40"/>
  <c r="I39" i="40"/>
  <c r="N39" i="40"/>
  <c r="O39" i="40" s="1"/>
  <c r="H39" i="40"/>
  <c r="G39" i="40"/>
  <c r="F39" i="40"/>
  <c r="E39" i="40"/>
  <c r="D39" i="40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N30" i="40"/>
  <c r="O30" i="40"/>
  <c r="M29" i="40"/>
  <c r="L29" i="40"/>
  <c r="K29" i="40"/>
  <c r="K56" i="40" s="1"/>
  <c r="J29" i="40"/>
  <c r="I29" i="40"/>
  <c r="H29" i="40"/>
  <c r="G29" i="40"/>
  <c r="F29" i="40"/>
  <c r="E29" i="40"/>
  <c r="D29" i="40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N17" i="40" s="1"/>
  <c r="O17" i="40" s="1"/>
  <c r="E17" i="40"/>
  <c r="D17" i="40"/>
  <c r="N16" i="40"/>
  <c r="O16" i="40"/>
  <c r="N15" i="40"/>
  <c r="O15" i="40" s="1"/>
  <c r="N14" i="40"/>
  <c r="O14" i="40"/>
  <c r="N13" i="40"/>
  <c r="O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F56" i="40" s="1"/>
  <c r="E5" i="40"/>
  <c r="D5" i="40"/>
  <c r="N57" i="39"/>
  <c r="O57" i="39" s="1"/>
  <c r="N56" i="39"/>
  <c r="O56" i="39" s="1"/>
  <c r="N55" i="39"/>
  <c r="O55" i="39" s="1"/>
  <c r="M54" i="39"/>
  <c r="L54" i="39"/>
  <c r="K54" i="39"/>
  <c r="J54" i="39"/>
  <c r="I54" i="39"/>
  <c r="N54" i="39" s="1"/>
  <c r="O54" i="39" s="1"/>
  <c r="H54" i="39"/>
  <c r="G54" i="39"/>
  <c r="F54" i="39"/>
  <c r="E54" i="39"/>
  <c r="D54" i="39"/>
  <c r="N53" i="39"/>
  <c r="O53" i="39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6" i="39" s="1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N43" i="39"/>
  <c r="O43" i="39" s="1"/>
  <c r="E43" i="39"/>
  <c r="D43" i="39"/>
  <c r="N42" i="39"/>
  <c r="O42" i="39"/>
  <c r="N41" i="39"/>
  <c r="O41" i="39" s="1"/>
  <c r="N40" i="39"/>
  <c r="O40" i="39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/>
  <c r="M33" i="39"/>
  <c r="L33" i="39"/>
  <c r="L58" i="39" s="1"/>
  <c r="K33" i="39"/>
  <c r="J33" i="39"/>
  <c r="I33" i="39"/>
  <c r="H33" i="39"/>
  <c r="G33" i="39"/>
  <c r="F33" i="39"/>
  <c r="E33" i="39"/>
  <c r="D33" i="39"/>
  <c r="N32" i="39"/>
  <c r="O32" i="39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/>
  <c r="M21" i="39"/>
  <c r="L21" i="39"/>
  <c r="K21" i="39"/>
  <c r="J21" i="39"/>
  <c r="I21" i="39"/>
  <c r="I58" i="39" s="1"/>
  <c r="H21" i="39"/>
  <c r="G21" i="39"/>
  <c r="F21" i="39"/>
  <c r="E21" i="39"/>
  <c r="D21" i="39"/>
  <c r="N20" i="39"/>
  <c r="O20" i="39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J58" i="39" s="1"/>
  <c r="I5" i="39"/>
  <c r="H5" i="39"/>
  <c r="H58" i="39" s="1"/>
  <c r="G5" i="39"/>
  <c r="F5" i="39"/>
  <c r="E5" i="39"/>
  <c r="D5" i="39"/>
  <c r="N57" i="38"/>
  <c r="O57" i="38"/>
  <c r="N56" i="38"/>
  <c r="O56" i="38" s="1"/>
  <c r="N55" i="38"/>
  <c r="O55" i="38" s="1"/>
  <c r="N54" i="38"/>
  <c r="O54" i="38" s="1"/>
  <c r="N53" i="38"/>
  <c r="O53" i="38" s="1"/>
  <c r="M52" i="38"/>
  <c r="L52" i="38"/>
  <c r="K52" i="38"/>
  <c r="J52" i="38"/>
  <c r="I52" i="38"/>
  <c r="H52" i="38"/>
  <c r="N52" i="38" s="1"/>
  <c r="O52" i="38" s="1"/>
  <c r="G52" i="38"/>
  <c r="F52" i="38"/>
  <c r="E52" i="38"/>
  <c r="D52" i="38"/>
  <c r="N51" i="38"/>
  <c r="O51" i="38"/>
  <c r="N50" i="38"/>
  <c r="O50" i="38"/>
  <c r="N49" i="38"/>
  <c r="O49" i="38" s="1"/>
  <c r="N48" i="38"/>
  <c r="O48" i="38"/>
  <c r="N47" i="38"/>
  <c r="O47" i="38"/>
  <c r="N46" i="38"/>
  <c r="O46" i="38" s="1"/>
  <c r="N45" i="38"/>
  <c r="O45" i="38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/>
  <c r="M41" i="38"/>
  <c r="L41" i="38"/>
  <c r="L58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/>
  <c r="N37" i="38"/>
  <c r="O37" i="38" s="1"/>
  <c r="N36" i="38"/>
  <c r="O36" i="38"/>
  <c r="N35" i="38"/>
  <c r="O35" i="38"/>
  <c r="N34" i="38"/>
  <c r="O34" i="38" s="1"/>
  <c r="N33" i="38"/>
  <c r="O33" i="38" s="1"/>
  <c r="N32" i="38"/>
  <c r="O32" i="38"/>
  <c r="N31" i="38"/>
  <c r="O31" i="38" s="1"/>
  <c r="M30" i="38"/>
  <c r="L30" i="38"/>
  <c r="K30" i="38"/>
  <c r="J30" i="38"/>
  <c r="N30" i="38" s="1"/>
  <c r="O30" i="38" s="1"/>
  <c r="I30" i="38"/>
  <c r="H30" i="38"/>
  <c r="G30" i="38"/>
  <c r="F30" i="38"/>
  <c r="E30" i="38"/>
  <c r="D30" i="38"/>
  <c r="N29" i="38"/>
  <c r="O29" i="38" s="1"/>
  <c r="N28" i="38"/>
  <c r="O28" i="38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G58" i="38"/>
  <c r="F17" i="38"/>
  <c r="E17" i="38"/>
  <c r="D17" i="38"/>
  <c r="N16" i="38"/>
  <c r="O16" i="38" s="1"/>
  <c r="N15" i="38"/>
  <c r="O15" i="38" s="1"/>
  <c r="N14" i="38"/>
  <c r="O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58" i="38" s="1"/>
  <c r="J5" i="38"/>
  <c r="I5" i="38"/>
  <c r="H5" i="38"/>
  <c r="G5" i="38"/>
  <c r="F5" i="38"/>
  <c r="F58" i="38" s="1"/>
  <c r="E5" i="38"/>
  <c r="D5" i="38"/>
  <c r="D58" i="38" s="1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 s="1"/>
  <c r="M46" i="37"/>
  <c r="L46" i="37"/>
  <c r="N46" i="37" s="1"/>
  <c r="O46" i="37" s="1"/>
  <c r="K46" i="37"/>
  <c r="J46" i="37"/>
  <c r="I46" i="37"/>
  <c r="H46" i="37"/>
  <c r="G46" i="37"/>
  <c r="F46" i="37"/>
  <c r="E46" i="37"/>
  <c r="D46" i="37"/>
  <c r="N45" i="37"/>
  <c r="O45" i="37" s="1"/>
  <c r="N44" i="37"/>
  <c r="O44" i="37"/>
  <c r="M43" i="37"/>
  <c r="M59" i="37" s="1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/>
  <c r="N35" i="37"/>
  <c r="O35" i="37" s="1"/>
  <c r="N34" i="37"/>
  <c r="O34" i="37" s="1"/>
  <c r="N33" i="37"/>
  <c r="O33" i="37" s="1"/>
  <c r="N32" i="37"/>
  <c r="O32" i="37" s="1"/>
  <c r="M31" i="37"/>
  <c r="L31" i="37"/>
  <c r="K31" i="37"/>
  <c r="J31" i="37"/>
  <c r="I31" i="37"/>
  <c r="I59" i="37" s="1"/>
  <c r="H31" i="37"/>
  <c r="G31" i="37"/>
  <c r="F31" i="37"/>
  <c r="E31" i="37"/>
  <c r="D31" i="37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N18" i="37" s="1"/>
  <c r="O18" i="37" s="1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G59" i="37" s="1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55" i="36"/>
  <c r="O55" i="36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N51" i="36" s="1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M41" i="36"/>
  <c r="L41" i="36"/>
  <c r="K41" i="36"/>
  <c r="J41" i="36"/>
  <c r="I41" i="36"/>
  <c r="H41" i="36"/>
  <c r="N41" i="36" s="1"/>
  <c r="O41" i="36" s="1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D56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M20" i="36"/>
  <c r="L20" i="36"/>
  <c r="K20" i="36"/>
  <c r="J20" i="36"/>
  <c r="I20" i="36"/>
  <c r="I56" i="36" s="1"/>
  <c r="H20" i="36"/>
  <c r="N20" i="36" s="1"/>
  <c r="O20" i="36" s="1"/>
  <c r="G20" i="36"/>
  <c r="F20" i="36"/>
  <c r="E20" i="36"/>
  <c r="D20" i="36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E56" i="36" s="1"/>
  <c r="D16" i="36"/>
  <c r="N15" i="36"/>
  <c r="O15" i="36" s="1"/>
  <c r="N14" i="36"/>
  <c r="O14" i="36"/>
  <c r="N13" i="36"/>
  <c r="O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M56" i="36" s="1"/>
  <c r="L5" i="36"/>
  <c r="K5" i="36"/>
  <c r="K56" i="36" s="1"/>
  <c r="J5" i="36"/>
  <c r="J56" i="36"/>
  <c r="I5" i="36"/>
  <c r="H5" i="36"/>
  <c r="G5" i="36"/>
  <c r="F5" i="36"/>
  <c r="E5" i="36"/>
  <c r="D5" i="36"/>
  <c r="N54" i="35"/>
  <c r="O54" i="35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/>
  <c r="M45" i="35"/>
  <c r="M55" i="35" s="1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 s="1"/>
  <c r="M31" i="35"/>
  <c r="L31" i="35"/>
  <c r="K31" i="35"/>
  <c r="N31" i="35" s="1"/>
  <c r="O31" i="35" s="1"/>
  <c r="J31" i="35"/>
  <c r="I31" i="35"/>
  <c r="H31" i="35"/>
  <c r="G31" i="35"/>
  <c r="F31" i="35"/>
  <c r="E31" i="35"/>
  <c r="D31" i="35"/>
  <c r="N30" i="35"/>
  <c r="O30" i="35"/>
  <c r="N29" i="35"/>
  <c r="O29" i="35"/>
  <c r="N28" i="35"/>
  <c r="O28" i="35" s="1"/>
  <c r="N27" i="35"/>
  <c r="O27" i="35"/>
  <c r="N26" i="35"/>
  <c r="O26" i="35"/>
  <c r="N25" i="35"/>
  <c r="O25" i="35" s="1"/>
  <c r="N24" i="35"/>
  <c r="O24" i="35"/>
  <c r="N23" i="35"/>
  <c r="O23" i="35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/>
  <c r="N17" i="35"/>
  <c r="O17" i="35" s="1"/>
  <c r="M16" i="35"/>
  <c r="L16" i="35"/>
  <c r="K16" i="35"/>
  <c r="J16" i="35"/>
  <c r="I16" i="35"/>
  <c r="I55" i="35" s="1"/>
  <c r="H16" i="35"/>
  <c r="G16" i="35"/>
  <c r="F16" i="35"/>
  <c r="E16" i="35"/>
  <c r="D16" i="35"/>
  <c r="N15" i="35"/>
  <c r="O15" i="35" s="1"/>
  <c r="N14" i="35"/>
  <c r="O14" i="35" s="1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L55" i="35" s="1"/>
  <c r="K5" i="35"/>
  <c r="J5" i="35"/>
  <c r="I5" i="35"/>
  <c r="H5" i="35"/>
  <c r="G5" i="35"/>
  <c r="G55" i="35"/>
  <c r="F5" i="35"/>
  <c r="F55" i="35"/>
  <c r="E5" i="35"/>
  <c r="D5" i="35"/>
  <c r="N60" i="34"/>
  <c r="O60" i="34" s="1"/>
  <c r="N59" i="34"/>
  <c r="O59" i="34" s="1"/>
  <c r="N58" i="34"/>
  <c r="O58" i="34"/>
  <c r="M57" i="34"/>
  <c r="L57" i="34"/>
  <c r="K57" i="34"/>
  <c r="J57" i="34"/>
  <c r="I57" i="34"/>
  <c r="H57" i="34"/>
  <c r="G57" i="34"/>
  <c r="F57" i="34"/>
  <c r="E57" i="34"/>
  <c r="D57" i="34"/>
  <c r="N56" i="34"/>
  <c r="O56" i="34"/>
  <c r="N55" i="34"/>
  <c r="O55" i="34" s="1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/>
  <c r="N40" i="34"/>
  <c r="O40" i="34" s="1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/>
  <c r="N33" i="34"/>
  <c r="O33" i="34"/>
  <c r="N32" i="34"/>
  <c r="O32" i="34" s="1"/>
  <c r="N31" i="34"/>
  <c r="O31" i="34" s="1"/>
  <c r="N30" i="34"/>
  <c r="O30" i="34" s="1"/>
  <c r="N29" i="34"/>
  <c r="O29" i="34"/>
  <c r="N28" i="34"/>
  <c r="O28" i="34"/>
  <c r="N27" i="34"/>
  <c r="O27" i="34"/>
  <c r="N26" i="34"/>
  <c r="O26" i="34" s="1"/>
  <c r="N25" i="34"/>
  <c r="O25" i="34" s="1"/>
  <c r="N24" i="34"/>
  <c r="O24" i="34" s="1"/>
  <c r="N23" i="34"/>
  <c r="O23" i="34"/>
  <c r="N22" i="34"/>
  <c r="O22" i="34"/>
  <c r="N21" i="34"/>
  <c r="O21" i="34"/>
  <c r="M20" i="34"/>
  <c r="L20" i="34"/>
  <c r="K20" i="34"/>
  <c r="J20" i="34"/>
  <c r="I20" i="34"/>
  <c r="H20" i="34"/>
  <c r="G20" i="34"/>
  <c r="G61" i="34"/>
  <c r="F20" i="34"/>
  <c r="E20" i="34"/>
  <c r="D20" i="34"/>
  <c r="N20" i="34"/>
  <c r="O20" i="34" s="1"/>
  <c r="N19" i="34"/>
  <c r="O19" i="34"/>
  <c r="N18" i="34"/>
  <c r="O18" i="34"/>
  <c r="N17" i="34"/>
  <c r="O17" i="34"/>
  <c r="M16" i="34"/>
  <c r="L16" i="34"/>
  <c r="K16" i="34"/>
  <c r="J16" i="34"/>
  <c r="J61" i="34" s="1"/>
  <c r="I16" i="34"/>
  <c r="H16" i="34"/>
  <c r="G16" i="34"/>
  <c r="F16" i="34"/>
  <c r="E16" i="34"/>
  <c r="D16" i="34"/>
  <c r="N15" i="34"/>
  <c r="O15" i="34"/>
  <c r="N14" i="34"/>
  <c r="O14" i="34" s="1"/>
  <c r="N13" i="34"/>
  <c r="O13" i="34"/>
  <c r="N12" i="34"/>
  <c r="O12" i="34" s="1"/>
  <c r="N11" i="34"/>
  <c r="O11" i="34"/>
  <c r="N10" i="34"/>
  <c r="O10" i="34"/>
  <c r="N9" i="34"/>
  <c r="O9" i="34"/>
  <c r="N8" i="34"/>
  <c r="O8" i="34" s="1"/>
  <c r="N7" i="34"/>
  <c r="O7" i="34"/>
  <c r="N6" i="34"/>
  <c r="O6" i="34" s="1"/>
  <c r="M5" i="34"/>
  <c r="L5" i="34"/>
  <c r="L61" i="34" s="1"/>
  <c r="K5" i="34"/>
  <c r="J5" i="34"/>
  <c r="I5" i="34"/>
  <c r="H5" i="34"/>
  <c r="H61" i="34"/>
  <c r="G5" i="34"/>
  <c r="F5" i="34"/>
  <c r="E5" i="34"/>
  <c r="D5" i="34"/>
  <c r="N35" i="33"/>
  <c r="O35" i="33" s="1"/>
  <c r="N58" i="33"/>
  <c r="O58" i="33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/>
  <c r="N43" i="33"/>
  <c r="O43" i="33" s="1"/>
  <c r="N44" i="33"/>
  <c r="O44" i="33" s="1"/>
  <c r="N22" i="33"/>
  <c r="O22" i="33" s="1"/>
  <c r="N23" i="33"/>
  <c r="O23" i="33" s="1"/>
  <c r="N24" i="33"/>
  <c r="O24" i="33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/>
  <c r="N31" i="33"/>
  <c r="O31" i="33"/>
  <c r="N32" i="33"/>
  <c r="O32" i="33" s="1"/>
  <c r="N33" i="33"/>
  <c r="O33" i="33" s="1"/>
  <c r="N8" i="33"/>
  <c r="O8" i="33" s="1"/>
  <c r="N9" i="33"/>
  <c r="O9" i="33" s="1"/>
  <c r="E34" i="33"/>
  <c r="F34" i="33"/>
  <c r="G34" i="33"/>
  <c r="H34" i="33"/>
  <c r="I34" i="33"/>
  <c r="J34" i="33"/>
  <c r="K34" i="33"/>
  <c r="L34" i="33"/>
  <c r="M34" i="33"/>
  <c r="D34" i="33"/>
  <c r="E20" i="33"/>
  <c r="F20" i="33"/>
  <c r="G20" i="33"/>
  <c r="H20" i="33"/>
  <c r="I20" i="33"/>
  <c r="N20" i="33"/>
  <c r="O20" i="33" s="1"/>
  <c r="J20" i="33"/>
  <c r="K20" i="33"/>
  <c r="L20" i="33"/>
  <c r="M20" i="33"/>
  <c r="D20" i="33"/>
  <c r="E16" i="33"/>
  <c r="N16" i="33" s="1"/>
  <c r="O16" i="33" s="1"/>
  <c r="F16" i="33"/>
  <c r="G16" i="33"/>
  <c r="H16" i="33"/>
  <c r="I16" i="33"/>
  <c r="J16" i="33"/>
  <c r="K16" i="33"/>
  <c r="L16" i="33"/>
  <c r="M16" i="33"/>
  <c r="D16" i="33"/>
  <c r="E5" i="33"/>
  <c r="F5" i="33"/>
  <c r="F59" i="33" s="1"/>
  <c r="G5" i="33"/>
  <c r="H5" i="33"/>
  <c r="H59" i="33"/>
  <c r="I5" i="33"/>
  <c r="J5" i="33"/>
  <c r="J59" i="33" s="1"/>
  <c r="K5" i="33"/>
  <c r="L5" i="33"/>
  <c r="M5" i="33"/>
  <c r="M59" i="33" s="1"/>
  <c r="D5" i="33"/>
  <c r="N5" i="33"/>
  <c r="O5" i="33" s="1"/>
  <c r="E56" i="33"/>
  <c r="F56" i="33"/>
  <c r="G56" i="33"/>
  <c r="H56" i="33"/>
  <c r="I56" i="33"/>
  <c r="J56" i="33"/>
  <c r="K56" i="33"/>
  <c r="L56" i="33"/>
  <c r="M56" i="33"/>
  <c r="D56" i="33"/>
  <c r="N57" i="33"/>
  <c r="O57" i="33" s="1"/>
  <c r="N51" i="33"/>
  <c r="O51" i="33"/>
  <c r="N52" i="33"/>
  <c r="O52" i="33" s="1"/>
  <c r="N53" i="33"/>
  <c r="O53" i="33"/>
  <c r="N54" i="33"/>
  <c r="N55" i="33"/>
  <c r="O55" i="33" s="1"/>
  <c r="N50" i="33"/>
  <c r="O50" i="33"/>
  <c r="E49" i="33"/>
  <c r="F49" i="33"/>
  <c r="G49" i="33"/>
  <c r="H49" i="33"/>
  <c r="I49" i="33"/>
  <c r="J49" i="33"/>
  <c r="K49" i="33"/>
  <c r="L49" i="33"/>
  <c r="M49" i="33"/>
  <c r="D49" i="33"/>
  <c r="E46" i="33"/>
  <c r="F46" i="33"/>
  <c r="G46" i="33"/>
  <c r="H46" i="33"/>
  <c r="I46" i="33"/>
  <c r="J46" i="33"/>
  <c r="K46" i="33"/>
  <c r="L46" i="33"/>
  <c r="M46" i="33"/>
  <c r="D46" i="33"/>
  <c r="N47" i="33"/>
  <c r="O47" i="33" s="1"/>
  <c r="N48" i="33"/>
  <c r="O48" i="33"/>
  <c r="N45" i="33"/>
  <c r="O45" i="33" s="1"/>
  <c r="O54" i="33"/>
  <c r="N17" i="33"/>
  <c r="O17" i="33"/>
  <c r="N18" i="33"/>
  <c r="O18" i="33"/>
  <c r="N19" i="33"/>
  <c r="O19" i="33" s="1"/>
  <c r="N7" i="33"/>
  <c r="O7" i="33"/>
  <c r="N10" i="33"/>
  <c r="O10" i="33" s="1"/>
  <c r="N11" i="33"/>
  <c r="O11" i="33" s="1"/>
  <c r="N12" i="33"/>
  <c r="O12" i="33"/>
  <c r="N13" i="33"/>
  <c r="O13" i="33"/>
  <c r="N14" i="33"/>
  <c r="O14" i="33" s="1"/>
  <c r="N15" i="33"/>
  <c r="O15" i="33"/>
  <c r="N6" i="33"/>
  <c r="O6" i="33" s="1"/>
  <c r="N21" i="33"/>
  <c r="O21" i="33" s="1"/>
  <c r="E59" i="33"/>
  <c r="H55" i="35"/>
  <c r="K55" i="35"/>
  <c r="N52" i="35"/>
  <c r="O52" i="35" s="1"/>
  <c r="F61" i="34"/>
  <c r="H56" i="36"/>
  <c r="L56" i="36"/>
  <c r="F56" i="36"/>
  <c r="O51" i="36"/>
  <c r="G56" i="36"/>
  <c r="N44" i="36"/>
  <c r="O44" i="36"/>
  <c r="F59" i="37"/>
  <c r="N5" i="37"/>
  <c r="O5" i="37"/>
  <c r="L59" i="37"/>
  <c r="J59" i="37"/>
  <c r="N31" i="37"/>
  <c r="O31" i="37" s="1"/>
  <c r="D59" i="37"/>
  <c r="E58" i="38"/>
  <c r="I58" i="38"/>
  <c r="M58" i="38"/>
  <c r="N44" i="38"/>
  <c r="O44" i="38"/>
  <c r="E55" i="35"/>
  <c r="N34" i="33"/>
  <c r="O34" i="33"/>
  <c r="N43" i="37"/>
  <c r="O43" i="37" s="1"/>
  <c r="N5" i="35"/>
  <c r="O5" i="35"/>
  <c r="E61" i="34"/>
  <c r="M58" i="39"/>
  <c r="K58" i="39"/>
  <c r="N17" i="39"/>
  <c r="O17" i="39"/>
  <c r="E58" i="39"/>
  <c r="N33" i="39"/>
  <c r="O33" i="39"/>
  <c r="G58" i="39"/>
  <c r="D58" i="39"/>
  <c r="N17" i="38"/>
  <c r="O17" i="38"/>
  <c r="N41" i="38"/>
  <c r="O41" i="38" s="1"/>
  <c r="N30" i="36"/>
  <c r="O30" i="36" s="1"/>
  <c r="G59" i="33"/>
  <c r="N5" i="34"/>
  <c r="O5" i="34"/>
  <c r="D61" i="34"/>
  <c r="K59" i="37"/>
  <c r="F58" i="39"/>
  <c r="N56" i="33"/>
  <c r="O56" i="33" s="1"/>
  <c r="N51" i="34"/>
  <c r="O51" i="34"/>
  <c r="K59" i="33"/>
  <c r="L59" i="33"/>
  <c r="M61" i="34"/>
  <c r="E59" i="37"/>
  <c r="J56" i="40"/>
  <c r="L58" i="41"/>
  <c r="J58" i="41"/>
  <c r="M58" i="41"/>
  <c r="N39" i="41"/>
  <c r="O39" i="41" s="1"/>
  <c r="N17" i="41"/>
  <c r="O17" i="41"/>
  <c r="K58" i="41"/>
  <c r="I58" i="41"/>
  <c r="N51" i="41"/>
  <c r="O51" i="41" s="1"/>
  <c r="G58" i="41"/>
  <c r="N42" i="41"/>
  <c r="O42" i="41" s="1"/>
  <c r="F58" i="41"/>
  <c r="H58" i="41"/>
  <c r="N19" i="41"/>
  <c r="O19" i="41" s="1"/>
  <c r="D58" i="41"/>
  <c r="G56" i="40"/>
  <c r="H56" i="40"/>
  <c r="I56" i="40"/>
  <c r="L56" i="40"/>
  <c r="M56" i="40"/>
  <c r="D56" i="40"/>
  <c r="K59" i="42"/>
  <c r="J59" i="42"/>
  <c r="L59" i="42"/>
  <c r="N39" i="42"/>
  <c r="O39" i="42" s="1"/>
  <c r="N51" i="42"/>
  <c r="O51" i="42" s="1"/>
  <c r="F59" i="42"/>
  <c r="H59" i="42"/>
  <c r="N42" i="42"/>
  <c r="O42" i="42" s="1"/>
  <c r="I59" i="42"/>
  <c r="N29" i="42"/>
  <c r="O29" i="42" s="1"/>
  <c r="G59" i="42"/>
  <c r="N19" i="42"/>
  <c r="O19" i="42" s="1"/>
  <c r="D59" i="42"/>
  <c r="N5" i="42"/>
  <c r="O5" i="42"/>
  <c r="H62" i="43"/>
  <c r="L62" i="43"/>
  <c r="M62" i="43"/>
  <c r="N17" i="43"/>
  <c r="O17" i="43"/>
  <c r="J62" i="43"/>
  <c r="K62" i="43"/>
  <c r="G62" i="43"/>
  <c r="N53" i="43"/>
  <c r="O53" i="43" s="1"/>
  <c r="N44" i="43"/>
  <c r="O44" i="43"/>
  <c r="F62" i="43"/>
  <c r="I62" i="43"/>
  <c r="N19" i="43"/>
  <c r="O19" i="43" s="1"/>
  <c r="D62" i="43"/>
  <c r="N5" i="43"/>
  <c r="O5" i="43" s="1"/>
  <c r="L63" i="44"/>
  <c r="N42" i="44"/>
  <c r="O42" i="44"/>
  <c r="M63" i="44"/>
  <c r="F63" i="44"/>
  <c r="H63" i="44"/>
  <c r="J63" i="44"/>
  <c r="K63" i="44"/>
  <c r="N17" i="44"/>
  <c r="O17" i="44" s="1"/>
  <c r="N54" i="44"/>
  <c r="O54" i="44"/>
  <c r="N45" i="44"/>
  <c r="O45" i="44"/>
  <c r="I63" i="44"/>
  <c r="D63" i="44"/>
  <c r="G63" i="44"/>
  <c r="N20" i="44"/>
  <c r="O20" i="44" s="1"/>
  <c r="N5" i="44"/>
  <c r="O5" i="44"/>
  <c r="M64" i="45"/>
  <c r="L64" i="45"/>
  <c r="J64" i="45"/>
  <c r="N43" i="45"/>
  <c r="O43" i="45"/>
  <c r="H64" i="45"/>
  <c r="N55" i="45"/>
  <c r="O55" i="45" s="1"/>
  <c r="G64" i="45"/>
  <c r="N46" i="45"/>
  <c r="O46" i="45" s="1"/>
  <c r="E64" i="45"/>
  <c r="F64" i="45"/>
  <c r="I64" i="45"/>
  <c r="D64" i="45"/>
  <c r="N20" i="45"/>
  <c r="O20" i="45"/>
  <c r="N5" i="45"/>
  <c r="O5" i="45"/>
  <c r="O55" i="47"/>
  <c r="P55" i="47" s="1"/>
  <c r="O46" i="47"/>
  <c r="P46" i="47"/>
  <c r="O43" i="47"/>
  <c r="P43" i="47" s="1"/>
  <c r="O33" i="47"/>
  <c r="P33" i="47"/>
  <c r="O21" i="47"/>
  <c r="P21" i="47"/>
  <c r="J63" i="47"/>
  <c r="M63" i="47"/>
  <c r="E63" i="47"/>
  <c r="I63" i="47"/>
  <c r="K63" i="47"/>
  <c r="O17" i="47"/>
  <c r="P17" i="47" s="1"/>
  <c r="L63" i="47"/>
  <c r="N63" i="47"/>
  <c r="F63" i="47"/>
  <c r="G63" i="47"/>
  <c r="H63" i="47"/>
  <c r="O5" i="47"/>
  <c r="P5" i="47" s="1"/>
  <c r="D63" i="47"/>
  <c r="O63" i="47" s="1"/>
  <c r="P63" i="47" s="1"/>
  <c r="O62" i="48" l="1"/>
  <c r="P62" i="48" s="1"/>
  <c r="N59" i="37"/>
  <c r="O59" i="37" s="1"/>
  <c r="N59" i="42"/>
  <c r="O59" i="42" s="1"/>
  <c r="N64" i="45"/>
  <c r="O64" i="45" s="1"/>
  <c r="N56" i="40"/>
  <c r="O56" i="40" s="1"/>
  <c r="N56" i="36"/>
  <c r="O56" i="36" s="1"/>
  <c r="N58" i="39"/>
  <c r="O58" i="39" s="1"/>
  <c r="N45" i="35"/>
  <c r="O45" i="35" s="1"/>
  <c r="E63" i="44"/>
  <c r="N63" i="44" s="1"/>
  <c r="O63" i="44" s="1"/>
  <c r="E62" i="43"/>
  <c r="N62" i="43" s="1"/>
  <c r="O62" i="43" s="1"/>
  <c r="H59" i="37"/>
  <c r="N36" i="34"/>
  <c r="O36" i="34" s="1"/>
  <c r="J55" i="35"/>
  <c r="N17" i="42"/>
  <c r="O17" i="42" s="1"/>
  <c r="E58" i="41"/>
  <c r="N58" i="41" s="1"/>
  <c r="O58" i="41" s="1"/>
  <c r="N16" i="37"/>
  <c r="O16" i="37" s="1"/>
  <c r="N17" i="45"/>
  <c r="O17" i="45" s="1"/>
  <c r="N20" i="40"/>
  <c r="O20" i="40" s="1"/>
  <c r="N5" i="36"/>
  <c r="O5" i="36" s="1"/>
  <c r="N5" i="39"/>
  <c r="O5" i="39" s="1"/>
  <c r="N57" i="34"/>
  <c r="O57" i="34" s="1"/>
  <c r="N29" i="40"/>
  <c r="O29" i="40" s="1"/>
  <c r="E56" i="40"/>
  <c r="N16" i="35"/>
  <c r="O16" i="35" s="1"/>
  <c r="D55" i="35"/>
  <c r="N55" i="35" s="1"/>
  <c r="O55" i="35" s="1"/>
  <c r="N5" i="38"/>
  <c r="O5" i="38" s="1"/>
  <c r="N16" i="36"/>
  <c r="O16" i="36" s="1"/>
  <c r="N55" i="37"/>
  <c r="O55" i="37" s="1"/>
  <c r="N21" i="39"/>
  <c r="O21" i="39" s="1"/>
  <c r="N49" i="33"/>
  <c r="O49" i="33" s="1"/>
  <c r="I59" i="33"/>
  <c r="K61" i="34"/>
  <c r="N61" i="34" s="1"/>
  <c r="O61" i="34" s="1"/>
  <c r="I61" i="34"/>
  <c r="H58" i="38"/>
  <c r="N58" i="38" s="1"/>
  <c r="O58" i="38" s="1"/>
  <c r="N16" i="34"/>
  <c r="O16" i="34" s="1"/>
  <c r="N46" i="33"/>
  <c r="O46" i="33" s="1"/>
  <c r="J58" i="38"/>
  <c r="N5" i="40"/>
  <c r="O5" i="40" s="1"/>
  <c r="D59" i="33"/>
  <c r="N59" i="33" l="1"/>
  <c r="O59" i="33" s="1"/>
</calcChain>
</file>

<file path=xl/sharedStrings.xml><?xml version="1.0" encoding="utf-8"?>
<sst xmlns="http://schemas.openxmlformats.org/spreadsheetml/2006/main" count="1135" uniqueCount="165">
  <si>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</si>
  <si>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</si>
  <si>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</si>
  <si>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</si>
  <si>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</si>
  <si>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</si>
  <si>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</si>
  <si>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</si>
  <si>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</si>
  <si>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</si>
  <si>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</si>
  <si>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</si>
  <si>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</si>
  <si>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</si>
  <si>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</si>
  <si>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</si>
  <si>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</si>
  <si>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</si>
  <si>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Impact Fees - Commercial - Transportation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</si>
  <si>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</si>
  <si>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</si>
  <si>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</si>
  <si>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</si>
  <si>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</si>
  <si>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State Grant - General Government</t>
  </si>
  <si>
    <t>Federal Grant - Physical Environment - Electric Supply System</t>
  </si>
  <si>
    <t>State Grant - Physical Environment - Water Supply System</t>
  </si>
  <si>
    <t>State Grant - Physical Environment - Garbage / Solid Waste</t>
  </si>
  <si>
    <t>State Grant - Transportation - Airport Development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</si>
  <si>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</si>
  <si>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</si>
  <si>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</si>
  <si>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</si>
  <si>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</si>
  <si>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</si>
  <si>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</si>
  <si>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</si>
  <si>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</si>
  <si>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</si>
  <si>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</si>
  <si>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</si>
  <si>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</si>
  <si>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</si>
  <si>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Public Safety - Law Enforcement Services</t>
  </si>
  <si>
    <t>Physical Environment - Electric Utility</t>
  </si>
  <si>
    <t>Physical Environment - Water Utility</t>
  </si>
  <si>
    <t>Physical Environment - Water / Sewer Combination Utility</t>
  </si>
  <si>
    <t>Physical Environment - Cemetary</t>
  </si>
  <si>
    <t>Transportation (User Fees) - Airports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</si>
  <si>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</si>
  <si>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</si>
  <si>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</si>
  <si>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</si>
  <si>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</si>
  <si>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</si>
  <si>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</si>
  <si>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</si>
  <si>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</si>
  <si>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</si>
  <si>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</si>
  <si>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</si>
  <si>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</si>
  <si>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</si>
  <si>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</si>
  <si>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</si>
  <si>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</si>
  <si>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</si>
  <si>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</si>
  <si>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</si>
  <si>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</si>
  <si>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</si>
  <si>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Federal Grant - Physical Environment - Garbage / Solid Waste</t>
  </si>
  <si>
    <t>Contributions from Enterprise Operations</t>
  </si>
  <si>
    <t>Vero Beach Revenues Reported by Account Code and Fund Type</t>
  </si>
  <si>
    <t>Local Fiscal Year Ended September 30, 2010</t>
  </si>
  <si>
    <t>Fire Insurance Premium Tax for Firefighters' Pension</t>
  </si>
  <si>
    <t>Federal Grant - Physical Environment - Sewer / Wastewater</t>
  </si>
  <si>
    <t>Federal Grant - Transportation - Airport Development</t>
  </si>
  <si>
    <t>State Grant - Physical Environment - Electric Supply System</t>
  </si>
  <si>
    <t>State Grant - Physical Environment - Sewer / Wastewater</t>
  </si>
  <si>
    <t>Physical Environment - Garbage / Solid Waste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</si>
  <si>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</si>
  <si>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</si>
  <si>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</si>
  <si>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</si>
  <si>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Water Supply System</t>
  </si>
  <si>
    <t>Federal Grant - Culture / Recreation</t>
  </si>
  <si>
    <t>2011 Municipal Population:</t>
  </si>
  <si>
    <t>Local Fiscal Year Ended September 30, 2012</t>
  </si>
  <si>
    <t>Proceeds - Debt Proceeds</t>
  </si>
  <si>
    <t>2012 Municipal Population:</t>
  </si>
  <si>
    <t>Local Fiscal Year Ended September 30, 2008</t>
  </si>
  <si>
    <t>Permits and Franchise Fees</t>
  </si>
  <si>
    <t>Other Permits and Fees</t>
  </si>
  <si>
    <t>Impact Fees - Transportation</t>
  </si>
  <si>
    <t>2008 Municipal Population:</t>
  </si>
  <si>
    <t>Local Fiscal Year Ended September 30, 2013</t>
  </si>
  <si>
    <t>Insurance Premium Tax for Police Officers' Retirement</t>
  </si>
  <si>
    <t>Utility Service Tax - Other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</si>
  <si>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</si>
  <si>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</si>
  <si>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</si>
  <si>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</si>
  <si>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</si>
  <si>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</si>
  <si>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</si>
  <si>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Airports</t>
  </si>
  <si>
    <t>Court-Ordered Judgments and Fines - Other Court-Ordered</t>
  </si>
  <si>
    <t>Sales - Sale of Surplus Materials and Scrap</t>
  </si>
  <si>
    <t>Proprietary Non-Operating - Other Grants and Donations</t>
  </si>
  <si>
    <t>Non-Operating - Extraordinary Items (Gain)</t>
  </si>
  <si>
    <t>2013 Municipal Population:</t>
  </si>
  <si>
    <t>Local Fiscal Year Ended September 30, 2014</t>
  </si>
  <si>
    <t>Local Option Taxes</t>
  </si>
  <si>
    <t>Federal Grant - Physical Environment - Other Physical Environment</t>
  </si>
  <si>
    <t>2014 Municipal Population:</t>
  </si>
  <si>
    <t>Local Fiscal Year Ended September 30, 2015</t>
  </si>
  <si>
    <t>Proceeds - Installment Purchases and Capital Lease Proceeds</t>
  </si>
  <si>
    <t>Proceeds of General Capital Asset Dispositions - Sales</t>
  </si>
  <si>
    <t>2015 Municipal Population:</t>
  </si>
  <si>
    <t>Local Fiscal Year Ended September 30, 2016</t>
  </si>
  <si>
    <t>Grants from Other Local Units - Physical Environment</t>
  </si>
  <si>
    <t>Other Miscellaneous Revenues - Settlements</t>
  </si>
  <si>
    <t>2016 Municipal Population:</t>
  </si>
  <si>
    <t>Local Fiscal Year Ended September 30, 2017</t>
  </si>
  <si>
    <t>Proprietary Non-Operating - Federal Grants and Donations</t>
  </si>
  <si>
    <t>Proprietary Non-Operating - State Grants and Donations</t>
  </si>
  <si>
    <t>Proprietary Non-Operating - Capital Contributions from Other Public Source</t>
  </si>
  <si>
    <t>2017 Municipal Population:</t>
  </si>
  <si>
    <t>Local Fiscal Year Ended September 30, 2018</t>
  </si>
  <si>
    <t>Federal Grant - Economic Environment</t>
  </si>
  <si>
    <t>State Grant - Economic Environment</t>
  </si>
  <si>
    <t>2018 Municipal Population:</t>
  </si>
  <si>
    <t>Local Fiscal Year Ended September 30, 2019</t>
  </si>
  <si>
    <t>Franchise Fee - Electricity</t>
  </si>
  <si>
    <t>2019 Municipal Population:</t>
  </si>
  <si>
    <t>Local Fiscal Year Ended September 30, 2020</t>
  </si>
  <si>
    <t>Other Financial Assistance - Federal Source</t>
  </si>
  <si>
    <t>State Grant - Public Safety</t>
  </si>
  <si>
    <t>State Grant - Transportation - Other Transportation</t>
  </si>
  <si>
    <t>Transportation - Other Transportation Charges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</si>
  <si>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</si>
  <si>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</si>
  <si>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</si>
  <si>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</si>
  <si>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</si>
  <si>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</si>
  <si>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</si>
  <si>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</si>
  <si>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</si>
  <si>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</si>
  <si>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Permits - Other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</si>
  <si>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</si>
  <si>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</si>
  <si>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</si>
  <si>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</si>
  <si>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</si>
  <si>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Court-Ordered Judgments and Fines - Other</t>
  </si>
  <si>
    <t>Proprietary Non-Operating Sources - Federal Grants and Donations</t>
  </si>
  <si>
    <t>Proprietary Non-Operating Sources - Capital Contributions from Other Public Source</t>
  </si>
  <si>
    <t>Local Fiscal Year Ended September 30, 2022</t>
  </si>
  <si>
    <t>Federal Grant - American Rescue Plan Act Funds</t>
  </si>
  <si>
    <t>Proprietary Non-Operating Sources - State Grants and Donations</t>
  </si>
  <si>
    <t>2022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</si>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</sst>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1"/>
      <c r="M3" s="72"/>
      <c r="N3" s="36"/>
      <c r="O3" s="37"/>
      <c r="P3" s="73" t="s">
        <v>144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145</v>
      </c>
      <c r="N4" s="35" t="s">
        <v>9</v>
      </c>
      <c r="O4" s="35" t="s">
        <v>146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SUM(D6:D16)</f>
        <v>13011379</v>
      </c>
      <c r="E5" s="27">
        <f t="shared" si="0"/>
        <v>477133</v>
      </c>
      <c r="F5" s="27">
        <f t="shared" si="0"/>
        <v>0</v>
      </c>
      <c r="G5" s="27">
        <f t="shared" si="0"/>
        <v>3090528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16579040</v>
      </c>
      <c r="P5" s="33">
        <f t="shared" ref="P5:P36" si="1">(O5/P$64)</f>
        <v>1006.4372002671038</v>
      </c>
      <c r="Q5" s="6"/>
    </row>
    <row r="6" spans="1:134">
      <c r="A6" s="12"/>
      <c r="B6" s="25">
        <v>311</v>
      </c>
      <c r="C6" s="20" t="s">
        <v>2</v>
      </c>
      <c r="D6" s="46">
        <v>8146789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8146789</v>
      </c>
      <c r="P6" s="47">
        <f t="shared" si="1"/>
        <v>494.55405815577006</v>
      </c>
      <c r="Q6" s="9"/>
    </row>
    <row r="7" spans="1:134">
      <c r="A7" s="12"/>
      <c r="B7" s="25">
        <v>312.41000000000003</v>
      </c>
      <c r="C7" s="20" t="s">
        <v>148</v>
      </c>
      <c r="D7" s="46">
        <v>530513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530513</v>
      </c>
      <c r="P7" s="47">
        <f t="shared" si="1"/>
        <v>32.205002124688882</v>
      </c>
      <c r="Q7" s="9"/>
    </row>
    <row r="8" spans="1:134">
      <c r="A8" s="12"/>
      <c r="B8" s="25">
        <v>312.51</v>
      </c>
      <c r="C8" s="20" t="s">
        <v>69</v>
      </c>
      <c r="D8" s="46">
        <v>0</v>
      </c>
      <c r="E8" s="46">
        <v>167180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167180</v>
      </c>
      <c r="P8" s="47">
        <f t="shared" si="1"/>
        <v>10.14872822193893</v>
      </c>
      <c r="Q8" s="9"/>
    </row>
    <row r="9" spans="1:134">
      <c r="A9" s="12"/>
      <c r="B9" s="25">
        <v>312.52</v>
      </c>
      <c r="C9" s="20" t="s">
        <v>97</v>
      </c>
      <c r="D9" s="46">
        <v>0</v>
      </c>
      <c r="E9" s="46">
        <v>309953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309953</v>
      </c>
      <c r="P9" s="47">
        <f t="shared" si="1"/>
        <v>18.815819826382565</v>
      </c>
      <c r="Q9" s="9"/>
    </row>
    <row r="10" spans="1:134">
      <c r="A10" s="12"/>
      <c r="B10" s="25">
        <v>312.63</v>
      </c>
      <c r="C10" s="20" t="s">
        <v>149</v>
      </c>
      <c r="D10" s="46">
        <v>0</v>
      </c>
      <c r="E10" s="46">
        <v>0</v>
      </c>
      <c r="F10" s="46">
        <v>0</v>
      </c>
      <c r="G10" s="46">
        <v>3090528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3090528</v>
      </c>
      <c r="P10" s="47">
        <f t="shared" si="1"/>
        <v>187.61172828264432</v>
      </c>
      <c r="Q10" s="9"/>
    </row>
    <row r="11" spans="1:134">
      <c r="A11" s="12"/>
      <c r="B11" s="25">
        <v>314.10000000000002</v>
      </c>
      <c r="C11" s="20" t="s">
        <v>12</v>
      </c>
      <c r="D11" s="46">
        <v>2250258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2250258</v>
      </c>
      <c r="P11" s="47">
        <f t="shared" si="1"/>
        <v>136.602804589328</v>
      </c>
      <c r="Q11" s="9"/>
    </row>
    <row r="12" spans="1:134">
      <c r="A12" s="12"/>
      <c r="B12" s="25">
        <v>314.3</v>
      </c>
      <c r="C12" s="20" t="s">
        <v>13</v>
      </c>
      <c r="D12" s="46">
        <v>475751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475751</v>
      </c>
      <c r="P12" s="47">
        <f t="shared" si="1"/>
        <v>28.880653190068596</v>
      </c>
      <c r="Q12" s="9"/>
    </row>
    <row r="13" spans="1:134">
      <c r="A13" s="12"/>
      <c r="B13" s="25">
        <v>314.39999999999998</v>
      </c>
      <c r="C13" s="20" t="s">
        <v>14</v>
      </c>
      <c r="D13" s="46">
        <v>164880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164880</v>
      </c>
      <c r="P13" s="47">
        <f t="shared" si="1"/>
        <v>10.009105809506465</v>
      </c>
      <c r="Q13" s="9"/>
    </row>
    <row r="14" spans="1:134">
      <c r="A14" s="12"/>
      <c r="B14" s="25">
        <v>314.89999999999998</v>
      </c>
      <c r="C14" s="20" t="s">
        <v>98</v>
      </c>
      <c r="D14" s="46">
        <v>21396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21396</v>
      </c>
      <c r="P14" s="47">
        <f t="shared" si="1"/>
        <v>1.2988526680021855</v>
      </c>
      <c r="Q14" s="9"/>
    </row>
    <row r="15" spans="1:134">
      <c r="A15" s="12"/>
      <c r="B15" s="25">
        <v>315.2</v>
      </c>
      <c r="C15" s="20" t="s">
        <v>150</v>
      </c>
      <c r="D15" s="46">
        <v>1277654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1277654</v>
      </c>
      <c r="P15" s="47">
        <f t="shared" si="1"/>
        <v>77.560492927821286</v>
      </c>
      <c r="Q15" s="9"/>
    </row>
    <row r="16" spans="1:134">
      <c r="A16" s="12"/>
      <c r="B16" s="25">
        <v>316</v>
      </c>
      <c r="C16" s="20" t="s">
        <v>100</v>
      </c>
      <c r="D16" s="46">
        <v>144138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144138</v>
      </c>
      <c r="P16" s="47">
        <f t="shared" si="1"/>
        <v>8.749954470952467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SUM(D18:D20)</f>
        <v>2002291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2002291</v>
      </c>
      <c r="P17" s="45">
        <f t="shared" si="1"/>
        <v>121.54986948339707</v>
      </c>
      <c r="Q17" s="10"/>
    </row>
    <row r="18" spans="1:17">
      <c r="A18" s="12"/>
      <c r="B18" s="25">
        <v>322.89999999999998</v>
      </c>
      <c r="C18" s="20" t="s">
        <v>151</v>
      </c>
      <c r="D18" s="46">
        <v>43190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0" si="4">SUM(D18:N18)</f>
        <v>43190</v>
      </c>
      <c r="P18" s="47">
        <f t="shared" si="1"/>
        <v>2.6218660838948584</v>
      </c>
      <c r="Q18" s="9"/>
    </row>
    <row r="19" spans="1:17">
      <c r="A19" s="12"/>
      <c r="B19" s="25">
        <v>323.10000000000002</v>
      </c>
      <c r="C19" s="20" t="s">
        <v>134</v>
      </c>
      <c r="D19" s="46">
        <v>1927118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1927118</v>
      </c>
      <c r="P19" s="47">
        <f t="shared" si="1"/>
        <v>116.98646269653372</v>
      </c>
      <c r="Q19" s="9"/>
    </row>
    <row r="20" spans="1:17">
      <c r="A20" s="12"/>
      <c r="B20" s="25">
        <v>329.5</v>
      </c>
      <c r="C20" s="20" t="s">
        <v>152</v>
      </c>
      <c r="D20" s="46">
        <v>31983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31983</v>
      </c>
      <c r="P20" s="47">
        <f t="shared" si="1"/>
        <v>1.9415407029684939</v>
      </c>
      <c r="Q20" s="9"/>
    </row>
    <row r="21" spans="1:17" ht="15.75">
      <c r="A21" s="29" t="s">
        <v>153</v>
      </c>
      <c r="B21" s="30"/>
      <c r="C21" s="31"/>
      <c r="D21" s="32">
        <f t="shared" ref="D21:N21" si="5">SUM(D22:D31)</f>
        <v>3047982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9905832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12953814</v>
      </c>
      <c r="P21" s="45">
        <f t="shared" si="1"/>
        <v>786.3664177745402</v>
      </c>
      <c r="Q21" s="10"/>
    </row>
    <row r="22" spans="1:17">
      <c r="A22" s="12"/>
      <c r="B22" s="25">
        <v>331.2</v>
      </c>
      <c r="C22" s="20" t="s">
        <v>22</v>
      </c>
      <c r="D22" s="46">
        <v>19695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19695</v>
      </c>
      <c r="P22" s="47">
        <f t="shared" si="1"/>
        <v>1.1955927881988708</v>
      </c>
      <c r="Q22" s="9"/>
    </row>
    <row r="23" spans="1:17">
      <c r="A23" s="12"/>
      <c r="B23" s="25">
        <v>331.41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6237523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6237523</v>
      </c>
      <c r="P23" s="47">
        <f t="shared" si="1"/>
        <v>378.65130820129912</v>
      </c>
      <c r="Q23" s="9"/>
    </row>
    <row r="24" spans="1:17">
      <c r="A24" s="12"/>
      <c r="B24" s="25">
        <v>331.5</v>
      </c>
      <c r="C24" s="20" t="s">
        <v>130</v>
      </c>
      <c r="D24" s="46">
        <v>167103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167103</v>
      </c>
      <c r="P24" s="47">
        <f t="shared" si="1"/>
        <v>10.144053906392278</v>
      </c>
      <c r="Q24" s="9"/>
    </row>
    <row r="25" spans="1:17">
      <c r="A25" s="12"/>
      <c r="B25" s="25">
        <v>331.51</v>
      </c>
      <c r="C25" s="20" t="s">
        <v>161</v>
      </c>
      <c r="D25" s="46">
        <v>500000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500000</v>
      </c>
      <c r="P25" s="47">
        <f t="shared" si="1"/>
        <v>30.352698354883749</v>
      </c>
      <c r="Q25" s="9"/>
    </row>
    <row r="26" spans="1:17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3668309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3668309</v>
      </c>
      <c r="P26" s="47">
        <f t="shared" si="1"/>
        <v>222.68615309901051</v>
      </c>
      <c r="Q26" s="9"/>
    </row>
    <row r="27" spans="1:17">
      <c r="A27" s="12"/>
      <c r="B27" s="25">
        <v>334.5</v>
      </c>
      <c r="C27" s="20" t="s">
        <v>131</v>
      </c>
      <c r="D27" s="46">
        <v>4129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4129</v>
      </c>
      <c r="P27" s="47">
        <f t="shared" si="1"/>
        <v>0.25065258301463</v>
      </c>
      <c r="Q27" s="9"/>
    </row>
    <row r="28" spans="1:17">
      <c r="A28" s="12"/>
      <c r="B28" s="25">
        <v>335.125</v>
      </c>
      <c r="C28" s="20" t="s">
        <v>154</v>
      </c>
      <c r="D28" s="46">
        <v>677093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677093</v>
      </c>
      <c r="P28" s="47">
        <f t="shared" si="1"/>
        <v>41.103199174406605</v>
      </c>
      <c r="Q28" s="9"/>
    </row>
    <row r="29" spans="1:17">
      <c r="A29" s="12"/>
      <c r="B29" s="25">
        <v>335.14</v>
      </c>
      <c r="C29" s="20" t="s">
        <v>102</v>
      </c>
      <c r="D29" s="46">
        <v>40575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40575</v>
      </c>
      <c r="P29" s="47">
        <f t="shared" si="1"/>
        <v>2.4631214714988161</v>
      </c>
      <c r="Q29" s="9"/>
    </row>
    <row r="30" spans="1:17">
      <c r="A30" s="12"/>
      <c r="B30" s="25">
        <v>335.15</v>
      </c>
      <c r="C30" s="20" t="s">
        <v>103</v>
      </c>
      <c r="D30" s="46">
        <v>59712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59712</v>
      </c>
      <c r="P30" s="47">
        <f t="shared" si="1"/>
        <v>3.6248406483336368</v>
      </c>
      <c r="Q30" s="9"/>
    </row>
    <row r="31" spans="1:17">
      <c r="A31" s="12"/>
      <c r="B31" s="25">
        <v>335.18</v>
      </c>
      <c r="C31" s="20" t="s">
        <v>155</v>
      </c>
      <c r="D31" s="46">
        <v>1579675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1579675</v>
      </c>
      <c r="P31" s="47">
        <f t="shared" si="1"/>
        <v>95.894797547501966</v>
      </c>
      <c r="Q31" s="9"/>
    </row>
    <row r="32" spans="1:17" ht="15.75">
      <c r="A32" s="29" t="s">
        <v>38</v>
      </c>
      <c r="B32" s="30"/>
      <c r="C32" s="31"/>
      <c r="D32" s="32">
        <f t="shared" ref="D32:N32" si="7">SUM(D33:D41)</f>
        <v>3140967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326757</v>
      </c>
      <c r="I32" s="32">
        <f t="shared" si="7"/>
        <v>27540895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31008619</v>
      </c>
      <c r="P32" s="45">
        <f t="shared" si="1"/>
        <v>1882.3905178170339</v>
      </c>
      <c r="Q32" s="10"/>
    </row>
    <row r="33" spans="1:17">
      <c r="A33" s="12"/>
      <c r="B33" s="25">
        <v>342.1</v>
      </c>
      <c r="C33" s="20" t="s">
        <v>43</v>
      </c>
      <c r="D33" s="46">
        <v>359079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8">SUM(D33:N33)</f>
        <v>359079</v>
      </c>
      <c r="P33" s="47">
        <f t="shared" si="1"/>
        <v>21.798033145146604</v>
      </c>
      <c r="Q33" s="9"/>
    </row>
    <row r="34" spans="1:17">
      <c r="A34" s="12"/>
      <c r="B34" s="25">
        <v>343.4</v>
      </c>
      <c r="C34" s="20" t="s">
        <v>80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3142148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3142148</v>
      </c>
      <c r="P34" s="47">
        <f t="shared" si="1"/>
        <v>190.74534086080251</v>
      </c>
      <c r="Q34" s="9"/>
    </row>
    <row r="35" spans="1:17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18432267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18432267</v>
      </c>
      <c r="P35" s="47">
        <f t="shared" si="1"/>
        <v>1118.938080495356</v>
      </c>
      <c r="Q35" s="9"/>
    </row>
    <row r="36" spans="1:17">
      <c r="A36" s="12"/>
      <c r="B36" s="25">
        <v>343.8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326757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326757</v>
      </c>
      <c r="P36" s="47">
        <f t="shared" si="1"/>
        <v>19.835913312693499</v>
      </c>
      <c r="Q36" s="9"/>
    </row>
    <row r="37" spans="1:17">
      <c r="A37" s="12"/>
      <c r="B37" s="25">
        <v>344.1</v>
      </c>
      <c r="C37" s="20" t="s">
        <v>106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3509793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3509793</v>
      </c>
      <c r="P37" s="47">
        <f t="shared" ref="P37:P68" si="9">(O37/P$64)</f>
        <v>213.06337643416501</v>
      </c>
      <c r="Q37" s="9"/>
    </row>
    <row r="38" spans="1:17">
      <c r="A38" s="12"/>
      <c r="B38" s="25">
        <v>344.9</v>
      </c>
      <c r="C38" s="20" t="s">
        <v>140</v>
      </c>
      <c r="D38" s="46">
        <v>141568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141568</v>
      </c>
      <c r="P38" s="47">
        <f t="shared" si="9"/>
        <v>8.5939416014083658</v>
      </c>
      <c r="Q38" s="9"/>
    </row>
    <row r="39" spans="1:17">
      <c r="A39" s="12"/>
      <c r="B39" s="25">
        <v>347.2</v>
      </c>
      <c r="C39" s="20" t="s">
        <v>49</v>
      </c>
      <c r="D39" s="46">
        <v>364696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364696</v>
      </c>
      <c r="P39" s="47">
        <f t="shared" si="9"/>
        <v>22.139015358465368</v>
      </c>
      <c r="Q39" s="9"/>
    </row>
    <row r="40" spans="1:17">
      <c r="A40" s="12"/>
      <c r="B40" s="25">
        <v>347.5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2456687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2456687</v>
      </c>
      <c r="P40" s="47">
        <f t="shared" si="9"/>
        <v>149.13415892672859</v>
      </c>
      <c r="Q40" s="9"/>
    </row>
    <row r="41" spans="1:17">
      <c r="A41" s="12"/>
      <c r="B41" s="25">
        <v>349</v>
      </c>
      <c r="C41" s="20" t="s">
        <v>156</v>
      </c>
      <c r="D41" s="46">
        <v>2275624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2275624</v>
      </c>
      <c r="P41" s="47">
        <f t="shared" si="9"/>
        <v>138.14265768226795</v>
      </c>
      <c r="Q41" s="9"/>
    </row>
    <row r="42" spans="1:17" ht="15.75">
      <c r="A42" s="29" t="s">
        <v>39</v>
      </c>
      <c r="B42" s="30"/>
      <c r="C42" s="31"/>
      <c r="D42" s="32">
        <f t="shared" ref="D42:N42" si="10">SUM(D43:D44)</f>
        <v>184773</v>
      </c>
      <c r="E42" s="32">
        <f t="shared" si="10"/>
        <v>12709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197482</v>
      </c>
      <c r="P42" s="45">
        <f t="shared" si="9"/>
        <v>11.988223153038305</v>
      </c>
      <c r="Q42" s="10"/>
    </row>
    <row r="43" spans="1:17">
      <c r="A43" s="13"/>
      <c r="B43" s="39">
        <v>351.9</v>
      </c>
      <c r="C43" s="21" t="s">
        <v>157</v>
      </c>
      <c r="D43" s="46">
        <v>0</v>
      </c>
      <c r="E43" s="46">
        <v>12709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4" si="11">SUM(D43:N43)</f>
        <v>12709</v>
      </c>
      <c r="P43" s="47">
        <f t="shared" si="9"/>
        <v>0.77150488678443518</v>
      </c>
      <c r="Q43" s="9"/>
    </row>
    <row r="44" spans="1:17">
      <c r="A44" s="13"/>
      <c r="B44" s="39">
        <v>354</v>
      </c>
      <c r="C44" s="21" t="s">
        <v>53</v>
      </c>
      <c r="D44" s="46">
        <v>184773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184773</v>
      </c>
      <c r="P44" s="47">
        <f t="shared" si="9"/>
        <v>11.216718266253871</v>
      </c>
      <c r="Q44" s="9"/>
    </row>
    <row r="45" spans="1:17" ht="15.75">
      <c r="A45" s="29" t="s">
        <v>3</v>
      </c>
      <c r="B45" s="30"/>
      <c r="C45" s="31"/>
      <c r="D45" s="32">
        <f t="shared" ref="D45:N45" si="12">SUM(D46:D53)</f>
        <v>532301</v>
      </c>
      <c r="E45" s="32">
        <f t="shared" si="12"/>
        <v>0</v>
      </c>
      <c r="F45" s="32">
        <f t="shared" si="12"/>
        <v>0</v>
      </c>
      <c r="G45" s="32">
        <f t="shared" si="12"/>
        <v>80777</v>
      </c>
      <c r="H45" s="32">
        <f t="shared" si="12"/>
        <v>321</v>
      </c>
      <c r="I45" s="32">
        <f t="shared" si="12"/>
        <v>510241</v>
      </c>
      <c r="J45" s="32">
        <f t="shared" si="12"/>
        <v>0</v>
      </c>
      <c r="K45" s="32">
        <f t="shared" si="12"/>
        <v>-20799185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-19675545</v>
      </c>
      <c r="P45" s="45">
        <f t="shared" si="9"/>
        <v>-1194.4117647058824</v>
      </c>
      <c r="Q45" s="10"/>
    </row>
    <row r="46" spans="1:17">
      <c r="A46" s="12"/>
      <c r="B46" s="25">
        <v>361.1</v>
      </c>
      <c r="C46" s="20" t="s">
        <v>55</v>
      </c>
      <c r="D46" s="46">
        <v>15464</v>
      </c>
      <c r="E46" s="46">
        <v>0</v>
      </c>
      <c r="F46" s="46">
        <v>0</v>
      </c>
      <c r="G46" s="46">
        <v>0</v>
      </c>
      <c r="H46" s="46">
        <v>321</v>
      </c>
      <c r="I46" s="46">
        <v>0</v>
      </c>
      <c r="J46" s="46">
        <v>0</v>
      </c>
      <c r="K46" s="46">
        <v>3914799</v>
      </c>
      <c r="L46" s="46">
        <v>0</v>
      </c>
      <c r="M46" s="46">
        <v>0</v>
      </c>
      <c r="N46" s="46">
        <v>0</v>
      </c>
      <c r="O46" s="46">
        <f>SUM(D46:N46)</f>
        <v>3930584</v>
      </c>
      <c r="P46" s="47">
        <f t="shared" si="9"/>
        <v>238.60766102106479</v>
      </c>
      <c r="Q46" s="9"/>
    </row>
    <row r="47" spans="1:17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-30350579</v>
      </c>
      <c r="L47" s="46">
        <v>0</v>
      </c>
      <c r="M47" s="46">
        <v>0</v>
      </c>
      <c r="N47" s="46">
        <v>0</v>
      </c>
      <c r="O47" s="46">
        <f t="shared" ref="O47:O61" si="13">SUM(D47:N47)</f>
        <v>-30350579</v>
      </c>
      <c r="P47" s="47">
        <f t="shared" si="9"/>
        <v>-1842.4439385661385</v>
      </c>
      <c r="Q47" s="9"/>
    </row>
    <row r="48" spans="1:17">
      <c r="A48" s="12"/>
      <c r="B48" s="25">
        <v>362</v>
      </c>
      <c r="C48" s="20" t="s">
        <v>57</v>
      </c>
      <c r="D48" s="46">
        <v>352723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352723</v>
      </c>
      <c r="P48" s="47">
        <f t="shared" si="9"/>
        <v>21.412189643659321</v>
      </c>
      <c r="Q48" s="9"/>
    </row>
    <row r="49" spans="1:120">
      <c r="A49" s="12"/>
      <c r="B49" s="25">
        <v>365</v>
      </c>
      <c r="C49" s="20" t="s">
        <v>108</v>
      </c>
      <c r="D49" s="46">
        <v>3606</v>
      </c>
      <c r="E49" s="46">
        <v>0</v>
      </c>
      <c r="F49" s="46">
        <v>0</v>
      </c>
      <c r="G49" s="46">
        <v>77777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81383</v>
      </c>
      <c r="P49" s="47">
        <f t="shared" si="9"/>
        <v>4.9403873004310084</v>
      </c>
      <c r="Q49" s="9"/>
    </row>
    <row r="50" spans="1:120">
      <c r="A50" s="12"/>
      <c r="B50" s="25">
        <v>366</v>
      </c>
      <c r="C50" s="20" t="s">
        <v>58</v>
      </c>
      <c r="D50" s="46">
        <v>33393</v>
      </c>
      <c r="E50" s="46">
        <v>0</v>
      </c>
      <c r="F50" s="46">
        <v>0</v>
      </c>
      <c r="G50" s="46">
        <v>3000</v>
      </c>
      <c r="H50" s="46">
        <v>0</v>
      </c>
      <c r="I50" s="46">
        <v>356140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392533</v>
      </c>
      <c r="P50" s="47">
        <f t="shared" si="9"/>
        <v>23.828871486675165</v>
      </c>
      <c r="Q50" s="9"/>
    </row>
    <row r="51" spans="1:120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5636595</v>
      </c>
      <c r="L51" s="46">
        <v>0</v>
      </c>
      <c r="M51" s="46">
        <v>0</v>
      </c>
      <c r="N51" s="46">
        <v>0</v>
      </c>
      <c r="O51" s="46">
        <f t="shared" si="13"/>
        <v>5636595</v>
      </c>
      <c r="P51" s="47">
        <f t="shared" si="9"/>
        <v>342.17173556729193</v>
      </c>
      <c r="Q51" s="9"/>
    </row>
    <row r="52" spans="1:120">
      <c r="A52" s="12"/>
      <c r="B52" s="25">
        <v>369.3</v>
      </c>
      <c r="C52" s="20" t="s">
        <v>122</v>
      </c>
      <c r="D52" s="46">
        <v>32321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32321</v>
      </c>
      <c r="P52" s="47">
        <f t="shared" si="9"/>
        <v>1.9620591270563954</v>
      </c>
      <c r="Q52" s="9"/>
    </row>
    <row r="53" spans="1:120">
      <c r="A53" s="12"/>
      <c r="B53" s="25">
        <v>369.9</v>
      </c>
      <c r="C53" s="20" t="s">
        <v>60</v>
      </c>
      <c r="D53" s="46">
        <v>94794</v>
      </c>
      <c r="E53" s="46">
        <v>0</v>
      </c>
      <c r="F53" s="46">
        <v>0</v>
      </c>
      <c r="G53" s="46">
        <v>0</v>
      </c>
      <c r="H53" s="46">
        <v>0</v>
      </c>
      <c r="I53" s="46">
        <v>154101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248895</v>
      </c>
      <c r="P53" s="47">
        <f t="shared" si="9"/>
        <v>15.109269714077582</v>
      </c>
      <c r="Q53" s="9"/>
    </row>
    <row r="54" spans="1:120" ht="15.75">
      <c r="A54" s="29" t="s">
        <v>40</v>
      </c>
      <c r="B54" s="30"/>
      <c r="C54" s="31"/>
      <c r="D54" s="32">
        <f t="shared" ref="D54:N54" si="14">SUM(D55:D61)</f>
        <v>1368461</v>
      </c>
      <c r="E54" s="32">
        <f t="shared" si="14"/>
        <v>96278</v>
      </c>
      <c r="F54" s="32">
        <f t="shared" si="14"/>
        <v>113959</v>
      </c>
      <c r="G54" s="32">
        <f t="shared" si="14"/>
        <v>3762374</v>
      </c>
      <c r="H54" s="32">
        <f t="shared" si="14"/>
        <v>0</v>
      </c>
      <c r="I54" s="32">
        <f t="shared" si="14"/>
        <v>1012210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 t="shared" si="14"/>
        <v>0</v>
      </c>
      <c r="O54" s="32">
        <f t="shared" si="13"/>
        <v>6353282</v>
      </c>
      <c r="P54" s="45">
        <f t="shared" si="9"/>
        <v>385.67850421902506</v>
      </c>
      <c r="Q54" s="9"/>
    </row>
    <row r="55" spans="1:120">
      <c r="A55" s="12"/>
      <c r="B55" s="25">
        <v>381</v>
      </c>
      <c r="C55" s="20" t="s">
        <v>61</v>
      </c>
      <c r="D55" s="46">
        <v>0</v>
      </c>
      <c r="E55" s="46">
        <v>96278</v>
      </c>
      <c r="F55" s="46">
        <v>113959</v>
      </c>
      <c r="G55" s="46">
        <v>2733000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2943237</v>
      </c>
      <c r="P55" s="47">
        <f t="shared" si="9"/>
        <v>178.67036969586596</v>
      </c>
      <c r="Q55" s="9"/>
    </row>
    <row r="56" spans="1:120">
      <c r="A56" s="12"/>
      <c r="B56" s="25">
        <v>382</v>
      </c>
      <c r="C56" s="20" t="s">
        <v>72</v>
      </c>
      <c r="D56" s="46">
        <v>1319000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1319000</v>
      </c>
      <c r="P56" s="47">
        <f t="shared" si="9"/>
        <v>80.070418260183331</v>
      </c>
      <c r="Q56" s="9"/>
    </row>
    <row r="57" spans="1:120">
      <c r="A57" s="12"/>
      <c r="B57" s="25">
        <v>383.1</v>
      </c>
      <c r="C57" s="20" t="s">
        <v>164</v>
      </c>
      <c r="D57" s="46">
        <v>49461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49461</v>
      </c>
      <c r="P57" s="47">
        <f t="shared" si="9"/>
        <v>3.0025496266618101</v>
      </c>
      <c r="Q57" s="9"/>
    </row>
    <row r="58" spans="1:120">
      <c r="A58" s="12"/>
      <c r="B58" s="25">
        <v>384</v>
      </c>
      <c r="C58" s="20" t="s">
        <v>89</v>
      </c>
      <c r="D58" s="46">
        <v>0</v>
      </c>
      <c r="E58" s="46">
        <v>0</v>
      </c>
      <c r="F58" s="46">
        <v>0</v>
      </c>
      <c r="G58" s="46">
        <v>1029374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1029374</v>
      </c>
      <c r="P58" s="47">
        <f t="shared" si="9"/>
        <v>62.488557032720209</v>
      </c>
      <c r="Q58" s="9"/>
    </row>
    <row r="59" spans="1:120">
      <c r="A59" s="12"/>
      <c r="B59" s="25">
        <v>389.2</v>
      </c>
      <c r="C59" s="20" t="s">
        <v>158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26671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26671</v>
      </c>
      <c r="P59" s="47">
        <f t="shared" si="9"/>
        <v>1.619073635646209</v>
      </c>
      <c r="Q59" s="9"/>
    </row>
    <row r="60" spans="1:120">
      <c r="A60" s="12"/>
      <c r="B60" s="25">
        <v>389.3</v>
      </c>
      <c r="C60" s="20" t="s">
        <v>162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121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121</v>
      </c>
      <c r="P60" s="47">
        <f t="shared" si="9"/>
        <v>7.3453530018818677E-3</v>
      </c>
      <c r="Q60" s="9"/>
    </row>
    <row r="61" spans="1:120" ht="15.75" thickBot="1">
      <c r="A61" s="12"/>
      <c r="B61" s="25">
        <v>389.4</v>
      </c>
      <c r="C61" s="20" t="s">
        <v>81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985418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985418</v>
      </c>
      <c r="P61" s="47">
        <f t="shared" si="9"/>
        <v>59.820190614945666</v>
      </c>
      <c r="Q61" s="9"/>
    </row>
    <row r="62" spans="1:120" ht="16.5" thickBot="1">
      <c r="A62" s="14" t="s">
        <v>51</v>
      </c>
      <c r="B62" s="23"/>
      <c r="C62" s="22"/>
      <c r="D62" s="15">
        <f t="shared" ref="D62:N62" si="15">SUM(D5,D17,D21,D32,D42,D45,D54)</f>
        <v>23288154</v>
      </c>
      <c r="E62" s="15">
        <f t="shared" si="15"/>
        <v>586120</v>
      </c>
      <c r="F62" s="15">
        <f t="shared" si="15"/>
        <v>113959</v>
      </c>
      <c r="G62" s="15">
        <f t="shared" si="15"/>
        <v>6933679</v>
      </c>
      <c r="H62" s="15">
        <f t="shared" si="15"/>
        <v>327078</v>
      </c>
      <c r="I62" s="15">
        <f t="shared" si="15"/>
        <v>38969178</v>
      </c>
      <c r="J62" s="15">
        <f t="shared" si="15"/>
        <v>0</v>
      </c>
      <c r="K62" s="15">
        <f t="shared" si="15"/>
        <v>-20799185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>SUM(D62:N62)</f>
        <v>49418983</v>
      </c>
      <c r="P62" s="38">
        <f t="shared" si="9"/>
        <v>2999.9989680082558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51" t="s">
        <v>163</v>
      </c>
      <c r="N64" s="51"/>
      <c r="O64" s="51"/>
      <c r="P64" s="43">
        <v>16473</v>
      </c>
    </row>
    <row r="65" spans="1:16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  <row r="66" spans="1:16" ht="15.75" customHeight="1" thickBot="1">
      <c r="A66" s="55" t="s">
        <v>83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7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8208513</v>
      </c>
      <c r="E5" s="27">
        <f t="shared" si="0"/>
        <v>519600</v>
      </c>
      <c r="F5" s="27">
        <f t="shared" si="0"/>
        <v>0</v>
      </c>
      <c r="G5" s="27">
        <f t="shared" si="0"/>
        <v>1794311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10522424</v>
      </c>
      <c r="O5" s="33">
        <f t="shared" ref="O5:O36" si="1">(N5/O$60)</f>
        <v>685.00904889004619</v>
      </c>
      <c r="P5" s="6"/>
    </row>
    <row r="6" spans="1:133">
      <c r="A6" s="12"/>
      <c r="B6" s="25">
        <v>311</v>
      </c>
      <c r="C6" s="20" t="s">
        <v>2</v>
      </c>
      <c r="D6" s="46">
        <v>4115113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4115113</v>
      </c>
      <c r="O6" s="47">
        <f t="shared" si="1"/>
        <v>267.89356161708224</v>
      </c>
      <c r="P6" s="9"/>
    </row>
    <row r="7" spans="1:133">
      <c r="A7" s="12"/>
      <c r="B7" s="25">
        <v>312.41000000000003</v>
      </c>
      <c r="C7" s="20" t="s">
        <v>10</v>
      </c>
      <c r="D7" s="46">
        <v>440277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440277</v>
      </c>
      <c r="O7" s="47">
        <f t="shared" si="1"/>
        <v>28.66200117179871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283219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283219</v>
      </c>
      <c r="O8" s="47">
        <f t="shared" si="1"/>
        <v>18.437536618709718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236381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236381</v>
      </c>
      <c r="O9" s="47">
        <f t="shared" si="1"/>
        <v>15.38838617277521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1794311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1794311</v>
      </c>
      <c r="O10" s="47">
        <f t="shared" si="1"/>
        <v>116.80951760953063</v>
      </c>
      <c r="P10" s="9"/>
    </row>
    <row r="11" spans="1:133">
      <c r="A11" s="12"/>
      <c r="B11" s="25">
        <v>314.10000000000002</v>
      </c>
      <c r="C11" s="20" t="s">
        <v>12</v>
      </c>
      <c r="D11" s="46">
        <v>1653373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1653373</v>
      </c>
      <c r="O11" s="47">
        <f t="shared" si="1"/>
        <v>107.63446390208971</v>
      </c>
      <c r="P11" s="9"/>
    </row>
    <row r="12" spans="1:133">
      <c r="A12" s="12"/>
      <c r="B12" s="25">
        <v>314.3</v>
      </c>
      <c r="C12" s="20" t="s">
        <v>13</v>
      </c>
      <c r="D12" s="46">
        <v>334860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334860</v>
      </c>
      <c r="O12" s="47">
        <f t="shared" si="1"/>
        <v>21.799362020701778</v>
      </c>
      <c r="P12" s="9"/>
    </row>
    <row r="13" spans="1:133">
      <c r="A13" s="12"/>
      <c r="B13" s="25">
        <v>314.39999999999998</v>
      </c>
      <c r="C13" s="20" t="s">
        <v>14</v>
      </c>
      <c r="D13" s="46">
        <v>104644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104644</v>
      </c>
      <c r="O13" s="47">
        <f t="shared" si="1"/>
        <v>6.8123169064514029</v>
      </c>
      <c r="P13" s="9"/>
    </row>
    <row r="14" spans="1:133">
      <c r="A14" s="12"/>
      <c r="B14" s="25">
        <v>314.89999999999998</v>
      </c>
      <c r="C14" s="20" t="s">
        <v>98</v>
      </c>
      <c r="D14" s="46">
        <v>11598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11598</v>
      </c>
      <c r="O14" s="47">
        <f t="shared" si="1"/>
        <v>0.75502896946813358</v>
      </c>
      <c r="P14" s="9"/>
    </row>
    <row r="15" spans="1:133">
      <c r="A15" s="12"/>
      <c r="B15" s="25">
        <v>315</v>
      </c>
      <c r="C15" s="20" t="s">
        <v>99</v>
      </c>
      <c r="D15" s="46">
        <v>1388318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1388318</v>
      </c>
      <c r="O15" s="47">
        <f t="shared" si="1"/>
        <v>90.379402382657375</v>
      </c>
      <c r="P15" s="9"/>
    </row>
    <row r="16" spans="1:133">
      <c r="A16" s="12"/>
      <c r="B16" s="25">
        <v>316</v>
      </c>
      <c r="C16" s="20" t="s">
        <v>100</v>
      </c>
      <c r="D16" s="46">
        <v>160330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160330</v>
      </c>
      <c r="O16" s="47">
        <f t="shared" si="1"/>
        <v>10.437471518781329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SUM(D18:D19)</f>
        <v>65405</v>
      </c>
      <c r="E17" s="32">
        <f t="shared" si="3"/>
        <v>0</v>
      </c>
      <c r="F17" s="32">
        <f t="shared" si="3"/>
        <v>0</v>
      </c>
      <c r="G17" s="32">
        <f t="shared" si="3"/>
        <v>3631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69036</v>
      </c>
      <c r="O17" s="45">
        <f t="shared" si="1"/>
        <v>4.4942386563374779</v>
      </c>
      <c r="P17" s="10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3631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3631</v>
      </c>
      <c r="O18" s="47">
        <f t="shared" si="1"/>
        <v>0.236377839984376</v>
      </c>
      <c r="P18" s="9"/>
    </row>
    <row r="19" spans="1:16">
      <c r="A19" s="12"/>
      <c r="B19" s="25">
        <v>329</v>
      </c>
      <c r="C19" s="20" t="s">
        <v>20</v>
      </c>
      <c r="D19" s="46">
        <v>65405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65405</v>
      </c>
      <c r="O19" s="47">
        <f t="shared" si="1"/>
        <v>4.2578608163531024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SUM(D21:D29)</f>
        <v>1608431</v>
      </c>
      <c r="E20" s="32">
        <f t="shared" si="5"/>
        <v>0</v>
      </c>
      <c r="F20" s="32">
        <f t="shared" si="5"/>
        <v>0</v>
      </c>
      <c r="G20" s="32">
        <f t="shared" si="5"/>
        <v>272783</v>
      </c>
      <c r="H20" s="32">
        <f t="shared" si="5"/>
        <v>0</v>
      </c>
      <c r="I20" s="32">
        <f t="shared" si="5"/>
        <v>1841417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3722631</v>
      </c>
      <c r="O20" s="45">
        <f t="shared" si="1"/>
        <v>242.34301152268733</v>
      </c>
      <c r="P20" s="10"/>
    </row>
    <row r="21" spans="1:16">
      <c r="A21" s="12"/>
      <c r="B21" s="25">
        <v>331.2</v>
      </c>
      <c r="C21" s="20" t="s">
        <v>22</v>
      </c>
      <c r="D21" s="46">
        <v>5593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5593</v>
      </c>
      <c r="O21" s="47">
        <f t="shared" si="1"/>
        <v>0.36410389948571059</v>
      </c>
      <c r="P21" s="9"/>
    </row>
    <row r="22" spans="1:16">
      <c r="A22" s="12"/>
      <c r="B22" s="25">
        <v>331.41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574270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574270</v>
      </c>
      <c r="O22" s="47">
        <f t="shared" si="1"/>
        <v>37.384935876570538</v>
      </c>
      <c r="P22" s="9"/>
    </row>
    <row r="23" spans="1:16">
      <c r="A23" s="12"/>
      <c r="B23" s="25">
        <v>334.1</v>
      </c>
      <c r="C23" s="20" t="s">
        <v>24</v>
      </c>
      <c r="D23" s="46">
        <v>0</v>
      </c>
      <c r="E23" s="46">
        <v>0</v>
      </c>
      <c r="F23" s="46">
        <v>0</v>
      </c>
      <c r="G23" s="46">
        <v>100000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100000</v>
      </c>
      <c r="O23" s="47">
        <f t="shared" si="1"/>
        <v>6.509992839007877</v>
      </c>
      <c r="P23" s="9"/>
    </row>
    <row r="24" spans="1:16">
      <c r="A24" s="12"/>
      <c r="B24" s="25">
        <v>334.41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1267147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1267147</v>
      </c>
      <c r="O24" s="47">
        <f t="shared" si="1"/>
        <v>82.491178959703149</v>
      </c>
      <c r="P24" s="9"/>
    </row>
    <row r="25" spans="1:16">
      <c r="A25" s="12"/>
      <c r="B25" s="25">
        <v>334.7</v>
      </c>
      <c r="C25" s="20" t="s">
        <v>29</v>
      </c>
      <c r="D25" s="46">
        <v>0</v>
      </c>
      <c r="E25" s="46">
        <v>0</v>
      </c>
      <c r="F25" s="46">
        <v>0</v>
      </c>
      <c r="G25" s="46">
        <v>172783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172783</v>
      </c>
      <c r="O25" s="47">
        <f t="shared" si="1"/>
        <v>11.24816092702298</v>
      </c>
      <c r="P25" s="9"/>
    </row>
    <row r="26" spans="1:16">
      <c r="A26" s="12"/>
      <c r="B26" s="25">
        <v>335.12</v>
      </c>
      <c r="C26" s="20" t="s">
        <v>101</v>
      </c>
      <c r="D26" s="46">
        <v>551187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551187</v>
      </c>
      <c r="O26" s="47">
        <f t="shared" si="1"/>
        <v>35.882234229542348</v>
      </c>
      <c r="P26" s="9"/>
    </row>
    <row r="27" spans="1:16">
      <c r="A27" s="12"/>
      <c r="B27" s="25">
        <v>335.14</v>
      </c>
      <c r="C27" s="20" t="s">
        <v>102</v>
      </c>
      <c r="D27" s="46">
        <v>26828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26828</v>
      </c>
      <c r="O27" s="47">
        <f t="shared" si="1"/>
        <v>1.7465008788490333</v>
      </c>
      <c r="P27" s="9"/>
    </row>
    <row r="28" spans="1:16">
      <c r="A28" s="12"/>
      <c r="B28" s="25">
        <v>335.15</v>
      </c>
      <c r="C28" s="20" t="s">
        <v>103</v>
      </c>
      <c r="D28" s="46">
        <v>50864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50864</v>
      </c>
      <c r="O28" s="47">
        <f t="shared" si="1"/>
        <v>3.3112427576329666</v>
      </c>
      <c r="P28" s="9"/>
    </row>
    <row r="29" spans="1:16">
      <c r="A29" s="12"/>
      <c r="B29" s="25">
        <v>335.18</v>
      </c>
      <c r="C29" s="20" t="s">
        <v>104</v>
      </c>
      <c r="D29" s="46">
        <v>973959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973959</v>
      </c>
      <c r="O29" s="47">
        <f t="shared" si="1"/>
        <v>63.404661154872727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SUM(D31:D40)</f>
        <v>2875106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170416</v>
      </c>
      <c r="I30" s="32">
        <f t="shared" si="7"/>
        <v>113614278</v>
      </c>
      <c r="J30" s="32">
        <f t="shared" si="7"/>
        <v>50000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116709800</v>
      </c>
      <c r="O30" s="45">
        <f t="shared" si="1"/>
        <v>7597.7996224204153</v>
      </c>
      <c r="P30" s="10"/>
    </row>
    <row r="31" spans="1:16">
      <c r="A31" s="12"/>
      <c r="B31" s="25">
        <v>341.2</v>
      </c>
      <c r="C31" s="20" t="s">
        <v>105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50000</v>
      </c>
      <c r="K31" s="46">
        <v>0</v>
      </c>
      <c r="L31" s="46">
        <v>0</v>
      </c>
      <c r="M31" s="46">
        <v>0</v>
      </c>
      <c r="N31" s="46">
        <f t="shared" ref="N31:N40" si="8">SUM(D31:M31)</f>
        <v>50000</v>
      </c>
      <c r="O31" s="47">
        <f t="shared" si="1"/>
        <v>3.2549964195039385</v>
      </c>
      <c r="P31" s="9"/>
    </row>
    <row r="32" spans="1:16">
      <c r="A32" s="12"/>
      <c r="B32" s="25">
        <v>342.1</v>
      </c>
      <c r="C32" s="20" t="s">
        <v>43</v>
      </c>
      <c r="D32" s="46">
        <v>91670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91670</v>
      </c>
      <c r="O32" s="47">
        <f t="shared" si="1"/>
        <v>5.9677104355185211</v>
      </c>
      <c r="P32" s="9"/>
    </row>
    <row r="33" spans="1:16">
      <c r="A33" s="12"/>
      <c r="B33" s="25">
        <v>343.1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90957716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90957716</v>
      </c>
      <c r="O33" s="47">
        <f t="shared" si="1"/>
        <v>5921.3407981251221</v>
      </c>
      <c r="P33" s="9"/>
    </row>
    <row r="34" spans="1:16">
      <c r="A34" s="12"/>
      <c r="B34" s="25">
        <v>343.4</v>
      </c>
      <c r="C34" s="20" t="s">
        <v>80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2586679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2586679</v>
      </c>
      <c r="O34" s="47">
        <f t="shared" si="1"/>
        <v>168.39261766812058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15482251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15482251</v>
      </c>
      <c r="O35" s="47">
        <f t="shared" si="1"/>
        <v>1007.8934314172254</v>
      </c>
      <c r="P35" s="9"/>
    </row>
    <row r="36" spans="1:16">
      <c r="A36" s="12"/>
      <c r="B36" s="25">
        <v>343.8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170416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170416</v>
      </c>
      <c r="O36" s="47">
        <f t="shared" si="1"/>
        <v>11.094069396523663</v>
      </c>
      <c r="P36" s="9"/>
    </row>
    <row r="37" spans="1:16">
      <c r="A37" s="12"/>
      <c r="B37" s="25">
        <v>344.1</v>
      </c>
      <c r="C37" s="20" t="s">
        <v>106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2303092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2303092</v>
      </c>
      <c r="O37" s="47">
        <f t="shared" ref="O37:O58" si="9">(N37/O$60)</f>
        <v>149.9311242757633</v>
      </c>
      <c r="P37" s="9"/>
    </row>
    <row r="38" spans="1:16">
      <c r="A38" s="12"/>
      <c r="B38" s="25">
        <v>347.2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564041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564041</v>
      </c>
      <c r="O38" s="47">
        <f t="shared" si="9"/>
        <v>36.719028709068418</v>
      </c>
      <c r="P38" s="9"/>
    </row>
    <row r="39" spans="1:16">
      <c r="A39" s="12"/>
      <c r="B39" s="25">
        <v>347.5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1720499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1720499</v>
      </c>
      <c r="O39" s="47">
        <f t="shared" si="9"/>
        <v>112.00436169520214</v>
      </c>
      <c r="P39" s="9"/>
    </row>
    <row r="40" spans="1:16">
      <c r="A40" s="12"/>
      <c r="B40" s="25">
        <v>349</v>
      </c>
      <c r="C40" s="20" t="s">
        <v>0</v>
      </c>
      <c r="D40" s="46">
        <v>2783436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2783436</v>
      </c>
      <c r="O40" s="47">
        <f t="shared" si="9"/>
        <v>181.2014842783673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SUM(D42:D43)</f>
        <v>107746</v>
      </c>
      <c r="E41" s="32">
        <f t="shared" si="10"/>
        <v>11246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118992</v>
      </c>
      <c r="O41" s="45">
        <f t="shared" si="9"/>
        <v>7.7463706789922533</v>
      </c>
      <c r="P41" s="10"/>
    </row>
    <row r="42" spans="1:16">
      <c r="A42" s="13"/>
      <c r="B42" s="39">
        <v>351.9</v>
      </c>
      <c r="C42" s="21" t="s">
        <v>107</v>
      </c>
      <c r="D42" s="46">
        <v>0</v>
      </c>
      <c r="E42" s="46">
        <v>11246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11246</v>
      </c>
      <c r="O42" s="47">
        <f t="shared" si="9"/>
        <v>0.73211379467482585</v>
      </c>
      <c r="P42" s="9"/>
    </row>
    <row r="43" spans="1:16">
      <c r="A43" s="13"/>
      <c r="B43" s="39">
        <v>354</v>
      </c>
      <c r="C43" s="21" t="s">
        <v>53</v>
      </c>
      <c r="D43" s="46">
        <v>107746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107746</v>
      </c>
      <c r="O43" s="47">
        <f t="shared" si="9"/>
        <v>7.0142568843174269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237117</v>
      </c>
      <c r="E44" s="32">
        <f t="shared" si="11"/>
        <v>3090</v>
      </c>
      <c r="F44" s="32">
        <f t="shared" si="11"/>
        <v>0</v>
      </c>
      <c r="G44" s="32">
        <f t="shared" si="11"/>
        <v>4340</v>
      </c>
      <c r="H44" s="32">
        <f t="shared" si="11"/>
        <v>163</v>
      </c>
      <c r="I44" s="32">
        <f t="shared" si="11"/>
        <v>338720</v>
      </c>
      <c r="J44" s="32">
        <f t="shared" si="11"/>
        <v>12288</v>
      </c>
      <c r="K44" s="32">
        <f t="shared" si="11"/>
        <v>19459523</v>
      </c>
      <c r="L44" s="32">
        <f t="shared" si="11"/>
        <v>0</v>
      </c>
      <c r="M44" s="32">
        <f t="shared" si="11"/>
        <v>0</v>
      </c>
      <c r="N44" s="32">
        <f>SUM(D44:M44)</f>
        <v>20055241</v>
      </c>
      <c r="O44" s="45">
        <f t="shared" si="9"/>
        <v>1305.5947529457717</v>
      </c>
      <c r="P44" s="10"/>
    </row>
    <row r="45" spans="1:16">
      <c r="A45" s="12"/>
      <c r="B45" s="25">
        <v>361.1</v>
      </c>
      <c r="C45" s="20" t="s">
        <v>55</v>
      </c>
      <c r="D45" s="46">
        <v>26366</v>
      </c>
      <c r="E45" s="46">
        <v>3090</v>
      </c>
      <c r="F45" s="46">
        <v>0</v>
      </c>
      <c r="G45" s="46">
        <v>4340</v>
      </c>
      <c r="H45" s="46">
        <v>13</v>
      </c>
      <c r="I45" s="46">
        <v>68290</v>
      </c>
      <c r="J45" s="46">
        <v>12288</v>
      </c>
      <c r="K45" s="46">
        <v>2482381</v>
      </c>
      <c r="L45" s="46">
        <v>0</v>
      </c>
      <c r="M45" s="46">
        <v>0</v>
      </c>
      <c r="N45" s="46">
        <f>SUM(D45:M45)</f>
        <v>2596768</v>
      </c>
      <c r="O45" s="47">
        <f t="shared" si="9"/>
        <v>169.04941084564808</v>
      </c>
      <c r="P45" s="9"/>
    </row>
    <row r="46" spans="1:16">
      <c r="A46" s="12"/>
      <c r="B46" s="25">
        <v>361.3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10240635</v>
      </c>
      <c r="L46" s="46">
        <v>0</v>
      </c>
      <c r="M46" s="46">
        <v>0</v>
      </c>
      <c r="N46" s="46">
        <f t="shared" ref="N46:N51" si="12">SUM(D46:M46)</f>
        <v>10240635</v>
      </c>
      <c r="O46" s="47">
        <f t="shared" si="9"/>
        <v>666.66460516893426</v>
      </c>
      <c r="P46" s="9"/>
    </row>
    <row r="47" spans="1:16">
      <c r="A47" s="12"/>
      <c r="B47" s="25">
        <v>362</v>
      </c>
      <c r="C47" s="20" t="s">
        <v>57</v>
      </c>
      <c r="D47" s="46">
        <v>89501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89501</v>
      </c>
      <c r="O47" s="47">
        <f t="shared" si="9"/>
        <v>5.8265086908404404</v>
      </c>
      <c r="P47" s="9"/>
    </row>
    <row r="48" spans="1:16">
      <c r="A48" s="12"/>
      <c r="B48" s="25">
        <v>365</v>
      </c>
      <c r="C48" s="20" t="s">
        <v>108</v>
      </c>
      <c r="D48" s="46">
        <v>47939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47939</v>
      </c>
      <c r="O48" s="47">
        <f t="shared" si="9"/>
        <v>3.1208254670919864</v>
      </c>
      <c r="P48" s="9"/>
    </row>
    <row r="49" spans="1:119">
      <c r="A49" s="12"/>
      <c r="B49" s="25">
        <v>366</v>
      </c>
      <c r="C49" s="20" t="s">
        <v>58</v>
      </c>
      <c r="D49" s="46">
        <v>9500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9500</v>
      </c>
      <c r="O49" s="47">
        <f t="shared" si="9"/>
        <v>0.61844931970574835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6736507</v>
      </c>
      <c r="L50" s="46">
        <v>0</v>
      </c>
      <c r="M50" s="46">
        <v>0</v>
      </c>
      <c r="N50" s="46">
        <f t="shared" si="12"/>
        <v>6736507</v>
      </c>
      <c r="O50" s="47">
        <f t="shared" si="9"/>
        <v>438.54612329926437</v>
      </c>
      <c r="P50" s="9"/>
    </row>
    <row r="51" spans="1:119">
      <c r="A51" s="12"/>
      <c r="B51" s="25">
        <v>369.9</v>
      </c>
      <c r="C51" s="20" t="s">
        <v>60</v>
      </c>
      <c r="D51" s="46">
        <v>63811</v>
      </c>
      <c r="E51" s="46">
        <v>0</v>
      </c>
      <c r="F51" s="46">
        <v>0</v>
      </c>
      <c r="G51" s="46">
        <v>0</v>
      </c>
      <c r="H51" s="46">
        <v>150</v>
      </c>
      <c r="I51" s="46">
        <v>270430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334391</v>
      </c>
      <c r="O51" s="47">
        <f t="shared" si="9"/>
        <v>21.768830154286832</v>
      </c>
      <c r="P51" s="9"/>
    </row>
    <row r="52" spans="1:119" ht="15.75">
      <c r="A52" s="29" t="s">
        <v>40</v>
      </c>
      <c r="B52" s="30"/>
      <c r="C52" s="31"/>
      <c r="D52" s="32">
        <f t="shared" ref="D52:M52" si="13">SUM(D53:D57)</f>
        <v>7069541</v>
      </c>
      <c r="E52" s="32">
        <f t="shared" si="13"/>
        <v>0</v>
      </c>
      <c r="F52" s="32">
        <f t="shared" si="13"/>
        <v>723000</v>
      </c>
      <c r="G52" s="32">
        <f t="shared" si="13"/>
        <v>1278788</v>
      </c>
      <c r="H52" s="32">
        <f t="shared" si="13"/>
        <v>0</v>
      </c>
      <c r="I52" s="32">
        <f t="shared" si="13"/>
        <v>2013240</v>
      </c>
      <c r="J52" s="32">
        <f t="shared" si="13"/>
        <v>1471137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ref="N52:N58" si="14">SUM(D52:M52)</f>
        <v>12555706</v>
      </c>
      <c r="O52" s="45">
        <f t="shared" si="9"/>
        <v>817.37556148688236</v>
      </c>
      <c r="P52" s="9"/>
    </row>
    <row r="53" spans="1:119">
      <c r="A53" s="12"/>
      <c r="B53" s="25">
        <v>381</v>
      </c>
      <c r="C53" s="20" t="s">
        <v>61</v>
      </c>
      <c r="D53" s="46">
        <v>0</v>
      </c>
      <c r="E53" s="46">
        <v>0</v>
      </c>
      <c r="F53" s="46">
        <v>723000</v>
      </c>
      <c r="G53" s="46">
        <v>1100000</v>
      </c>
      <c r="H53" s="46">
        <v>0</v>
      </c>
      <c r="I53" s="46">
        <v>1644864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3467864</v>
      </c>
      <c r="O53" s="47">
        <f t="shared" si="9"/>
        <v>225.75769806653213</v>
      </c>
      <c r="P53" s="9"/>
    </row>
    <row r="54" spans="1:119">
      <c r="A54" s="12"/>
      <c r="B54" s="25">
        <v>382</v>
      </c>
      <c r="C54" s="20" t="s">
        <v>72</v>
      </c>
      <c r="D54" s="46">
        <v>7069541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7069541</v>
      </c>
      <c r="O54" s="47">
        <f t="shared" si="9"/>
        <v>460.22661285072587</v>
      </c>
      <c r="P54" s="9"/>
    </row>
    <row r="55" spans="1:119">
      <c r="A55" s="12"/>
      <c r="B55" s="25">
        <v>384</v>
      </c>
      <c r="C55" s="20" t="s">
        <v>89</v>
      </c>
      <c r="D55" s="46">
        <v>0</v>
      </c>
      <c r="E55" s="46">
        <v>0</v>
      </c>
      <c r="F55" s="46">
        <v>0</v>
      </c>
      <c r="G55" s="46">
        <v>178788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178788</v>
      </c>
      <c r="O55" s="47">
        <f t="shared" si="9"/>
        <v>11.639085997005404</v>
      </c>
      <c r="P55" s="9"/>
    </row>
    <row r="56" spans="1:119">
      <c r="A56" s="12"/>
      <c r="B56" s="25">
        <v>389.4</v>
      </c>
      <c r="C56" s="20" t="s">
        <v>109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368376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368376</v>
      </c>
      <c r="O56" s="47">
        <f t="shared" si="9"/>
        <v>23.981251220623658</v>
      </c>
      <c r="P56" s="9"/>
    </row>
    <row r="57" spans="1:119" ht="15.75" thickBot="1">
      <c r="A57" s="48"/>
      <c r="B57" s="49">
        <v>392</v>
      </c>
      <c r="C57" s="50" t="s">
        <v>110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1471137</v>
      </c>
      <c r="K57" s="46">
        <v>0</v>
      </c>
      <c r="L57" s="46">
        <v>0</v>
      </c>
      <c r="M57" s="46">
        <v>0</v>
      </c>
      <c r="N57" s="46">
        <f t="shared" si="14"/>
        <v>1471137</v>
      </c>
      <c r="O57" s="47">
        <f t="shared" si="9"/>
        <v>95.770913351995318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5">SUM(D5,D17,D20,D30,D41,D44,D52)</f>
        <v>20171859</v>
      </c>
      <c r="E58" s="15">
        <f t="shared" si="15"/>
        <v>533936</v>
      </c>
      <c r="F58" s="15">
        <f t="shared" si="15"/>
        <v>723000</v>
      </c>
      <c r="G58" s="15">
        <f t="shared" si="15"/>
        <v>3353853</v>
      </c>
      <c r="H58" s="15">
        <f t="shared" si="15"/>
        <v>170579</v>
      </c>
      <c r="I58" s="15">
        <f t="shared" si="15"/>
        <v>117807655</v>
      </c>
      <c r="J58" s="15">
        <f t="shared" si="15"/>
        <v>1533425</v>
      </c>
      <c r="K58" s="15">
        <f t="shared" si="15"/>
        <v>19459523</v>
      </c>
      <c r="L58" s="15">
        <f t="shared" si="15"/>
        <v>0</v>
      </c>
      <c r="M58" s="15">
        <f t="shared" si="15"/>
        <v>0</v>
      </c>
      <c r="N58" s="15">
        <f t="shared" si="14"/>
        <v>163753830</v>
      </c>
      <c r="O58" s="38">
        <f t="shared" si="9"/>
        <v>10660.362606601133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51" t="s">
        <v>111</v>
      </c>
      <c r="M60" s="51"/>
      <c r="N60" s="51"/>
      <c r="O60" s="43">
        <v>15361</v>
      </c>
    </row>
    <row r="61" spans="1:119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  <row r="62" spans="1:119" ht="15.75" customHeight="1" thickBot="1">
      <c r="A62" s="55" t="s">
        <v>83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8298460</v>
      </c>
      <c r="E5" s="27">
        <f t="shared" si="0"/>
        <v>527612</v>
      </c>
      <c r="F5" s="27">
        <f t="shared" si="0"/>
        <v>0</v>
      </c>
      <c r="G5" s="27">
        <f t="shared" si="0"/>
        <v>1710228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10536300</v>
      </c>
      <c r="O5" s="33">
        <f t="shared" ref="O5:O36" si="1">(N5/O$58)</f>
        <v>687.4787942059246</v>
      </c>
      <c r="P5" s="6"/>
    </row>
    <row r="6" spans="1:133">
      <c r="A6" s="12"/>
      <c r="B6" s="25">
        <v>311</v>
      </c>
      <c r="C6" s="20" t="s">
        <v>2</v>
      </c>
      <c r="D6" s="46">
        <v>4245008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4245008</v>
      </c>
      <c r="O6" s="47">
        <f t="shared" si="1"/>
        <v>276.98081691243641</v>
      </c>
      <c r="P6" s="9"/>
    </row>
    <row r="7" spans="1:133">
      <c r="A7" s="12"/>
      <c r="B7" s="25">
        <v>312.41000000000003</v>
      </c>
      <c r="C7" s="20" t="s">
        <v>10</v>
      </c>
      <c r="D7" s="46">
        <v>469931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469931</v>
      </c>
      <c r="O7" s="47">
        <f t="shared" si="1"/>
        <v>30.662338509722041</v>
      </c>
      <c r="P7" s="9"/>
    </row>
    <row r="8" spans="1:133">
      <c r="A8" s="12"/>
      <c r="B8" s="25">
        <v>312.51</v>
      </c>
      <c r="C8" s="20" t="s">
        <v>75</v>
      </c>
      <c r="D8" s="46">
        <v>0</v>
      </c>
      <c r="E8" s="46">
        <v>275337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275337</v>
      </c>
      <c r="O8" s="47">
        <f t="shared" si="1"/>
        <v>17.96535299491061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252275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252275</v>
      </c>
      <c r="O9" s="47">
        <f t="shared" si="1"/>
        <v>16.460589847318282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1710228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1710228</v>
      </c>
      <c r="O10" s="47">
        <f t="shared" si="1"/>
        <v>111.58997781547697</v>
      </c>
      <c r="P10" s="9"/>
    </row>
    <row r="11" spans="1:133">
      <c r="A11" s="12"/>
      <c r="B11" s="25">
        <v>314.10000000000002</v>
      </c>
      <c r="C11" s="20" t="s">
        <v>12</v>
      </c>
      <c r="D11" s="46">
        <v>1702265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1702265</v>
      </c>
      <c r="O11" s="47">
        <f t="shared" si="1"/>
        <v>111.07040323633042</v>
      </c>
      <c r="P11" s="9"/>
    </row>
    <row r="12" spans="1:133">
      <c r="A12" s="12"/>
      <c r="B12" s="25">
        <v>314.3</v>
      </c>
      <c r="C12" s="20" t="s">
        <v>13</v>
      </c>
      <c r="D12" s="46">
        <v>344762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344762</v>
      </c>
      <c r="O12" s="47">
        <f t="shared" si="1"/>
        <v>22.495236852407672</v>
      </c>
      <c r="P12" s="9"/>
    </row>
    <row r="13" spans="1:133">
      <c r="A13" s="12"/>
      <c r="B13" s="25">
        <v>314.39999999999998</v>
      </c>
      <c r="C13" s="20" t="s">
        <v>14</v>
      </c>
      <c r="D13" s="46">
        <v>107738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107738</v>
      </c>
      <c r="O13" s="47">
        <f t="shared" si="1"/>
        <v>7.0297533603027533</v>
      </c>
      <c r="P13" s="9"/>
    </row>
    <row r="14" spans="1:133">
      <c r="A14" s="12"/>
      <c r="B14" s="25">
        <v>315</v>
      </c>
      <c r="C14" s="20" t="s">
        <v>15</v>
      </c>
      <c r="D14" s="46">
        <v>1283543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1283543</v>
      </c>
      <c r="O14" s="47">
        <f t="shared" si="1"/>
        <v>83.749380138327027</v>
      </c>
      <c r="P14" s="9"/>
    </row>
    <row r="15" spans="1:133">
      <c r="A15" s="12"/>
      <c r="B15" s="25">
        <v>316</v>
      </c>
      <c r="C15" s="20" t="s">
        <v>16</v>
      </c>
      <c r="D15" s="46">
        <v>145213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145213</v>
      </c>
      <c r="O15" s="47">
        <f t="shared" si="1"/>
        <v>9.4749445386924176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61521</v>
      </c>
      <c r="E16" s="32">
        <f t="shared" si="3"/>
        <v>0</v>
      </c>
      <c r="F16" s="32">
        <f t="shared" si="3"/>
        <v>0</v>
      </c>
      <c r="G16" s="32">
        <f t="shared" si="3"/>
        <v>57320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118841</v>
      </c>
      <c r="O16" s="45">
        <f t="shared" si="1"/>
        <v>7.7542085345165077</v>
      </c>
      <c r="P16" s="10"/>
    </row>
    <row r="17" spans="1:16">
      <c r="A17" s="12"/>
      <c r="B17" s="25">
        <v>324.32</v>
      </c>
      <c r="C17" s="20" t="s">
        <v>18</v>
      </c>
      <c r="D17" s="46">
        <v>0</v>
      </c>
      <c r="E17" s="46">
        <v>0</v>
      </c>
      <c r="F17" s="46">
        <v>0</v>
      </c>
      <c r="G17" s="46">
        <v>45804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45804</v>
      </c>
      <c r="O17" s="47">
        <f t="shared" si="1"/>
        <v>2.9886467440950018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11516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11516</v>
      </c>
      <c r="O18" s="47">
        <f t="shared" si="1"/>
        <v>0.75140284483883601</v>
      </c>
      <c r="P18" s="9"/>
    </row>
    <row r="19" spans="1:16">
      <c r="A19" s="12"/>
      <c r="B19" s="25">
        <v>329</v>
      </c>
      <c r="C19" s="20" t="s">
        <v>20</v>
      </c>
      <c r="D19" s="46">
        <v>61521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61521</v>
      </c>
      <c r="O19" s="47">
        <f t="shared" si="1"/>
        <v>4.0141589455826701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SUM(D21:D29)</f>
        <v>1620177</v>
      </c>
      <c r="E20" s="32">
        <f t="shared" si="5"/>
        <v>0</v>
      </c>
      <c r="F20" s="32">
        <f t="shared" si="5"/>
        <v>0</v>
      </c>
      <c r="G20" s="32">
        <f t="shared" si="5"/>
        <v>6202</v>
      </c>
      <c r="H20" s="32">
        <f t="shared" si="5"/>
        <v>0</v>
      </c>
      <c r="I20" s="32">
        <f t="shared" si="5"/>
        <v>597174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2223553</v>
      </c>
      <c r="O20" s="45">
        <f t="shared" si="1"/>
        <v>145.08371395015007</v>
      </c>
      <c r="P20" s="10"/>
    </row>
    <row r="21" spans="1:16">
      <c r="A21" s="12"/>
      <c r="B21" s="25">
        <v>331.2</v>
      </c>
      <c r="C21" s="20" t="s">
        <v>22</v>
      </c>
      <c r="D21" s="46">
        <v>65021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65021</v>
      </c>
      <c r="O21" s="47">
        <f t="shared" si="1"/>
        <v>4.2425290356257337</v>
      </c>
      <c r="P21" s="9"/>
    </row>
    <row r="22" spans="1:16">
      <c r="A22" s="12"/>
      <c r="B22" s="25">
        <v>331.32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-69160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-69160</v>
      </c>
      <c r="O22" s="47">
        <f t="shared" si="1"/>
        <v>-4.5125929792509458</v>
      </c>
      <c r="P22" s="9"/>
    </row>
    <row r="23" spans="1:16">
      <c r="A23" s="12"/>
      <c r="B23" s="25">
        <v>331.41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354862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354862</v>
      </c>
      <c r="O23" s="47">
        <f t="shared" si="1"/>
        <v>23.1542476836748</v>
      </c>
      <c r="P23" s="9"/>
    </row>
    <row r="24" spans="1:16">
      <c r="A24" s="12"/>
      <c r="B24" s="25">
        <v>334.1</v>
      </c>
      <c r="C24" s="20" t="s">
        <v>24</v>
      </c>
      <c r="D24" s="46">
        <v>0</v>
      </c>
      <c r="E24" s="46">
        <v>0</v>
      </c>
      <c r="F24" s="46">
        <v>0</v>
      </c>
      <c r="G24" s="46">
        <v>6202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6202</v>
      </c>
      <c r="O24" s="47">
        <f t="shared" si="1"/>
        <v>0.40467179955630955</v>
      </c>
      <c r="P24" s="9"/>
    </row>
    <row r="25" spans="1:16">
      <c r="A25" s="12"/>
      <c r="B25" s="25">
        <v>334.41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311472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311472</v>
      </c>
      <c r="O25" s="47">
        <f t="shared" si="1"/>
        <v>20.32311105311236</v>
      </c>
      <c r="P25" s="9"/>
    </row>
    <row r="26" spans="1:16">
      <c r="A26" s="12"/>
      <c r="B26" s="25">
        <v>335.12</v>
      </c>
      <c r="C26" s="20" t="s">
        <v>30</v>
      </c>
      <c r="D26" s="46">
        <v>553672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553672</v>
      </c>
      <c r="O26" s="47">
        <f t="shared" si="1"/>
        <v>36.126321284092391</v>
      </c>
      <c r="P26" s="9"/>
    </row>
    <row r="27" spans="1:16">
      <c r="A27" s="12"/>
      <c r="B27" s="25">
        <v>335.14</v>
      </c>
      <c r="C27" s="20" t="s">
        <v>31</v>
      </c>
      <c r="D27" s="46">
        <v>24891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24891</v>
      </c>
      <c r="O27" s="47">
        <f t="shared" si="1"/>
        <v>1.6241028317891166</v>
      </c>
      <c r="P27" s="9"/>
    </row>
    <row r="28" spans="1:16">
      <c r="A28" s="12"/>
      <c r="B28" s="25">
        <v>335.15</v>
      </c>
      <c r="C28" s="20" t="s">
        <v>32</v>
      </c>
      <c r="D28" s="46">
        <v>51773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51773</v>
      </c>
      <c r="O28" s="47">
        <f t="shared" si="1"/>
        <v>3.3781156205141589</v>
      </c>
      <c r="P28" s="9"/>
    </row>
    <row r="29" spans="1:16">
      <c r="A29" s="12"/>
      <c r="B29" s="25">
        <v>335.18</v>
      </c>
      <c r="C29" s="20" t="s">
        <v>33</v>
      </c>
      <c r="D29" s="46">
        <v>924820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924820</v>
      </c>
      <c r="O29" s="47">
        <f t="shared" si="1"/>
        <v>60.34320762103615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SUM(D31:D40)</f>
        <v>3003695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127392</v>
      </c>
      <c r="I30" s="32">
        <f t="shared" si="6"/>
        <v>111329898</v>
      </c>
      <c r="J30" s="32">
        <f t="shared" si="6"/>
        <v>6985114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121446099</v>
      </c>
      <c r="O30" s="45">
        <f t="shared" si="1"/>
        <v>7924.1875897168211</v>
      </c>
      <c r="P30" s="10"/>
    </row>
    <row r="31" spans="1:16">
      <c r="A31" s="12"/>
      <c r="B31" s="25">
        <v>341.2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6985114</v>
      </c>
      <c r="K31" s="46">
        <v>0</v>
      </c>
      <c r="L31" s="46">
        <v>0</v>
      </c>
      <c r="M31" s="46">
        <v>0</v>
      </c>
      <c r="N31" s="46">
        <f t="shared" ref="N31:N40" si="7">SUM(D31:M31)</f>
        <v>6985114</v>
      </c>
      <c r="O31" s="47">
        <f t="shared" si="1"/>
        <v>455.76888946887641</v>
      </c>
      <c r="P31" s="9"/>
    </row>
    <row r="32" spans="1:16">
      <c r="A32" s="12"/>
      <c r="B32" s="25">
        <v>341.3</v>
      </c>
      <c r="C32" s="20" t="s">
        <v>42</v>
      </c>
      <c r="D32" s="46">
        <v>2912025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2912025</v>
      </c>
      <c r="O32" s="47">
        <f t="shared" si="1"/>
        <v>190.00554613075818</v>
      </c>
      <c r="P32" s="9"/>
    </row>
    <row r="33" spans="1:16">
      <c r="A33" s="12"/>
      <c r="B33" s="25">
        <v>342.1</v>
      </c>
      <c r="C33" s="20" t="s">
        <v>43</v>
      </c>
      <c r="D33" s="46">
        <v>91670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91670</v>
      </c>
      <c r="O33" s="47">
        <f t="shared" si="1"/>
        <v>5.9813389012136238</v>
      </c>
      <c r="P33" s="9"/>
    </row>
    <row r="34" spans="1:16">
      <c r="A34" s="12"/>
      <c r="B34" s="25">
        <v>343.1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86941142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86941142</v>
      </c>
      <c r="O34" s="47">
        <f t="shared" si="1"/>
        <v>5672.7875505676629</v>
      </c>
      <c r="P34" s="9"/>
    </row>
    <row r="35" spans="1:16">
      <c r="A35" s="12"/>
      <c r="B35" s="25">
        <v>343.4</v>
      </c>
      <c r="C35" s="20" t="s">
        <v>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2487424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2487424</v>
      </c>
      <c r="O35" s="47">
        <f t="shared" si="1"/>
        <v>162.30092653007961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17312617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17312617</v>
      </c>
      <c r="O36" s="47">
        <f t="shared" si="1"/>
        <v>1129.6239723345948</v>
      </c>
      <c r="P36" s="9"/>
    </row>
    <row r="37" spans="1:16">
      <c r="A37" s="12"/>
      <c r="B37" s="25">
        <v>343.8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127392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127392</v>
      </c>
      <c r="O37" s="47">
        <f t="shared" ref="O37:O56" si="8">(N37/O$58)</f>
        <v>8.312149288790291</v>
      </c>
      <c r="P37" s="9"/>
    </row>
    <row r="38" spans="1:16">
      <c r="A38" s="12"/>
      <c r="B38" s="25">
        <v>344.1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2310893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2310893</v>
      </c>
      <c r="O38" s="47">
        <f t="shared" si="8"/>
        <v>150.78252642568185</v>
      </c>
      <c r="P38" s="9"/>
    </row>
    <row r="39" spans="1:16">
      <c r="A39" s="12"/>
      <c r="B39" s="25">
        <v>347.2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561910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561910</v>
      </c>
      <c r="O39" s="47">
        <f t="shared" si="8"/>
        <v>36.663839227456613</v>
      </c>
      <c r="P39" s="9"/>
    </row>
    <row r="40" spans="1:16">
      <c r="A40" s="12"/>
      <c r="B40" s="25">
        <v>347.5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1715912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1715912</v>
      </c>
      <c r="O40" s="47">
        <f t="shared" si="8"/>
        <v>111.9608508417069</v>
      </c>
      <c r="P40" s="9"/>
    </row>
    <row r="41" spans="1:16" ht="15.75">
      <c r="A41" s="29" t="s">
        <v>39</v>
      </c>
      <c r="B41" s="30"/>
      <c r="C41" s="31"/>
      <c r="D41" s="32">
        <f t="shared" ref="D41:M41" si="9">SUM(D42:D43)</f>
        <v>95532</v>
      </c>
      <c r="E41" s="32">
        <f t="shared" si="9"/>
        <v>16991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6" si="10">SUM(D41:M41)</f>
        <v>112523</v>
      </c>
      <c r="O41" s="45">
        <f t="shared" si="8"/>
        <v>7.3419678976901999</v>
      </c>
      <c r="P41" s="10"/>
    </row>
    <row r="42" spans="1:16">
      <c r="A42" s="13"/>
      <c r="B42" s="39">
        <v>351.9</v>
      </c>
      <c r="C42" s="21" t="s">
        <v>54</v>
      </c>
      <c r="D42" s="46">
        <v>0</v>
      </c>
      <c r="E42" s="46">
        <v>16991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16991</v>
      </c>
      <c r="O42" s="47">
        <f t="shared" si="8"/>
        <v>1.1086389142633433</v>
      </c>
      <c r="P42" s="9"/>
    </row>
    <row r="43" spans="1:16">
      <c r="A43" s="13"/>
      <c r="B43" s="39">
        <v>354</v>
      </c>
      <c r="C43" s="21" t="s">
        <v>53</v>
      </c>
      <c r="D43" s="46">
        <v>95532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95532</v>
      </c>
      <c r="O43" s="47">
        <f t="shared" si="8"/>
        <v>6.2333289834268566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338356</v>
      </c>
      <c r="E44" s="32">
        <f t="shared" si="11"/>
        <v>11240</v>
      </c>
      <c r="F44" s="32">
        <f t="shared" si="11"/>
        <v>0</v>
      </c>
      <c r="G44" s="32">
        <f t="shared" si="11"/>
        <v>33062</v>
      </c>
      <c r="H44" s="32">
        <f t="shared" si="11"/>
        <v>20</v>
      </c>
      <c r="I44" s="32">
        <f t="shared" si="11"/>
        <v>443196</v>
      </c>
      <c r="J44" s="32">
        <f t="shared" si="11"/>
        <v>41606</v>
      </c>
      <c r="K44" s="32">
        <f t="shared" si="11"/>
        <v>21541447</v>
      </c>
      <c r="L44" s="32">
        <f t="shared" si="11"/>
        <v>0</v>
      </c>
      <c r="M44" s="32">
        <f t="shared" si="11"/>
        <v>0</v>
      </c>
      <c r="N44" s="32">
        <f t="shared" si="10"/>
        <v>22408927</v>
      </c>
      <c r="O44" s="45">
        <f t="shared" si="8"/>
        <v>1462.1510505024141</v>
      </c>
      <c r="P44" s="10"/>
    </row>
    <row r="45" spans="1:16">
      <c r="A45" s="12"/>
      <c r="B45" s="25">
        <v>361.1</v>
      </c>
      <c r="C45" s="20" t="s">
        <v>55</v>
      </c>
      <c r="D45" s="46">
        <v>130866</v>
      </c>
      <c r="E45" s="46">
        <v>11240</v>
      </c>
      <c r="F45" s="46">
        <v>0</v>
      </c>
      <c r="G45" s="46">
        <v>32715</v>
      </c>
      <c r="H45" s="46">
        <v>20</v>
      </c>
      <c r="I45" s="46">
        <v>220054</v>
      </c>
      <c r="J45" s="46">
        <v>41606</v>
      </c>
      <c r="K45" s="46">
        <v>2392459</v>
      </c>
      <c r="L45" s="46">
        <v>0</v>
      </c>
      <c r="M45" s="46">
        <v>0</v>
      </c>
      <c r="N45" s="46">
        <f t="shared" si="10"/>
        <v>2828960</v>
      </c>
      <c r="O45" s="47">
        <f t="shared" si="8"/>
        <v>184.58567140806474</v>
      </c>
      <c r="P45" s="9"/>
    </row>
    <row r="46" spans="1:16">
      <c r="A46" s="12"/>
      <c r="B46" s="25">
        <v>361.3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12973109</v>
      </c>
      <c r="L46" s="46">
        <v>0</v>
      </c>
      <c r="M46" s="46">
        <v>0</v>
      </c>
      <c r="N46" s="46">
        <f t="shared" si="10"/>
        <v>12973109</v>
      </c>
      <c r="O46" s="47">
        <f t="shared" si="8"/>
        <v>846.47716299099568</v>
      </c>
      <c r="P46" s="9"/>
    </row>
    <row r="47" spans="1:16">
      <c r="A47" s="12"/>
      <c r="B47" s="25">
        <v>362</v>
      </c>
      <c r="C47" s="20" t="s">
        <v>57</v>
      </c>
      <c r="D47" s="46">
        <v>89501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89501</v>
      </c>
      <c r="O47" s="47">
        <f t="shared" si="8"/>
        <v>5.8398146939840796</v>
      </c>
      <c r="P47" s="9"/>
    </row>
    <row r="48" spans="1:16">
      <c r="A48" s="12"/>
      <c r="B48" s="25">
        <v>366</v>
      </c>
      <c r="C48" s="20" t="s">
        <v>58</v>
      </c>
      <c r="D48" s="46">
        <v>8500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8500</v>
      </c>
      <c r="O48" s="47">
        <f t="shared" si="8"/>
        <v>0.55461307581886987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6175879</v>
      </c>
      <c r="L49" s="46">
        <v>0</v>
      </c>
      <c r="M49" s="46">
        <v>0</v>
      </c>
      <c r="N49" s="46">
        <f t="shared" si="10"/>
        <v>6175879</v>
      </c>
      <c r="O49" s="47">
        <f t="shared" si="8"/>
        <v>402.96744095001958</v>
      </c>
      <c r="P49" s="9"/>
    </row>
    <row r="50" spans="1:119">
      <c r="A50" s="12"/>
      <c r="B50" s="25">
        <v>369.9</v>
      </c>
      <c r="C50" s="20" t="s">
        <v>60</v>
      </c>
      <c r="D50" s="46">
        <v>109489</v>
      </c>
      <c r="E50" s="46">
        <v>0</v>
      </c>
      <c r="F50" s="46">
        <v>0</v>
      </c>
      <c r="G50" s="46">
        <v>347</v>
      </c>
      <c r="H50" s="46">
        <v>0</v>
      </c>
      <c r="I50" s="46">
        <v>223142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332978</v>
      </c>
      <c r="O50" s="47">
        <f t="shared" si="8"/>
        <v>21.726347383531255</v>
      </c>
      <c r="P50" s="9"/>
    </row>
    <row r="51" spans="1:119" ht="15.75">
      <c r="A51" s="29" t="s">
        <v>40</v>
      </c>
      <c r="B51" s="30"/>
      <c r="C51" s="31"/>
      <c r="D51" s="32">
        <f t="shared" ref="D51:M51" si="12">SUM(D52:D55)</f>
        <v>10011350</v>
      </c>
      <c r="E51" s="32">
        <f t="shared" si="12"/>
        <v>0</v>
      </c>
      <c r="F51" s="32">
        <f t="shared" si="12"/>
        <v>8359275</v>
      </c>
      <c r="G51" s="32">
        <f t="shared" si="12"/>
        <v>4817812</v>
      </c>
      <c r="H51" s="32">
        <f t="shared" si="12"/>
        <v>0</v>
      </c>
      <c r="I51" s="32">
        <f t="shared" si="12"/>
        <v>3020363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26208800</v>
      </c>
      <c r="O51" s="45">
        <f t="shared" si="8"/>
        <v>1710.0874331201878</v>
      </c>
      <c r="P51" s="9"/>
    </row>
    <row r="52" spans="1:119">
      <c r="A52" s="12"/>
      <c r="B52" s="25">
        <v>381</v>
      </c>
      <c r="C52" s="20" t="s">
        <v>61</v>
      </c>
      <c r="D52" s="46">
        <v>0</v>
      </c>
      <c r="E52" s="46">
        <v>0</v>
      </c>
      <c r="F52" s="46">
        <v>8359275</v>
      </c>
      <c r="G52" s="46">
        <v>1635074</v>
      </c>
      <c r="H52" s="46">
        <v>0</v>
      </c>
      <c r="I52" s="46">
        <v>2487476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12481825</v>
      </c>
      <c r="O52" s="47">
        <f t="shared" si="8"/>
        <v>814.42157118621947</v>
      </c>
      <c r="P52" s="9"/>
    </row>
    <row r="53" spans="1:119">
      <c r="A53" s="12"/>
      <c r="B53" s="25">
        <v>382</v>
      </c>
      <c r="C53" s="20" t="s">
        <v>72</v>
      </c>
      <c r="D53" s="46">
        <v>7304088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7304088</v>
      </c>
      <c r="O53" s="47">
        <f t="shared" si="8"/>
        <v>476.58149549784679</v>
      </c>
      <c r="P53" s="9"/>
    </row>
    <row r="54" spans="1:119">
      <c r="A54" s="12"/>
      <c r="B54" s="25">
        <v>384</v>
      </c>
      <c r="C54" s="20" t="s">
        <v>89</v>
      </c>
      <c r="D54" s="46">
        <v>2707262</v>
      </c>
      <c r="E54" s="46">
        <v>0</v>
      </c>
      <c r="F54" s="46">
        <v>0</v>
      </c>
      <c r="G54" s="46">
        <v>3182738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5890000</v>
      </c>
      <c r="O54" s="47">
        <f t="shared" si="8"/>
        <v>384.31423724389924</v>
      </c>
      <c r="P54" s="9"/>
    </row>
    <row r="55" spans="1:119" ht="15.75" thickBot="1">
      <c r="A55" s="12"/>
      <c r="B55" s="25">
        <v>389.4</v>
      </c>
      <c r="C55" s="20" t="s">
        <v>81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532887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532887</v>
      </c>
      <c r="O55" s="47">
        <f t="shared" si="8"/>
        <v>34.77012919222237</v>
      </c>
      <c r="P55" s="9"/>
    </row>
    <row r="56" spans="1:119" ht="16.5" thickBot="1">
      <c r="A56" s="14" t="s">
        <v>51</v>
      </c>
      <c r="B56" s="23"/>
      <c r="C56" s="22"/>
      <c r="D56" s="15">
        <f t="shared" ref="D56:M56" si="13">SUM(D5,D16,D20,D30,D41,D44,D51)</f>
        <v>23429091</v>
      </c>
      <c r="E56" s="15">
        <f t="shared" si="13"/>
        <v>555843</v>
      </c>
      <c r="F56" s="15">
        <f t="shared" si="13"/>
        <v>8359275</v>
      </c>
      <c r="G56" s="15">
        <f t="shared" si="13"/>
        <v>6624624</v>
      </c>
      <c r="H56" s="15">
        <f t="shared" si="13"/>
        <v>127412</v>
      </c>
      <c r="I56" s="15">
        <f t="shared" si="13"/>
        <v>115390631</v>
      </c>
      <c r="J56" s="15">
        <f t="shared" si="13"/>
        <v>7026720</v>
      </c>
      <c r="K56" s="15">
        <f t="shared" si="13"/>
        <v>21541447</v>
      </c>
      <c r="L56" s="15">
        <f t="shared" si="13"/>
        <v>0</v>
      </c>
      <c r="M56" s="15">
        <f t="shared" si="13"/>
        <v>0</v>
      </c>
      <c r="N56" s="15">
        <f t="shared" si="10"/>
        <v>183055043</v>
      </c>
      <c r="O56" s="38">
        <f t="shared" si="8"/>
        <v>11944.084757927705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51" t="s">
        <v>90</v>
      </c>
      <c r="M58" s="51"/>
      <c r="N58" s="51"/>
      <c r="O58" s="43">
        <v>15326</v>
      </c>
    </row>
    <row r="59" spans="1:119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19" ht="15.75" customHeight="1" thickBot="1">
      <c r="A60" s="55" t="s">
        <v>83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8328556</v>
      </c>
      <c r="E5" s="27">
        <f t="shared" si="0"/>
        <v>531753</v>
      </c>
      <c r="F5" s="27">
        <f t="shared" si="0"/>
        <v>0</v>
      </c>
      <c r="G5" s="27">
        <f t="shared" si="0"/>
        <v>1835050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10695359</v>
      </c>
      <c r="O5" s="33">
        <f t="shared" ref="O5:O36" si="1">(N5/O$57)</f>
        <v>701.05918982695334</v>
      </c>
      <c r="P5" s="6"/>
    </row>
    <row r="6" spans="1:133">
      <c r="A6" s="12"/>
      <c r="B6" s="25">
        <v>311</v>
      </c>
      <c r="C6" s="20" t="s">
        <v>2</v>
      </c>
      <c r="D6" s="46">
        <v>4238150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4238150</v>
      </c>
      <c r="O6" s="47">
        <f t="shared" si="1"/>
        <v>277.80217619297326</v>
      </c>
      <c r="P6" s="9"/>
    </row>
    <row r="7" spans="1:133">
      <c r="A7" s="12"/>
      <c r="B7" s="25">
        <v>312.41000000000003</v>
      </c>
      <c r="C7" s="20" t="s">
        <v>10</v>
      </c>
      <c r="D7" s="46">
        <v>446707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446707</v>
      </c>
      <c r="O7" s="47">
        <f t="shared" si="1"/>
        <v>29.280742003146305</v>
      </c>
      <c r="P7" s="9"/>
    </row>
    <row r="8" spans="1:133">
      <c r="A8" s="12"/>
      <c r="B8" s="25">
        <v>312.51</v>
      </c>
      <c r="C8" s="20" t="s">
        <v>75</v>
      </c>
      <c r="D8" s="46">
        <v>0</v>
      </c>
      <c r="E8" s="46">
        <v>266572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266572</v>
      </c>
      <c r="O8" s="47">
        <f t="shared" si="1"/>
        <v>17.47325642370215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265181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265181</v>
      </c>
      <c r="O9" s="47">
        <f t="shared" si="1"/>
        <v>17.382079181961196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1835050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1835050</v>
      </c>
      <c r="O10" s="47">
        <f t="shared" si="1"/>
        <v>120.28382275825905</v>
      </c>
      <c r="P10" s="9"/>
    </row>
    <row r="11" spans="1:133">
      <c r="A11" s="12"/>
      <c r="B11" s="25">
        <v>314.10000000000002</v>
      </c>
      <c r="C11" s="20" t="s">
        <v>12</v>
      </c>
      <c r="D11" s="46">
        <v>1688786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1688786</v>
      </c>
      <c r="O11" s="47">
        <f t="shared" si="1"/>
        <v>110.69651284740431</v>
      </c>
      <c r="P11" s="9"/>
    </row>
    <row r="12" spans="1:133">
      <c r="A12" s="12"/>
      <c r="B12" s="25">
        <v>314.3</v>
      </c>
      <c r="C12" s="20" t="s">
        <v>13</v>
      </c>
      <c r="D12" s="46">
        <v>342032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342032</v>
      </c>
      <c r="O12" s="47">
        <f t="shared" si="1"/>
        <v>22.419507079181962</v>
      </c>
      <c r="P12" s="9"/>
    </row>
    <row r="13" spans="1:133">
      <c r="A13" s="12"/>
      <c r="B13" s="25">
        <v>314.39999999999998</v>
      </c>
      <c r="C13" s="20" t="s">
        <v>14</v>
      </c>
      <c r="D13" s="46">
        <v>106885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106885</v>
      </c>
      <c r="O13" s="47">
        <f t="shared" si="1"/>
        <v>7.0060959622443626</v>
      </c>
      <c r="P13" s="9"/>
    </row>
    <row r="14" spans="1:133">
      <c r="A14" s="12"/>
      <c r="B14" s="25">
        <v>315</v>
      </c>
      <c r="C14" s="20" t="s">
        <v>15</v>
      </c>
      <c r="D14" s="46">
        <v>1326105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1326105</v>
      </c>
      <c r="O14" s="47">
        <f t="shared" si="1"/>
        <v>86.923505506030409</v>
      </c>
      <c r="P14" s="9"/>
    </row>
    <row r="15" spans="1:133">
      <c r="A15" s="12"/>
      <c r="B15" s="25">
        <v>316</v>
      </c>
      <c r="C15" s="20" t="s">
        <v>16</v>
      </c>
      <c r="D15" s="46">
        <v>179891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179891</v>
      </c>
      <c r="O15" s="47">
        <f t="shared" si="1"/>
        <v>11.79149187205034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31224</v>
      </c>
      <c r="E16" s="32">
        <f t="shared" si="3"/>
        <v>0</v>
      </c>
      <c r="F16" s="32">
        <f t="shared" si="3"/>
        <v>0</v>
      </c>
      <c r="G16" s="32">
        <f t="shared" si="3"/>
        <v>38475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69699</v>
      </c>
      <c r="O16" s="45">
        <f t="shared" si="1"/>
        <v>4.568628736234924</v>
      </c>
      <c r="P16" s="10"/>
    </row>
    <row r="17" spans="1:16">
      <c r="A17" s="12"/>
      <c r="B17" s="25">
        <v>324.32</v>
      </c>
      <c r="C17" s="20" t="s">
        <v>18</v>
      </c>
      <c r="D17" s="46">
        <v>0</v>
      </c>
      <c r="E17" s="46">
        <v>0</v>
      </c>
      <c r="F17" s="46">
        <v>0</v>
      </c>
      <c r="G17" s="46">
        <v>15611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15611</v>
      </c>
      <c r="O17" s="47">
        <f t="shared" si="1"/>
        <v>1.0232695332983743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22864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22864</v>
      </c>
      <c r="O18" s="47">
        <f t="shared" si="1"/>
        <v>1.4986890403775563</v>
      </c>
      <c r="P18" s="9"/>
    </row>
    <row r="19" spans="1:16">
      <c r="A19" s="12"/>
      <c r="B19" s="25">
        <v>329</v>
      </c>
      <c r="C19" s="20" t="s">
        <v>20</v>
      </c>
      <c r="D19" s="46">
        <v>31224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31224</v>
      </c>
      <c r="O19" s="47">
        <f t="shared" si="1"/>
        <v>2.0466701625589931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SUM(D21:D30)</f>
        <v>1653283</v>
      </c>
      <c r="E20" s="32">
        <f t="shared" si="5"/>
        <v>0</v>
      </c>
      <c r="F20" s="32">
        <f t="shared" si="5"/>
        <v>0</v>
      </c>
      <c r="G20" s="32">
        <f t="shared" si="5"/>
        <v>68699</v>
      </c>
      <c r="H20" s="32">
        <f t="shared" si="5"/>
        <v>0</v>
      </c>
      <c r="I20" s="32">
        <f t="shared" si="5"/>
        <v>2189732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3911714</v>
      </c>
      <c r="O20" s="45">
        <f t="shared" si="1"/>
        <v>256.40495542737284</v>
      </c>
      <c r="P20" s="10"/>
    </row>
    <row r="21" spans="1:16">
      <c r="A21" s="12"/>
      <c r="B21" s="25">
        <v>331.1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561965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561965</v>
      </c>
      <c r="O21" s="47">
        <f t="shared" si="1"/>
        <v>36.835671211326691</v>
      </c>
      <c r="P21" s="9"/>
    </row>
    <row r="22" spans="1:16">
      <c r="A22" s="12"/>
      <c r="B22" s="25">
        <v>331.2</v>
      </c>
      <c r="C22" s="20" t="s">
        <v>22</v>
      </c>
      <c r="D22" s="46">
        <v>19008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19008</v>
      </c>
      <c r="O22" s="47">
        <f t="shared" si="1"/>
        <v>1.2459360251704248</v>
      </c>
      <c r="P22" s="9"/>
    </row>
    <row r="23" spans="1:16">
      <c r="A23" s="12"/>
      <c r="B23" s="25">
        <v>331.31</v>
      </c>
      <c r="C23" s="20" t="s">
        <v>85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262241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262241</v>
      </c>
      <c r="O23" s="47">
        <f t="shared" si="1"/>
        <v>17.189368117461981</v>
      </c>
      <c r="P23" s="9"/>
    </row>
    <row r="24" spans="1:16">
      <c r="A24" s="12"/>
      <c r="B24" s="25">
        <v>331.7</v>
      </c>
      <c r="C24" s="20" t="s">
        <v>86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177937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177937</v>
      </c>
      <c r="O24" s="47">
        <f t="shared" si="1"/>
        <v>11.663411116937599</v>
      </c>
      <c r="P24" s="9"/>
    </row>
    <row r="25" spans="1:16">
      <c r="A25" s="12"/>
      <c r="B25" s="25">
        <v>334.1</v>
      </c>
      <c r="C25" s="20" t="s">
        <v>24</v>
      </c>
      <c r="D25" s="46">
        <v>0</v>
      </c>
      <c r="E25" s="46">
        <v>0</v>
      </c>
      <c r="F25" s="46">
        <v>0</v>
      </c>
      <c r="G25" s="46">
        <v>68699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68699</v>
      </c>
      <c r="O25" s="47">
        <f t="shared" si="1"/>
        <v>4.5030807551127428</v>
      </c>
      <c r="P25" s="9"/>
    </row>
    <row r="26" spans="1:16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1187589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1187589</v>
      </c>
      <c r="O26" s="47">
        <f t="shared" si="1"/>
        <v>77.84406135291033</v>
      </c>
      <c r="P26" s="9"/>
    </row>
    <row r="27" spans="1:16">
      <c r="A27" s="12"/>
      <c r="B27" s="25">
        <v>335.12</v>
      </c>
      <c r="C27" s="20" t="s">
        <v>30</v>
      </c>
      <c r="D27" s="46">
        <v>554143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554143</v>
      </c>
      <c r="O27" s="47">
        <f t="shared" si="1"/>
        <v>36.32295490298899</v>
      </c>
      <c r="P27" s="9"/>
    </row>
    <row r="28" spans="1:16">
      <c r="A28" s="12"/>
      <c r="B28" s="25">
        <v>335.14</v>
      </c>
      <c r="C28" s="20" t="s">
        <v>31</v>
      </c>
      <c r="D28" s="46">
        <v>26911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26911</v>
      </c>
      <c r="O28" s="47">
        <f t="shared" si="1"/>
        <v>1.7639617199790247</v>
      </c>
      <c r="P28" s="9"/>
    </row>
    <row r="29" spans="1:16">
      <c r="A29" s="12"/>
      <c r="B29" s="25">
        <v>335.15</v>
      </c>
      <c r="C29" s="20" t="s">
        <v>32</v>
      </c>
      <c r="D29" s="46">
        <v>48439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48439</v>
      </c>
      <c r="O29" s="47">
        <f t="shared" si="1"/>
        <v>3.1750786575773464</v>
      </c>
      <c r="P29" s="9"/>
    </row>
    <row r="30" spans="1:16">
      <c r="A30" s="12"/>
      <c r="B30" s="25">
        <v>335.18</v>
      </c>
      <c r="C30" s="20" t="s">
        <v>33</v>
      </c>
      <c r="D30" s="46">
        <v>1004782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1004782</v>
      </c>
      <c r="O30" s="47">
        <f t="shared" si="1"/>
        <v>65.861431567907715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SUM(D32:D41)</f>
        <v>2896088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92702</v>
      </c>
      <c r="I31" s="32">
        <f t="shared" si="6"/>
        <v>110590116</v>
      </c>
      <c r="J31" s="32">
        <f t="shared" si="6"/>
        <v>6346014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119924920</v>
      </c>
      <c r="O31" s="45">
        <f t="shared" si="1"/>
        <v>7860.836392239119</v>
      </c>
      <c r="P31" s="10"/>
    </row>
    <row r="32" spans="1:16">
      <c r="A32" s="12"/>
      <c r="B32" s="25">
        <v>341.2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6346014</v>
      </c>
      <c r="K32" s="46">
        <v>0</v>
      </c>
      <c r="L32" s="46">
        <v>0</v>
      </c>
      <c r="M32" s="46">
        <v>0</v>
      </c>
      <c r="N32" s="46">
        <f t="shared" ref="N32:N41" si="7">SUM(D32:M32)</f>
        <v>6346014</v>
      </c>
      <c r="O32" s="47">
        <f t="shared" si="1"/>
        <v>415.96840587309913</v>
      </c>
      <c r="P32" s="9"/>
    </row>
    <row r="33" spans="1:16">
      <c r="A33" s="12"/>
      <c r="B33" s="25">
        <v>341.3</v>
      </c>
      <c r="C33" s="20" t="s">
        <v>42</v>
      </c>
      <c r="D33" s="46">
        <v>2804418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2804418</v>
      </c>
      <c r="O33" s="47">
        <f t="shared" si="1"/>
        <v>183.82393812270581</v>
      </c>
      <c r="P33" s="9"/>
    </row>
    <row r="34" spans="1:16">
      <c r="A34" s="12"/>
      <c r="B34" s="25">
        <v>342.1</v>
      </c>
      <c r="C34" s="20" t="s">
        <v>43</v>
      </c>
      <c r="D34" s="46">
        <v>91670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91670</v>
      </c>
      <c r="O34" s="47">
        <f t="shared" si="1"/>
        <v>6.0087834294703724</v>
      </c>
      <c r="P34" s="9"/>
    </row>
    <row r="35" spans="1:16">
      <c r="A35" s="12"/>
      <c r="B35" s="25">
        <v>343.1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84602720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84602720</v>
      </c>
      <c r="O35" s="47">
        <f t="shared" si="1"/>
        <v>5545.537493445202</v>
      </c>
      <c r="P35" s="9"/>
    </row>
    <row r="36" spans="1:16">
      <c r="A36" s="12"/>
      <c r="B36" s="25">
        <v>343.4</v>
      </c>
      <c r="C36" s="20" t="s">
        <v>80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2498231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2498231</v>
      </c>
      <c r="O36" s="47">
        <f t="shared" si="1"/>
        <v>163.75399842684845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18686327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18686327</v>
      </c>
      <c r="O37" s="47">
        <f t="shared" ref="O37:O55" si="8">(N37/O$57)</f>
        <v>1224.8510094389094</v>
      </c>
      <c r="P37" s="9"/>
    </row>
    <row r="38" spans="1:16">
      <c r="A38" s="12"/>
      <c r="B38" s="25">
        <v>343.8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92702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92702</v>
      </c>
      <c r="O38" s="47">
        <f t="shared" si="8"/>
        <v>6.0764289459884635</v>
      </c>
      <c r="P38" s="9"/>
    </row>
    <row r="39" spans="1:16">
      <c r="A39" s="12"/>
      <c r="B39" s="25">
        <v>344.1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2592932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2592932</v>
      </c>
      <c r="O39" s="47">
        <f t="shared" si="8"/>
        <v>169.96145778710016</v>
      </c>
      <c r="P39" s="9"/>
    </row>
    <row r="40" spans="1:16">
      <c r="A40" s="12"/>
      <c r="B40" s="25">
        <v>347.2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562592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562592</v>
      </c>
      <c r="O40" s="47">
        <f t="shared" si="8"/>
        <v>36.876769795490297</v>
      </c>
      <c r="P40" s="9"/>
    </row>
    <row r="41" spans="1:16">
      <c r="A41" s="12"/>
      <c r="B41" s="25">
        <v>347.5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1647314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1647314</v>
      </c>
      <c r="O41" s="47">
        <f t="shared" si="8"/>
        <v>107.97810697430519</v>
      </c>
      <c r="P41" s="9"/>
    </row>
    <row r="42" spans="1:16" ht="15.75">
      <c r="A42" s="29" t="s">
        <v>39</v>
      </c>
      <c r="B42" s="30"/>
      <c r="C42" s="31"/>
      <c r="D42" s="32">
        <f t="shared" ref="D42:M42" si="9">SUM(D43:D44)</f>
        <v>87746</v>
      </c>
      <c r="E42" s="32">
        <f t="shared" si="9"/>
        <v>18464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5" si="10">SUM(D42:M42)</f>
        <v>106210</v>
      </c>
      <c r="O42" s="45">
        <f t="shared" si="8"/>
        <v>6.9618510749868907</v>
      </c>
      <c r="P42" s="10"/>
    </row>
    <row r="43" spans="1:16">
      <c r="A43" s="13"/>
      <c r="B43" s="39">
        <v>351.9</v>
      </c>
      <c r="C43" s="21" t="s">
        <v>54</v>
      </c>
      <c r="D43" s="46">
        <v>0</v>
      </c>
      <c r="E43" s="46">
        <v>18464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18464</v>
      </c>
      <c r="O43" s="47">
        <f t="shared" si="8"/>
        <v>1.2102779234399581</v>
      </c>
      <c r="P43" s="9"/>
    </row>
    <row r="44" spans="1:16">
      <c r="A44" s="13"/>
      <c r="B44" s="39">
        <v>354</v>
      </c>
      <c r="C44" s="21" t="s">
        <v>53</v>
      </c>
      <c r="D44" s="46">
        <v>87746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87746</v>
      </c>
      <c r="O44" s="47">
        <f t="shared" si="8"/>
        <v>5.7515731515469319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341022</v>
      </c>
      <c r="E45" s="32">
        <f t="shared" si="11"/>
        <v>14824</v>
      </c>
      <c r="F45" s="32">
        <f t="shared" si="11"/>
        <v>0</v>
      </c>
      <c r="G45" s="32">
        <f t="shared" si="11"/>
        <v>16172</v>
      </c>
      <c r="H45" s="32">
        <f t="shared" si="11"/>
        <v>1392</v>
      </c>
      <c r="I45" s="32">
        <f t="shared" si="11"/>
        <v>498597</v>
      </c>
      <c r="J45" s="32">
        <f t="shared" si="11"/>
        <v>76519</v>
      </c>
      <c r="K45" s="32">
        <f t="shared" si="11"/>
        <v>7024120</v>
      </c>
      <c r="L45" s="32">
        <f t="shared" si="11"/>
        <v>0</v>
      </c>
      <c r="M45" s="32">
        <f t="shared" si="11"/>
        <v>0</v>
      </c>
      <c r="N45" s="32">
        <f t="shared" si="10"/>
        <v>7972646</v>
      </c>
      <c r="O45" s="45">
        <f t="shared" si="8"/>
        <v>522.59084950183535</v>
      </c>
      <c r="P45" s="10"/>
    </row>
    <row r="46" spans="1:16">
      <c r="A46" s="12"/>
      <c r="B46" s="25">
        <v>361.1</v>
      </c>
      <c r="C46" s="20" t="s">
        <v>55</v>
      </c>
      <c r="D46" s="46">
        <v>190512</v>
      </c>
      <c r="E46" s="46">
        <v>14824</v>
      </c>
      <c r="F46" s="46">
        <v>0</v>
      </c>
      <c r="G46" s="46">
        <v>16172</v>
      </c>
      <c r="H46" s="46">
        <v>17</v>
      </c>
      <c r="I46" s="46">
        <v>355413</v>
      </c>
      <c r="J46" s="46">
        <v>76519</v>
      </c>
      <c r="K46" s="46">
        <v>2296823</v>
      </c>
      <c r="L46" s="46">
        <v>0</v>
      </c>
      <c r="M46" s="46">
        <v>0</v>
      </c>
      <c r="N46" s="46">
        <f t="shared" si="10"/>
        <v>2950280</v>
      </c>
      <c r="O46" s="47">
        <f t="shared" si="8"/>
        <v>193.38489774514946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-1320788</v>
      </c>
      <c r="L47" s="46">
        <v>0</v>
      </c>
      <c r="M47" s="46">
        <v>0</v>
      </c>
      <c r="N47" s="46">
        <f t="shared" si="10"/>
        <v>-1320788</v>
      </c>
      <c r="O47" s="47">
        <f t="shared" si="8"/>
        <v>-86.574986890403778</v>
      </c>
      <c r="P47" s="9"/>
    </row>
    <row r="48" spans="1:16">
      <c r="A48" s="12"/>
      <c r="B48" s="25">
        <v>362</v>
      </c>
      <c r="C48" s="20" t="s">
        <v>57</v>
      </c>
      <c r="D48" s="46">
        <v>90201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90201</v>
      </c>
      <c r="O48" s="47">
        <f t="shared" si="8"/>
        <v>5.9124934452018874</v>
      </c>
      <c r="P48" s="9"/>
    </row>
    <row r="49" spans="1:119">
      <c r="A49" s="12"/>
      <c r="B49" s="25">
        <v>366</v>
      </c>
      <c r="C49" s="20" t="s">
        <v>58</v>
      </c>
      <c r="D49" s="46">
        <v>12500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12500</v>
      </c>
      <c r="O49" s="47">
        <f t="shared" si="8"/>
        <v>0.819349764027268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6048085</v>
      </c>
      <c r="L50" s="46">
        <v>0</v>
      </c>
      <c r="M50" s="46">
        <v>0</v>
      </c>
      <c r="N50" s="46">
        <f t="shared" si="10"/>
        <v>6048085</v>
      </c>
      <c r="O50" s="47">
        <f t="shared" si="8"/>
        <v>396.43976140534869</v>
      </c>
      <c r="P50" s="9"/>
    </row>
    <row r="51" spans="1:119">
      <c r="A51" s="12"/>
      <c r="B51" s="25">
        <v>369.9</v>
      </c>
      <c r="C51" s="20" t="s">
        <v>60</v>
      </c>
      <c r="D51" s="46">
        <v>47809</v>
      </c>
      <c r="E51" s="46">
        <v>0</v>
      </c>
      <c r="F51" s="46">
        <v>0</v>
      </c>
      <c r="G51" s="46">
        <v>0</v>
      </c>
      <c r="H51" s="46">
        <v>1375</v>
      </c>
      <c r="I51" s="46">
        <v>143184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192368</v>
      </c>
      <c r="O51" s="47">
        <f t="shared" si="8"/>
        <v>12.609334032511798</v>
      </c>
      <c r="P51" s="9"/>
    </row>
    <row r="52" spans="1:119" ht="15.75">
      <c r="A52" s="29" t="s">
        <v>40</v>
      </c>
      <c r="B52" s="30"/>
      <c r="C52" s="31"/>
      <c r="D52" s="32">
        <f t="shared" ref="D52:M52" si="12">SUM(D53:D54)</f>
        <v>6697918</v>
      </c>
      <c r="E52" s="32">
        <f t="shared" si="12"/>
        <v>0</v>
      </c>
      <c r="F52" s="32">
        <f t="shared" si="12"/>
        <v>1658266</v>
      </c>
      <c r="G52" s="32">
        <f t="shared" si="12"/>
        <v>1923072</v>
      </c>
      <c r="H52" s="32">
        <f t="shared" si="12"/>
        <v>274200</v>
      </c>
      <c r="I52" s="32">
        <f t="shared" si="12"/>
        <v>2557107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13110563</v>
      </c>
      <c r="O52" s="45">
        <f t="shared" si="8"/>
        <v>859.37093602517041</v>
      </c>
      <c r="P52" s="9"/>
    </row>
    <row r="53" spans="1:119">
      <c r="A53" s="12"/>
      <c r="B53" s="25">
        <v>381</v>
      </c>
      <c r="C53" s="20" t="s">
        <v>61</v>
      </c>
      <c r="D53" s="46">
        <v>0</v>
      </c>
      <c r="E53" s="46">
        <v>0</v>
      </c>
      <c r="F53" s="46">
        <v>1658266</v>
      </c>
      <c r="G53" s="46">
        <v>1923072</v>
      </c>
      <c r="H53" s="46">
        <v>274200</v>
      </c>
      <c r="I53" s="46">
        <v>2557107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6412645</v>
      </c>
      <c r="O53" s="47">
        <f t="shared" si="8"/>
        <v>420.3359334032512</v>
      </c>
      <c r="P53" s="9"/>
    </row>
    <row r="54" spans="1:119" ht="15.75" thickBot="1">
      <c r="A54" s="12"/>
      <c r="B54" s="25">
        <v>382</v>
      </c>
      <c r="C54" s="20" t="s">
        <v>72</v>
      </c>
      <c r="D54" s="46">
        <v>6697918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6697918</v>
      </c>
      <c r="O54" s="47">
        <f t="shared" si="8"/>
        <v>439.03500262191926</v>
      </c>
      <c r="P54" s="9"/>
    </row>
    <row r="55" spans="1:119" ht="16.5" thickBot="1">
      <c r="A55" s="14" t="s">
        <v>51</v>
      </c>
      <c r="B55" s="23"/>
      <c r="C55" s="22"/>
      <c r="D55" s="15">
        <f t="shared" ref="D55:M55" si="13">SUM(D5,D16,D20,D31,D42,D45,D52)</f>
        <v>20035837</v>
      </c>
      <c r="E55" s="15">
        <f t="shared" si="13"/>
        <v>565041</v>
      </c>
      <c r="F55" s="15">
        <f t="shared" si="13"/>
        <v>1658266</v>
      </c>
      <c r="G55" s="15">
        <f t="shared" si="13"/>
        <v>3881468</v>
      </c>
      <c r="H55" s="15">
        <f t="shared" si="13"/>
        <v>368294</v>
      </c>
      <c r="I55" s="15">
        <f t="shared" si="13"/>
        <v>115835552</v>
      </c>
      <c r="J55" s="15">
        <f t="shared" si="13"/>
        <v>6422533</v>
      </c>
      <c r="K55" s="15">
        <f t="shared" si="13"/>
        <v>7024120</v>
      </c>
      <c r="L55" s="15">
        <f t="shared" si="13"/>
        <v>0</v>
      </c>
      <c r="M55" s="15">
        <f t="shared" si="13"/>
        <v>0</v>
      </c>
      <c r="N55" s="15">
        <f t="shared" si="10"/>
        <v>155791111</v>
      </c>
      <c r="O55" s="38">
        <f t="shared" si="8"/>
        <v>10211.792802831673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51" t="s">
        <v>87</v>
      </c>
      <c r="M57" s="51"/>
      <c r="N57" s="51"/>
      <c r="O57" s="43">
        <v>15256</v>
      </c>
    </row>
    <row r="58" spans="1:119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  <row r="59" spans="1:119" ht="15.75" customHeight="1" thickBot="1">
      <c r="A59" s="55" t="s">
        <v>83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7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8931728</v>
      </c>
      <c r="E5" s="27">
        <f t="shared" si="0"/>
        <v>541671</v>
      </c>
      <c r="F5" s="27">
        <f t="shared" si="0"/>
        <v>0</v>
      </c>
      <c r="G5" s="27">
        <f t="shared" si="0"/>
        <v>1817882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11291281</v>
      </c>
      <c r="O5" s="33">
        <f t="shared" ref="O5:O36" si="1">(N5/O$63)</f>
        <v>741.87128777923783</v>
      </c>
      <c r="P5" s="6"/>
    </row>
    <row r="6" spans="1:133">
      <c r="A6" s="12"/>
      <c r="B6" s="25">
        <v>311</v>
      </c>
      <c r="C6" s="20" t="s">
        <v>2</v>
      </c>
      <c r="D6" s="46">
        <v>4716695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4716695</v>
      </c>
      <c r="O6" s="47">
        <f t="shared" si="1"/>
        <v>309.90111695137978</v>
      </c>
      <c r="P6" s="9"/>
    </row>
    <row r="7" spans="1:133">
      <c r="A7" s="12"/>
      <c r="B7" s="25">
        <v>312.41000000000003</v>
      </c>
      <c r="C7" s="20" t="s">
        <v>10</v>
      </c>
      <c r="D7" s="46">
        <v>465621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465621</v>
      </c>
      <c r="O7" s="47">
        <f t="shared" si="1"/>
        <v>30.592706964520367</v>
      </c>
      <c r="P7" s="9"/>
    </row>
    <row r="8" spans="1:133">
      <c r="A8" s="12"/>
      <c r="B8" s="25">
        <v>312.51</v>
      </c>
      <c r="C8" s="20" t="s">
        <v>75</v>
      </c>
      <c r="D8" s="46">
        <v>0</v>
      </c>
      <c r="E8" s="46">
        <v>282340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282340</v>
      </c>
      <c r="O8" s="47">
        <f t="shared" si="1"/>
        <v>18.550591327201051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259331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259331</v>
      </c>
      <c r="O9" s="47">
        <f t="shared" si="1"/>
        <v>17.038830486202365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1817882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1817882</v>
      </c>
      <c r="O10" s="47">
        <f t="shared" si="1"/>
        <v>119.44034165571617</v>
      </c>
      <c r="P10" s="9"/>
    </row>
    <row r="11" spans="1:133">
      <c r="A11" s="12"/>
      <c r="B11" s="25">
        <v>314.10000000000002</v>
      </c>
      <c r="C11" s="20" t="s">
        <v>12</v>
      </c>
      <c r="D11" s="46">
        <v>1758675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1758675</v>
      </c>
      <c r="O11" s="47">
        <f t="shared" si="1"/>
        <v>115.55026281208936</v>
      </c>
      <c r="P11" s="9"/>
    </row>
    <row r="12" spans="1:133">
      <c r="A12" s="12"/>
      <c r="B12" s="25">
        <v>314.3</v>
      </c>
      <c r="C12" s="20" t="s">
        <v>13</v>
      </c>
      <c r="D12" s="46">
        <v>356187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356187</v>
      </c>
      <c r="O12" s="47">
        <f t="shared" si="1"/>
        <v>23.402562417871223</v>
      </c>
      <c r="P12" s="9"/>
    </row>
    <row r="13" spans="1:133">
      <c r="A13" s="12"/>
      <c r="B13" s="25">
        <v>314.39999999999998</v>
      </c>
      <c r="C13" s="20" t="s">
        <v>14</v>
      </c>
      <c r="D13" s="46">
        <v>111309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111309</v>
      </c>
      <c r="O13" s="47">
        <f t="shared" si="1"/>
        <v>7.313337713534823</v>
      </c>
      <c r="P13" s="9"/>
    </row>
    <row r="14" spans="1:133">
      <c r="A14" s="12"/>
      <c r="B14" s="25">
        <v>315</v>
      </c>
      <c r="C14" s="20" t="s">
        <v>15</v>
      </c>
      <c r="D14" s="46">
        <v>1332411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1332411</v>
      </c>
      <c r="O14" s="47">
        <f t="shared" si="1"/>
        <v>87.543429697766101</v>
      </c>
      <c r="P14" s="9"/>
    </row>
    <row r="15" spans="1:133">
      <c r="A15" s="12"/>
      <c r="B15" s="25">
        <v>316</v>
      </c>
      <c r="C15" s="20" t="s">
        <v>16</v>
      </c>
      <c r="D15" s="46">
        <v>190830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190830</v>
      </c>
      <c r="O15" s="47">
        <f t="shared" si="1"/>
        <v>12.538107752956636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47088</v>
      </c>
      <c r="E16" s="32">
        <f t="shared" si="3"/>
        <v>0</v>
      </c>
      <c r="F16" s="32">
        <f t="shared" si="3"/>
        <v>0</v>
      </c>
      <c r="G16" s="32">
        <f t="shared" si="3"/>
        <v>203989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251077</v>
      </c>
      <c r="O16" s="45">
        <f t="shared" si="1"/>
        <v>16.496517739816031</v>
      </c>
      <c r="P16" s="10"/>
    </row>
    <row r="17" spans="1:16">
      <c r="A17" s="12"/>
      <c r="B17" s="25">
        <v>324.32</v>
      </c>
      <c r="C17" s="20" t="s">
        <v>18</v>
      </c>
      <c r="D17" s="46">
        <v>0</v>
      </c>
      <c r="E17" s="46">
        <v>0</v>
      </c>
      <c r="F17" s="46">
        <v>0</v>
      </c>
      <c r="G17" s="46">
        <v>168651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168651</v>
      </c>
      <c r="O17" s="47">
        <f t="shared" si="1"/>
        <v>11.080880420499343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35338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35338</v>
      </c>
      <c r="O18" s="47">
        <f t="shared" si="1"/>
        <v>2.3218134034165572</v>
      </c>
      <c r="P18" s="9"/>
    </row>
    <row r="19" spans="1:16">
      <c r="A19" s="12"/>
      <c r="B19" s="25">
        <v>329</v>
      </c>
      <c r="C19" s="20" t="s">
        <v>20</v>
      </c>
      <c r="D19" s="46">
        <v>47088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47088</v>
      </c>
      <c r="O19" s="47">
        <f t="shared" si="1"/>
        <v>3.0938239159001313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SUM(D21:D35)</f>
        <v>1730798</v>
      </c>
      <c r="E20" s="32">
        <f t="shared" si="5"/>
        <v>0</v>
      </c>
      <c r="F20" s="32">
        <f t="shared" si="5"/>
        <v>0</v>
      </c>
      <c r="G20" s="32">
        <f t="shared" si="5"/>
        <v>1072591</v>
      </c>
      <c r="H20" s="32">
        <f t="shared" si="5"/>
        <v>0</v>
      </c>
      <c r="I20" s="32">
        <f t="shared" si="5"/>
        <v>3842178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6645567</v>
      </c>
      <c r="O20" s="45">
        <f t="shared" si="1"/>
        <v>436.6338370565046</v>
      </c>
      <c r="P20" s="10"/>
    </row>
    <row r="21" spans="1:16">
      <c r="A21" s="12"/>
      <c r="B21" s="25">
        <v>331.1</v>
      </c>
      <c r="C21" s="20" t="s">
        <v>21</v>
      </c>
      <c r="D21" s="46">
        <v>0</v>
      </c>
      <c r="E21" s="46">
        <v>0</v>
      </c>
      <c r="F21" s="46">
        <v>0</v>
      </c>
      <c r="G21" s="46">
        <v>1011923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1011923</v>
      </c>
      <c r="O21" s="47">
        <f t="shared" si="1"/>
        <v>66.486399474375816</v>
      </c>
      <c r="P21" s="9"/>
    </row>
    <row r="22" spans="1:16">
      <c r="A22" s="12"/>
      <c r="B22" s="25">
        <v>331.2</v>
      </c>
      <c r="C22" s="20" t="s">
        <v>22</v>
      </c>
      <c r="D22" s="46">
        <v>99879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99879</v>
      </c>
      <c r="O22" s="47">
        <f t="shared" si="1"/>
        <v>6.5623521681997374</v>
      </c>
      <c r="P22" s="9"/>
    </row>
    <row r="23" spans="1:16">
      <c r="A23" s="12"/>
      <c r="B23" s="25">
        <v>331.32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25554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25554</v>
      </c>
      <c r="O23" s="47">
        <f t="shared" si="1"/>
        <v>1.6789750328515112</v>
      </c>
      <c r="P23" s="9"/>
    </row>
    <row r="24" spans="1:16">
      <c r="A24" s="12"/>
      <c r="B24" s="25">
        <v>331.34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21774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21774</v>
      </c>
      <c r="O24" s="47">
        <f t="shared" si="1"/>
        <v>1.4306176084099869</v>
      </c>
      <c r="P24" s="9"/>
    </row>
    <row r="25" spans="1:16">
      <c r="A25" s="12"/>
      <c r="B25" s="25">
        <v>331.35</v>
      </c>
      <c r="C25" s="20" t="s">
        <v>76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1539431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1539431</v>
      </c>
      <c r="O25" s="47">
        <f t="shared" si="1"/>
        <v>101.14526938239159</v>
      </c>
      <c r="P25" s="9"/>
    </row>
    <row r="26" spans="1:16">
      <c r="A26" s="12"/>
      <c r="B26" s="25">
        <v>331.41</v>
      </c>
      <c r="C26" s="20" t="s">
        <v>77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489838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489838</v>
      </c>
      <c r="O26" s="47">
        <f t="shared" si="1"/>
        <v>32.183837056504601</v>
      </c>
      <c r="P26" s="9"/>
    </row>
    <row r="27" spans="1:16">
      <c r="A27" s="12"/>
      <c r="B27" s="25">
        <v>334.1</v>
      </c>
      <c r="C27" s="20" t="s">
        <v>24</v>
      </c>
      <c r="D27" s="46">
        <v>3785</v>
      </c>
      <c r="E27" s="46">
        <v>0</v>
      </c>
      <c r="F27" s="46">
        <v>0</v>
      </c>
      <c r="G27" s="46">
        <v>60668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64453</v>
      </c>
      <c r="O27" s="47">
        <f t="shared" si="1"/>
        <v>4.2347568988173458</v>
      </c>
      <c r="P27" s="9"/>
    </row>
    <row r="28" spans="1:16">
      <c r="A28" s="12"/>
      <c r="B28" s="25">
        <v>334.32</v>
      </c>
      <c r="C28" s="20" t="s">
        <v>78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1481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1481</v>
      </c>
      <c r="O28" s="47">
        <f t="shared" si="1"/>
        <v>9.7306176084099874E-2</v>
      </c>
      <c r="P28" s="9"/>
    </row>
    <row r="29" spans="1:16">
      <c r="A29" s="12"/>
      <c r="B29" s="25">
        <v>334.35</v>
      </c>
      <c r="C29" s="20" t="s">
        <v>79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500000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500000</v>
      </c>
      <c r="O29" s="47">
        <f t="shared" si="1"/>
        <v>32.851511169513799</v>
      </c>
      <c r="P29" s="9"/>
    </row>
    <row r="30" spans="1:16">
      <c r="A30" s="12"/>
      <c r="B30" s="25">
        <v>334.41</v>
      </c>
      <c r="C30" s="20" t="s">
        <v>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1056585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1056585</v>
      </c>
      <c r="O30" s="47">
        <f t="shared" si="1"/>
        <v>69.420827858081466</v>
      </c>
      <c r="P30" s="9"/>
    </row>
    <row r="31" spans="1:16">
      <c r="A31" s="12"/>
      <c r="B31" s="25">
        <v>334.7</v>
      </c>
      <c r="C31" s="20" t="s">
        <v>29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207515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207515</v>
      </c>
      <c r="O31" s="47">
        <f t="shared" si="1"/>
        <v>13.634362680683312</v>
      </c>
      <c r="P31" s="9"/>
    </row>
    <row r="32" spans="1:16">
      <c r="A32" s="12"/>
      <c r="B32" s="25">
        <v>335.12</v>
      </c>
      <c r="C32" s="20" t="s">
        <v>30</v>
      </c>
      <c r="D32" s="46">
        <v>552505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552505</v>
      </c>
      <c r="O32" s="47">
        <f t="shared" si="1"/>
        <v>36.301248357424441</v>
      </c>
      <c r="P32" s="9"/>
    </row>
    <row r="33" spans="1:16">
      <c r="A33" s="12"/>
      <c r="B33" s="25">
        <v>335.14</v>
      </c>
      <c r="C33" s="20" t="s">
        <v>31</v>
      </c>
      <c r="D33" s="46">
        <v>32654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32654</v>
      </c>
      <c r="O33" s="47">
        <f t="shared" si="1"/>
        <v>2.145466491458607</v>
      </c>
      <c r="P33" s="9"/>
    </row>
    <row r="34" spans="1:16">
      <c r="A34" s="12"/>
      <c r="B34" s="25">
        <v>335.15</v>
      </c>
      <c r="C34" s="20" t="s">
        <v>32</v>
      </c>
      <c r="D34" s="46">
        <v>46974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46974</v>
      </c>
      <c r="O34" s="47">
        <f t="shared" si="1"/>
        <v>3.0863337713534822</v>
      </c>
      <c r="P34" s="9"/>
    </row>
    <row r="35" spans="1:16">
      <c r="A35" s="12"/>
      <c r="B35" s="25">
        <v>335.18</v>
      </c>
      <c r="C35" s="20" t="s">
        <v>33</v>
      </c>
      <c r="D35" s="46">
        <v>995001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995001</v>
      </c>
      <c r="O35" s="47">
        <f t="shared" si="1"/>
        <v>65.374572930354802</v>
      </c>
      <c r="P35" s="9"/>
    </row>
    <row r="36" spans="1:16" ht="15.75">
      <c r="A36" s="29" t="s">
        <v>38</v>
      </c>
      <c r="B36" s="30"/>
      <c r="C36" s="31"/>
      <c r="D36" s="32">
        <f t="shared" ref="D36:M36" si="8">SUM(D37:D47)</f>
        <v>3063735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110949</v>
      </c>
      <c r="I36" s="32">
        <f t="shared" si="8"/>
        <v>124845960</v>
      </c>
      <c r="J36" s="32">
        <f t="shared" si="8"/>
        <v>6539612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134560256</v>
      </c>
      <c r="O36" s="45">
        <f t="shared" si="1"/>
        <v>8841.0155059132721</v>
      </c>
      <c r="P36" s="10"/>
    </row>
    <row r="37" spans="1:16">
      <c r="A37" s="12"/>
      <c r="B37" s="25">
        <v>341.2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6539612</v>
      </c>
      <c r="K37" s="46">
        <v>0</v>
      </c>
      <c r="L37" s="46">
        <v>0</v>
      </c>
      <c r="M37" s="46">
        <v>0</v>
      </c>
      <c r="N37" s="46">
        <f t="shared" ref="N37:N47" si="9">SUM(D37:M37)</f>
        <v>6539612</v>
      </c>
      <c r="O37" s="47">
        <f t="shared" ref="O37:O61" si="10">(N37/O$63)</f>
        <v>429.67227332457293</v>
      </c>
      <c r="P37" s="9"/>
    </row>
    <row r="38" spans="1:16">
      <c r="A38" s="12"/>
      <c r="B38" s="25">
        <v>341.3</v>
      </c>
      <c r="C38" s="20" t="s">
        <v>42</v>
      </c>
      <c r="D38" s="46">
        <v>2898940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2898940</v>
      </c>
      <c r="O38" s="47">
        <f t="shared" si="10"/>
        <v>190.46911957950067</v>
      </c>
      <c r="P38" s="9"/>
    </row>
    <row r="39" spans="1:16">
      <c r="A39" s="12"/>
      <c r="B39" s="25">
        <v>342.1</v>
      </c>
      <c r="C39" s="20" t="s">
        <v>43</v>
      </c>
      <c r="D39" s="46">
        <v>91670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91670</v>
      </c>
      <c r="O39" s="47">
        <f t="shared" si="10"/>
        <v>6.0229960578186601</v>
      </c>
      <c r="P39" s="9"/>
    </row>
    <row r="40" spans="1:16">
      <c r="A40" s="12"/>
      <c r="B40" s="25">
        <v>343.1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99845837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99845837</v>
      </c>
      <c r="O40" s="47">
        <f t="shared" si="10"/>
        <v>6560.1732588699078</v>
      </c>
      <c r="P40" s="9"/>
    </row>
    <row r="41" spans="1:16">
      <c r="A41" s="12"/>
      <c r="B41" s="25">
        <v>343.4</v>
      </c>
      <c r="C41" s="20" t="s">
        <v>80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2451665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2451665</v>
      </c>
      <c r="O41" s="47">
        <f t="shared" si="10"/>
        <v>161.0818002628121</v>
      </c>
      <c r="P41" s="9"/>
    </row>
    <row r="42" spans="1:16">
      <c r="A42" s="12"/>
      <c r="B42" s="25">
        <v>343.6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17298695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17298695</v>
      </c>
      <c r="O42" s="47">
        <f t="shared" si="10"/>
        <v>1136.576544021025</v>
      </c>
      <c r="P42" s="9"/>
    </row>
    <row r="43" spans="1:16">
      <c r="A43" s="12"/>
      <c r="B43" s="25">
        <v>343.8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110949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110949</v>
      </c>
      <c r="O43" s="47">
        <f t="shared" si="10"/>
        <v>7.2896846254927725</v>
      </c>
      <c r="P43" s="9"/>
    </row>
    <row r="44" spans="1:16">
      <c r="A44" s="12"/>
      <c r="B44" s="25">
        <v>344.1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2685178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2685178</v>
      </c>
      <c r="O44" s="47">
        <f t="shared" si="10"/>
        <v>176.42431011826545</v>
      </c>
      <c r="P44" s="9"/>
    </row>
    <row r="45" spans="1:16">
      <c r="A45" s="12"/>
      <c r="B45" s="25">
        <v>347.2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1024494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1024494</v>
      </c>
      <c r="O45" s="47">
        <f t="shared" si="10"/>
        <v>67.312352168199737</v>
      </c>
      <c r="P45" s="9"/>
    </row>
    <row r="46" spans="1:16">
      <c r="A46" s="12"/>
      <c r="B46" s="25">
        <v>347.5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1540091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1540091</v>
      </c>
      <c r="O46" s="47">
        <f t="shared" si="10"/>
        <v>101.18863337713535</v>
      </c>
      <c r="P46" s="9"/>
    </row>
    <row r="47" spans="1:16">
      <c r="A47" s="12"/>
      <c r="B47" s="25">
        <v>349</v>
      </c>
      <c r="C47" s="20" t="s">
        <v>0</v>
      </c>
      <c r="D47" s="46">
        <v>73125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73125</v>
      </c>
      <c r="O47" s="47">
        <f t="shared" si="10"/>
        <v>4.8045335085413932</v>
      </c>
      <c r="P47" s="9"/>
    </row>
    <row r="48" spans="1:16" ht="15.75">
      <c r="A48" s="29" t="s">
        <v>39</v>
      </c>
      <c r="B48" s="30"/>
      <c r="C48" s="31"/>
      <c r="D48" s="32">
        <f t="shared" ref="D48:M48" si="11">SUM(D49:D50)</f>
        <v>76172</v>
      </c>
      <c r="E48" s="32">
        <f t="shared" si="11"/>
        <v>20643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61" si="12">SUM(D48:M48)</f>
        <v>96815</v>
      </c>
      <c r="O48" s="45">
        <f t="shared" si="10"/>
        <v>6.3610381077529565</v>
      </c>
      <c r="P48" s="10"/>
    </row>
    <row r="49" spans="1:119">
      <c r="A49" s="13"/>
      <c r="B49" s="39">
        <v>351.9</v>
      </c>
      <c r="C49" s="21" t="s">
        <v>54</v>
      </c>
      <c r="D49" s="46">
        <v>0</v>
      </c>
      <c r="E49" s="46">
        <v>20643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20643</v>
      </c>
      <c r="O49" s="47">
        <f t="shared" si="10"/>
        <v>1.3563074901445467</v>
      </c>
      <c r="P49" s="9"/>
    </row>
    <row r="50" spans="1:119">
      <c r="A50" s="13"/>
      <c r="B50" s="39">
        <v>354</v>
      </c>
      <c r="C50" s="21" t="s">
        <v>53</v>
      </c>
      <c r="D50" s="46">
        <v>76172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76172</v>
      </c>
      <c r="O50" s="47">
        <f t="shared" si="10"/>
        <v>5.0047306176084101</v>
      </c>
      <c r="P50" s="9"/>
    </row>
    <row r="51" spans="1:119" ht="15.75">
      <c r="A51" s="29" t="s">
        <v>3</v>
      </c>
      <c r="B51" s="30"/>
      <c r="C51" s="31"/>
      <c r="D51" s="32">
        <f t="shared" ref="D51:M51" si="13">SUM(D52:D56)</f>
        <v>495387</v>
      </c>
      <c r="E51" s="32">
        <f t="shared" si="13"/>
        <v>40700</v>
      </c>
      <c r="F51" s="32">
        <f t="shared" si="13"/>
        <v>0</v>
      </c>
      <c r="G51" s="32">
        <f t="shared" si="13"/>
        <v>77878</v>
      </c>
      <c r="H51" s="32">
        <f t="shared" si="13"/>
        <v>0</v>
      </c>
      <c r="I51" s="32">
        <f t="shared" si="13"/>
        <v>599652</v>
      </c>
      <c r="J51" s="32">
        <f t="shared" si="13"/>
        <v>130144</v>
      </c>
      <c r="K51" s="32">
        <f t="shared" si="13"/>
        <v>12510312</v>
      </c>
      <c r="L51" s="32">
        <f t="shared" si="13"/>
        <v>0</v>
      </c>
      <c r="M51" s="32">
        <f t="shared" si="13"/>
        <v>0</v>
      </c>
      <c r="N51" s="32">
        <f t="shared" si="12"/>
        <v>13854073</v>
      </c>
      <c r="O51" s="45">
        <f t="shared" si="10"/>
        <v>910.25446780551908</v>
      </c>
      <c r="P51" s="10"/>
    </row>
    <row r="52" spans="1:119">
      <c r="A52" s="12"/>
      <c r="B52" s="25">
        <v>361.1</v>
      </c>
      <c r="C52" s="20" t="s">
        <v>55</v>
      </c>
      <c r="D52" s="46">
        <v>313755</v>
      </c>
      <c r="E52" s="46">
        <v>20654</v>
      </c>
      <c r="F52" s="46">
        <v>0</v>
      </c>
      <c r="G52" s="46">
        <v>77878</v>
      </c>
      <c r="H52" s="46">
        <v>0</v>
      </c>
      <c r="I52" s="46">
        <v>388308</v>
      </c>
      <c r="J52" s="46">
        <v>130144</v>
      </c>
      <c r="K52" s="46">
        <v>2049452</v>
      </c>
      <c r="L52" s="46">
        <v>0</v>
      </c>
      <c r="M52" s="46">
        <v>0</v>
      </c>
      <c r="N52" s="46">
        <f t="shared" si="12"/>
        <v>2980191</v>
      </c>
      <c r="O52" s="47">
        <f t="shared" si="10"/>
        <v>195.80755584756898</v>
      </c>
      <c r="P52" s="9"/>
    </row>
    <row r="53" spans="1:119">
      <c r="A53" s="12"/>
      <c r="B53" s="25">
        <v>361.3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4869612</v>
      </c>
      <c r="L53" s="46">
        <v>0</v>
      </c>
      <c r="M53" s="46">
        <v>0</v>
      </c>
      <c r="N53" s="46">
        <f t="shared" si="12"/>
        <v>4869612</v>
      </c>
      <c r="O53" s="47">
        <f t="shared" si="10"/>
        <v>319.94822601839684</v>
      </c>
      <c r="P53" s="9"/>
    </row>
    <row r="54" spans="1:119">
      <c r="A54" s="12"/>
      <c r="B54" s="25">
        <v>362</v>
      </c>
      <c r="C54" s="20" t="s">
        <v>57</v>
      </c>
      <c r="D54" s="46">
        <v>90650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90650</v>
      </c>
      <c r="O54" s="47">
        <f t="shared" si="10"/>
        <v>5.9559789750328518</v>
      </c>
      <c r="P54" s="9"/>
    </row>
    <row r="55" spans="1:119">
      <c r="A55" s="12"/>
      <c r="B55" s="25">
        <v>368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5591248</v>
      </c>
      <c r="L55" s="46">
        <v>0</v>
      </c>
      <c r="M55" s="46">
        <v>0</v>
      </c>
      <c r="N55" s="46">
        <f t="shared" si="12"/>
        <v>5591248</v>
      </c>
      <c r="O55" s="47">
        <f t="shared" si="10"/>
        <v>367.36189224704339</v>
      </c>
      <c r="P55" s="9"/>
    </row>
    <row r="56" spans="1:119">
      <c r="A56" s="12"/>
      <c r="B56" s="25">
        <v>369.9</v>
      </c>
      <c r="C56" s="20" t="s">
        <v>60</v>
      </c>
      <c r="D56" s="46">
        <v>90982</v>
      </c>
      <c r="E56" s="46">
        <v>20046</v>
      </c>
      <c r="F56" s="46">
        <v>0</v>
      </c>
      <c r="G56" s="46">
        <v>0</v>
      </c>
      <c r="H56" s="46">
        <v>0</v>
      </c>
      <c r="I56" s="46">
        <v>211344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322372</v>
      </c>
      <c r="O56" s="47">
        <f t="shared" si="10"/>
        <v>21.180814717477006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SUM(D58:D60)</f>
        <v>6992568</v>
      </c>
      <c r="E57" s="32">
        <f t="shared" si="14"/>
        <v>148865</v>
      </c>
      <c r="F57" s="32">
        <f t="shared" si="14"/>
        <v>1667087</v>
      </c>
      <c r="G57" s="32">
        <f t="shared" si="14"/>
        <v>3076000</v>
      </c>
      <c r="H57" s="32">
        <f t="shared" si="14"/>
        <v>0</v>
      </c>
      <c r="I57" s="32">
        <f t="shared" si="14"/>
        <v>3552000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2"/>
        <v>15436520</v>
      </c>
      <c r="O57" s="45">
        <f t="shared" si="10"/>
        <v>1014.2260183968463</v>
      </c>
      <c r="P57" s="9"/>
    </row>
    <row r="58" spans="1:119">
      <c r="A58" s="12"/>
      <c r="B58" s="25">
        <v>381</v>
      </c>
      <c r="C58" s="20" t="s">
        <v>61</v>
      </c>
      <c r="D58" s="46">
        <v>0</v>
      </c>
      <c r="E58" s="46">
        <v>148865</v>
      </c>
      <c r="F58" s="46">
        <v>1667087</v>
      </c>
      <c r="G58" s="46">
        <v>3076000</v>
      </c>
      <c r="H58" s="46">
        <v>0</v>
      </c>
      <c r="I58" s="46">
        <v>2552000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7443952</v>
      </c>
      <c r="O58" s="47">
        <f t="shared" si="10"/>
        <v>489.09014454664913</v>
      </c>
      <c r="P58" s="9"/>
    </row>
    <row r="59" spans="1:119">
      <c r="A59" s="12"/>
      <c r="B59" s="25">
        <v>382</v>
      </c>
      <c r="C59" s="20" t="s">
        <v>72</v>
      </c>
      <c r="D59" s="46">
        <v>6992568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6992568</v>
      </c>
      <c r="O59" s="47">
        <f t="shared" si="10"/>
        <v>459.43285151116953</v>
      </c>
      <c r="P59" s="9"/>
    </row>
    <row r="60" spans="1:119" ht="15.75" thickBot="1">
      <c r="A60" s="12"/>
      <c r="B60" s="25">
        <v>389.4</v>
      </c>
      <c r="C60" s="20" t="s">
        <v>81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1000000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1000000</v>
      </c>
      <c r="O60" s="47">
        <f t="shared" si="10"/>
        <v>65.703022339027598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5">SUM(D5,D16,D20,D36,D48,D51,D57)</f>
        <v>21337476</v>
      </c>
      <c r="E61" s="15">
        <f t="shared" si="15"/>
        <v>751879</v>
      </c>
      <c r="F61" s="15">
        <f t="shared" si="15"/>
        <v>1667087</v>
      </c>
      <c r="G61" s="15">
        <f t="shared" si="15"/>
        <v>6248340</v>
      </c>
      <c r="H61" s="15">
        <f t="shared" si="15"/>
        <v>110949</v>
      </c>
      <c r="I61" s="15">
        <f t="shared" si="15"/>
        <v>132839790</v>
      </c>
      <c r="J61" s="15">
        <f t="shared" si="15"/>
        <v>6669756</v>
      </c>
      <c r="K61" s="15">
        <f t="shared" si="15"/>
        <v>12510312</v>
      </c>
      <c r="L61" s="15">
        <f t="shared" si="15"/>
        <v>0</v>
      </c>
      <c r="M61" s="15">
        <f t="shared" si="15"/>
        <v>0</v>
      </c>
      <c r="N61" s="15">
        <f t="shared" si="12"/>
        <v>182135589</v>
      </c>
      <c r="O61" s="38">
        <f t="shared" si="10"/>
        <v>11966.85867279895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51" t="s">
        <v>82</v>
      </c>
      <c r="M63" s="51"/>
      <c r="N63" s="51"/>
      <c r="O63" s="43">
        <v>15220</v>
      </c>
    </row>
    <row r="64" spans="1:119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  <row r="65" spans="1:15" ht="15.75" customHeight="1" thickBot="1">
      <c r="A65" s="55" t="s">
        <v>83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</row>
  </sheetData>
  <mergeCells count="10">
    <mergeCell ref="A65:O65"/>
    <mergeCell ref="L63:N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10055193</v>
      </c>
      <c r="E5" s="27">
        <f t="shared" si="0"/>
        <v>0</v>
      </c>
      <c r="F5" s="27">
        <f t="shared" si="0"/>
        <v>0</v>
      </c>
      <c r="G5" s="27">
        <f t="shared" si="0"/>
        <v>1865777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11920970</v>
      </c>
      <c r="O5" s="33">
        <f t="shared" ref="O5:O36" si="1">(N5/O$61)</f>
        <v>667.65443853262389</v>
      </c>
      <c r="P5" s="6"/>
    </row>
    <row r="6" spans="1:133">
      <c r="A6" s="12"/>
      <c r="B6" s="25">
        <v>311</v>
      </c>
      <c r="C6" s="20" t="s">
        <v>2</v>
      </c>
      <c r="D6" s="46">
        <v>5021184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5021184</v>
      </c>
      <c r="O6" s="47">
        <f t="shared" si="1"/>
        <v>281.2200504060487</v>
      </c>
      <c r="P6" s="9"/>
    </row>
    <row r="7" spans="1:133">
      <c r="A7" s="12"/>
      <c r="B7" s="25">
        <v>312.41000000000003</v>
      </c>
      <c r="C7" s="20" t="s">
        <v>10</v>
      </c>
      <c r="D7" s="46">
        <v>456309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456309</v>
      </c>
      <c r="O7" s="47">
        <f t="shared" si="1"/>
        <v>25.556370764491739</v>
      </c>
      <c r="P7" s="9"/>
    </row>
    <row r="8" spans="1:133">
      <c r="A8" s="12"/>
      <c r="B8" s="25">
        <v>312.51</v>
      </c>
      <c r="C8" s="20" t="s">
        <v>69</v>
      </c>
      <c r="D8" s="46">
        <v>400420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400420</v>
      </c>
      <c r="O8" s="47">
        <f t="shared" si="1"/>
        <v>22.42621114533744</v>
      </c>
      <c r="P8" s="9"/>
    </row>
    <row r="9" spans="1:133">
      <c r="A9" s="12"/>
      <c r="B9" s="25">
        <v>312.52</v>
      </c>
      <c r="C9" s="20" t="s">
        <v>70</v>
      </c>
      <c r="D9" s="46">
        <v>271043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271043</v>
      </c>
      <c r="O9" s="47">
        <f t="shared" si="1"/>
        <v>15.180229627555306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1865777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1865777</v>
      </c>
      <c r="O10" s="47">
        <f t="shared" si="1"/>
        <v>104.49605152618314</v>
      </c>
      <c r="P10" s="9"/>
    </row>
    <row r="11" spans="1:133">
      <c r="A11" s="12"/>
      <c r="B11" s="25">
        <v>314.10000000000002</v>
      </c>
      <c r="C11" s="20" t="s">
        <v>12</v>
      </c>
      <c r="D11" s="46">
        <v>1810262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1810262</v>
      </c>
      <c r="O11" s="47">
        <f t="shared" si="1"/>
        <v>101.38683842061047</v>
      </c>
      <c r="P11" s="9"/>
    </row>
    <row r="12" spans="1:133">
      <c r="A12" s="12"/>
      <c r="B12" s="25">
        <v>314.3</v>
      </c>
      <c r="C12" s="20" t="s">
        <v>13</v>
      </c>
      <c r="D12" s="46">
        <v>366635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366635</v>
      </c>
      <c r="O12" s="47">
        <f t="shared" si="1"/>
        <v>20.534024082889946</v>
      </c>
      <c r="P12" s="9"/>
    </row>
    <row r="13" spans="1:133">
      <c r="A13" s="12"/>
      <c r="B13" s="25">
        <v>314.39999999999998</v>
      </c>
      <c r="C13" s="20" t="s">
        <v>14</v>
      </c>
      <c r="D13" s="46">
        <v>114574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114574</v>
      </c>
      <c r="O13" s="47">
        <f t="shared" si="1"/>
        <v>6.4169140296835616</v>
      </c>
      <c r="P13" s="9"/>
    </row>
    <row r="14" spans="1:133">
      <c r="A14" s="12"/>
      <c r="B14" s="25">
        <v>315</v>
      </c>
      <c r="C14" s="20" t="s">
        <v>15</v>
      </c>
      <c r="D14" s="46">
        <v>1453248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1453248</v>
      </c>
      <c r="O14" s="47">
        <f t="shared" si="1"/>
        <v>81.391654998599833</v>
      </c>
      <c r="P14" s="9"/>
    </row>
    <row r="15" spans="1:133">
      <c r="A15" s="12"/>
      <c r="B15" s="25">
        <v>316</v>
      </c>
      <c r="C15" s="20" t="s">
        <v>16</v>
      </c>
      <c r="D15" s="46">
        <v>161518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161518</v>
      </c>
      <c r="O15" s="47">
        <f t="shared" si="1"/>
        <v>9.0460935312237467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46437</v>
      </c>
      <c r="E16" s="32">
        <f t="shared" si="3"/>
        <v>0</v>
      </c>
      <c r="F16" s="32">
        <f t="shared" si="3"/>
        <v>0</v>
      </c>
      <c r="G16" s="32">
        <f t="shared" si="3"/>
        <v>226648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273085</v>
      </c>
      <c r="O16" s="45">
        <f t="shared" si="1"/>
        <v>15.294595351442172</v>
      </c>
      <c r="P16" s="10"/>
    </row>
    <row r="17" spans="1:16">
      <c r="A17" s="12"/>
      <c r="B17" s="25">
        <v>324.32</v>
      </c>
      <c r="C17" s="20" t="s">
        <v>18</v>
      </c>
      <c r="D17" s="46">
        <v>0</v>
      </c>
      <c r="E17" s="46">
        <v>0</v>
      </c>
      <c r="F17" s="46">
        <v>0</v>
      </c>
      <c r="G17" s="46">
        <v>188056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188056</v>
      </c>
      <c r="O17" s="47">
        <f t="shared" si="1"/>
        <v>10.532399887986559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38592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38592</v>
      </c>
      <c r="O18" s="47">
        <f t="shared" si="1"/>
        <v>2.1614113693643238</v>
      </c>
      <c r="P18" s="9"/>
    </row>
    <row r="19" spans="1:16">
      <c r="A19" s="12"/>
      <c r="B19" s="25">
        <v>329</v>
      </c>
      <c r="C19" s="20" t="s">
        <v>20</v>
      </c>
      <c r="D19" s="46">
        <v>46437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46437</v>
      </c>
      <c r="O19" s="47">
        <f t="shared" si="1"/>
        <v>2.6007840940912907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SUM(D21:D33)</f>
        <v>1691190</v>
      </c>
      <c r="E20" s="32">
        <f t="shared" si="5"/>
        <v>0</v>
      </c>
      <c r="F20" s="32">
        <f t="shared" si="5"/>
        <v>0</v>
      </c>
      <c r="G20" s="32">
        <f t="shared" si="5"/>
        <v>442415</v>
      </c>
      <c r="H20" s="32">
        <f t="shared" si="5"/>
        <v>0</v>
      </c>
      <c r="I20" s="32">
        <f t="shared" si="5"/>
        <v>1575184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3708789</v>
      </c>
      <c r="O20" s="45">
        <f t="shared" si="1"/>
        <v>207.7171100532064</v>
      </c>
      <c r="P20" s="10"/>
    </row>
    <row r="21" spans="1:16">
      <c r="A21" s="12"/>
      <c r="B21" s="25">
        <v>331.1</v>
      </c>
      <c r="C21" s="20" t="s">
        <v>21</v>
      </c>
      <c r="D21" s="46">
        <v>4167</v>
      </c>
      <c r="E21" s="46">
        <v>0</v>
      </c>
      <c r="F21" s="46">
        <v>0</v>
      </c>
      <c r="G21" s="46">
        <v>274778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278945</v>
      </c>
      <c r="O21" s="47">
        <f t="shared" si="1"/>
        <v>15.622794735368243</v>
      </c>
      <c r="P21" s="9"/>
    </row>
    <row r="22" spans="1:16">
      <c r="A22" s="12"/>
      <c r="B22" s="25">
        <v>331.2</v>
      </c>
      <c r="C22" s="20" t="s">
        <v>22</v>
      </c>
      <c r="D22" s="46">
        <v>29524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3" si="6">SUM(D22:M22)</f>
        <v>29524</v>
      </c>
      <c r="O22" s="47">
        <f t="shared" si="1"/>
        <v>1.6535424250910109</v>
      </c>
      <c r="P22" s="9"/>
    </row>
    <row r="23" spans="1:16">
      <c r="A23" s="12"/>
      <c r="B23" s="25">
        <v>331.32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413230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413230</v>
      </c>
      <c r="O23" s="47">
        <f t="shared" si="1"/>
        <v>23.143657238868663</v>
      </c>
      <c r="P23" s="9"/>
    </row>
    <row r="24" spans="1:16">
      <c r="A24" s="12"/>
      <c r="B24" s="25">
        <v>331.34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9597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9597</v>
      </c>
      <c r="O24" s="47">
        <f t="shared" si="1"/>
        <v>0.5374964995799496</v>
      </c>
      <c r="P24" s="9"/>
    </row>
    <row r="25" spans="1:16">
      <c r="A25" s="12"/>
      <c r="B25" s="25">
        <v>334.1</v>
      </c>
      <c r="C25" s="20" t="s">
        <v>24</v>
      </c>
      <c r="D25" s="46">
        <v>3732</v>
      </c>
      <c r="E25" s="46">
        <v>0</v>
      </c>
      <c r="F25" s="46">
        <v>0</v>
      </c>
      <c r="G25" s="46">
        <v>167637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171369</v>
      </c>
      <c r="O25" s="47">
        <f t="shared" si="1"/>
        <v>9.5978157378885474</v>
      </c>
      <c r="P25" s="9"/>
    </row>
    <row r="26" spans="1:16">
      <c r="A26" s="12"/>
      <c r="B26" s="25">
        <v>334.31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22894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22894</v>
      </c>
      <c r="O26" s="47">
        <f t="shared" si="1"/>
        <v>1.2822178661439372</v>
      </c>
      <c r="P26" s="9"/>
    </row>
    <row r="27" spans="1:16">
      <c r="A27" s="12"/>
      <c r="B27" s="25">
        <v>334.34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1576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1576</v>
      </c>
      <c r="O27" s="47">
        <f t="shared" si="1"/>
        <v>8.8266591991038923E-2</v>
      </c>
      <c r="P27" s="9"/>
    </row>
    <row r="28" spans="1:16">
      <c r="A28" s="12"/>
      <c r="B28" s="25">
        <v>334.41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749812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749812</v>
      </c>
      <c r="O28" s="47">
        <f t="shared" si="1"/>
        <v>41.994511341360962</v>
      </c>
      <c r="P28" s="9"/>
    </row>
    <row r="29" spans="1:16">
      <c r="A29" s="12"/>
      <c r="B29" s="25">
        <v>334.7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378075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378075</v>
      </c>
      <c r="O29" s="47">
        <f t="shared" si="1"/>
        <v>21.174740968916272</v>
      </c>
      <c r="P29" s="9"/>
    </row>
    <row r="30" spans="1:16">
      <c r="A30" s="12"/>
      <c r="B30" s="25">
        <v>335.12</v>
      </c>
      <c r="C30" s="20" t="s">
        <v>30</v>
      </c>
      <c r="D30" s="46">
        <v>551737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551737</v>
      </c>
      <c r="O30" s="47">
        <f t="shared" si="1"/>
        <v>30.900980117614115</v>
      </c>
      <c r="P30" s="9"/>
    </row>
    <row r="31" spans="1:16">
      <c r="A31" s="12"/>
      <c r="B31" s="25">
        <v>335.14</v>
      </c>
      <c r="C31" s="20" t="s">
        <v>31</v>
      </c>
      <c r="D31" s="46">
        <v>31484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31484</v>
      </c>
      <c r="O31" s="47">
        <f t="shared" si="1"/>
        <v>1.7633155978717445</v>
      </c>
      <c r="P31" s="9"/>
    </row>
    <row r="32" spans="1:16">
      <c r="A32" s="12"/>
      <c r="B32" s="25">
        <v>335.15</v>
      </c>
      <c r="C32" s="20" t="s">
        <v>32</v>
      </c>
      <c r="D32" s="46">
        <v>43776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43776</v>
      </c>
      <c r="O32" s="47">
        <f t="shared" si="1"/>
        <v>2.4517502100252031</v>
      </c>
      <c r="P32" s="9"/>
    </row>
    <row r="33" spans="1:16">
      <c r="A33" s="12"/>
      <c r="B33" s="25">
        <v>335.18</v>
      </c>
      <c r="C33" s="20" t="s">
        <v>33</v>
      </c>
      <c r="D33" s="46">
        <v>1026770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1026770</v>
      </c>
      <c r="O33" s="47">
        <f t="shared" si="1"/>
        <v>57.506020722486696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SUM(D35:D45)</f>
        <v>3149709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124607</v>
      </c>
      <c r="I34" s="32">
        <f t="shared" si="7"/>
        <v>127437374</v>
      </c>
      <c r="J34" s="32">
        <f t="shared" si="7"/>
        <v>6730623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137442313</v>
      </c>
      <c r="O34" s="45">
        <f t="shared" si="1"/>
        <v>7697.6932511901432</v>
      </c>
      <c r="P34" s="10"/>
    </row>
    <row r="35" spans="1:16">
      <c r="A35" s="12"/>
      <c r="B35" s="25">
        <v>341.2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6730623</v>
      </c>
      <c r="K35" s="46">
        <v>0</v>
      </c>
      <c r="L35" s="46">
        <v>0</v>
      </c>
      <c r="M35" s="46">
        <v>0</v>
      </c>
      <c r="N35" s="46">
        <f>SUM(D35:M35)</f>
        <v>6730623</v>
      </c>
      <c r="O35" s="47">
        <f t="shared" si="1"/>
        <v>376.96012321478577</v>
      </c>
      <c r="P35" s="9"/>
    </row>
    <row r="36" spans="1:16">
      <c r="A36" s="12"/>
      <c r="B36" s="25">
        <v>341.3</v>
      </c>
      <c r="C36" s="20" t="s">
        <v>42</v>
      </c>
      <c r="D36" s="46">
        <v>3009470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3009470</v>
      </c>
      <c r="O36" s="47">
        <f t="shared" si="1"/>
        <v>168.55054606552787</v>
      </c>
      <c r="P36" s="9"/>
    </row>
    <row r="37" spans="1:16">
      <c r="A37" s="12"/>
      <c r="B37" s="25">
        <v>342.1</v>
      </c>
      <c r="C37" s="20" t="s">
        <v>43</v>
      </c>
      <c r="D37" s="46">
        <v>91670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91670</v>
      </c>
      <c r="O37" s="47">
        <f t="shared" ref="O37:O59" si="9">(N37/O$61)</f>
        <v>5.1341360963315594</v>
      </c>
      <c r="P37" s="9"/>
    </row>
    <row r="38" spans="1:16">
      <c r="A38" s="12"/>
      <c r="B38" s="25">
        <v>343.1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104792881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104792881</v>
      </c>
      <c r="O38" s="47">
        <f t="shared" si="9"/>
        <v>5869.105628675441</v>
      </c>
      <c r="P38" s="9"/>
    </row>
    <row r="39" spans="1:16">
      <c r="A39" s="12"/>
      <c r="B39" s="25">
        <v>343.3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2390865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2390865</v>
      </c>
      <c r="O39" s="47">
        <f t="shared" si="9"/>
        <v>133.90450854102491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15468455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15468455</v>
      </c>
      <c r="O40" s="47">
        <f t="shared" si="9"/>
        <v>866.33744049285917</v>
      </c>
      <c r="P40" s="9"/>
    </row>
    <row r="41" spans="1:16">
      <c r="A41" s="12"/>
      <c r="B41" s="25">
        <v>343.8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124607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124607</v>
      </c>
      <c r="O41" s="47">
        <f t="shared" si="9"/>
        <v>6.9788294595351443</v>
      </c>
      <c r="P41" s="9"/>
    </row>
    <row r="42" spans="1:16">
      <c r="A42" s="12"/>
      <c r="B42" s="25">
        <v>344.1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2681794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2681794</v>
      </c>
      <c r="O42" s="47">
        <f t="shared" si="9"/>
        <v>150.19848781853821</v>
      </c>
      <c r="P42" s="9"/>
    </row>
    <row r="43" spans="1:16">
      <c r="A43" s="12"/>
      <c r="B43" s="25">
        <v>347.2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580649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580649</v>
      </c>
      <c r="O43" s="47">
        <f t="shared" si="9"/>
        <v>32.52024642957155</v>
      </c>
      <c r="P43" s="9"/>
    </row>
    <row r="44" spans="1:16">
      <c r="A44" s="12"/>
      <c r="B44" s="25">
        <v>347.5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1522730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1522730</v>
      </c>
      <c r="O44" s="47">
        <f t="shared" si="9"/>
        <v>85.283113973676848</v>
      </c>
      <c r="P44" s="9"/>
    </row>
    <row r="45" spans="1:16">
      <c r="A45" s="12"/>
      <c r="B45" s="25">
        <v>349</v>
      </c>
      <c r="C45" s="20" t="s">
        <v>0</v>
      </c>
      <c r="D45" s="46">
        <v>48569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9" si="10">SUM(D45:M45)</f>
        <v>48569</v>
      </c>
      <c r="O45" s="47">
        <f t="shared" si="9"/>
        <v>2.7201904228507421</v>
      </c>
      <c r="P45" s="9"/>
    </row>
    <row r="46" spans="1:16" ht="15.75">
      <c r="A46" s="29" t="s">
        <v>39</v>
      </c>
      <c r="B46" s="30"/>
      <c r="C46" s="31"/>
      <c r="D46" s="32">
        <f t="shared" ref="D46:M46" si="11">SUM(D47:D48)</f>
        <v>89618</v>
      </c>
      <c r="E46" s="32">
        <f t="shared" si="11"/>
        <v>14131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0"/>
        <v>103749</v>
      </c>
      <c r="O46" s="45">
        <f t="shared" si="9"/>
        <v>5.8106412769532341</v>
      </c>
      <c r="P46" s="10"/>
    </row>
    <row r="47" spans="1:16">
      <c r="A47" s="13"/>
      <c r="B47" s="39">
        <v>351.9</v>
      </c>
      <c r="C47" s="21" t="s">
        <v>54</v>
      </c>
      <c r="D47" s="46">
        <v>0</v>
      </c>
      <c r="E47" s="46">
        <v>14131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14131</v>
      </c>
      <c r="O47" s="47">
        <f t="shared" si="9"/>
        <v>0.79143097171660604</v>
      </c>
      <c r="P47" s="9"/>
    </row>
    <row r="48" spans="1:16">
      <c r="A48" s="13"/>
      <c r="B48" s="39">
        <v>354</v>
      </c>
      <c r="C48" s="21" t="s">
        <v>53</v>
      </c>
      <c r="D48" s="46">
        <v>89618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89618</v>
      </c>
      <c r="O48" s="47">
        <f t="shared" si="9"/>
        <v>5.0192103052366281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SUM(D50:D55)</f>
        <v>487748</v>
      </c>
      <c r="E49" s="32">
        <f t="shared" si="12"/>
        <v>21120</v>
      </c>
      <c r="F49" s="32">
        <f t="shared" si="12"/>
        <v>0</v>
      </c>
      <c r="G49" s="32">
        <f t="shared" si="12"/>
        <v>116701</v>
      </c>
      <c r="H49" s="32">
        <f t="shared" si="12"/>
        <v>260</v>
      </c>
      <c r="I49" s="32">
        <f t="shared" si="12"/>
        <v>622268</v>
      </c>
      <c r="J49" s="32">
        <f t="shared" si="12"/>
        <v>173544</v>
      </c>
      <c r="K49" s="32">
        <f t="shared" si="12"/>
        <v>4039940</v>
      </c>
      <c r="L49" s="32">
        <f t="shared" si="12"/>
        <v>0</v>
      </c>
      <c r="M49" s="32">
        <f t="shared" si="12"/>
        <v>0</v>
      </c>
      <c r="N49" s="32">
        <f t="shared" si="10"/>
        <v>5461581</v>
      </c>
      <c r="O49" s="45">
        <f t="shared" si="9"/>
        <v>305.8852422290675</v>
      </c>
      <c r="P49" s="10"/>
    </row>
    <row r="50" spans="1:119">
      <c r="A50" s="12"/>
      <c r="B50" s="25">
        <v>361.1</v>
      </c>
      <c r="C50" s="20" t="s">
        <v>55</v>
      </c>
      <c r="D50" s="46">
        <v>300666</v>
      </c>
      <c r="E50" s="46">
        <v>21120</v>
      </c>
      <c r="F50" s="46">
        <v>0</v>
      </c>
      <c r="G50" s="46">
        <v>107269</v>
      </c>
      <c r="H50" s="46">
        <v>260</v>
      </c>
      <c r="I50" s="46">
        <v>481109</v>
      </c>
      <c r="J50" s="46">
        <v>173544</v>
      </c>
      <c r="K50" s="46">
        <v>2034910</v>
      </c>
      <c r="L50" s="46">
        <v>0</v>
      </c>
      <c r="M50" s="46">
        <v>0</v>
      </c>
      <c r="N50" s="46">
        <f t="shared" si="10"/>
        <v>3118878</v>
      </c>
      <c r="O50" s="47">
        <f t="shared" si="9"/>
        <v>174.67812937552506</v>
      </c>
      <c r="P50" s="9"/>
    </row>
    <row r="51" spans="1:119">
      <c r="A51" s="12"/>
      <c r="B51" s="25">
        <v>361.3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-2799900</v>
      </c>
      <c r="L51" s="46">
        <v>0</v>
      </c>
      <c r="M51" s="46">
        <v>0</v>
      </c>
      <c r="N51" s="46">
        <f t="shared" si="10"/>
        <v>-2799900</v>
      </c>
      <c r="O51" s="47">
        <f t="shared" si="9"/>
        <v>-156.81321758611034</v>
      </c>
      <c r="P51" s="9"/>
    </row>
    <row r="52" spans="1:119">
      <c r="A52" s="12"/>
      <c r="B52" s="25">
        <v>362</v>
      </c>
      <c r="C52" s="20" t="s">
        <v>57</v>
      </c>
      <c r="D52" s="46">
        <v>90400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90400</v>
      </c>
      <c r="O52" s="47">
        <f t="shared" si="9"/>
        <v>5.0630075609073089</v>
      </c>
      <c r="P52" s="9"/>
    </row>
    <row r="53" spans="1:119">
      <c r="A53" s="12"/>
      <c r="B53" s="25">
        <v>366</v>
      </c>
      <c r="C53" s="20" t="s">
        <v>58</v>
      </c>
      <c r="D53" s="46">
        <v>0</v>
      </c>
      <c r="E53" s="46">
        <v>0</v>
      </c>
      <c r="F53" s="46">
        <v>0</v>
      </c>
      <c r="G53" s="46">
        <v>9432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9432</v>
      </c>
      <c r="O53" s="47">
        <f t="shared" si="9"/>
        <v>0.52825539064687765</v>
      </c>
      <c r="P53" s="9"/>
    </row>
    <row r="54" spans="1:119">
      <c r="A54" s="12"/>
      <c r="B54" s="25">
        <v>368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4804930</v>
      </c>
      <c r="L54" s="46">
        <v>0</v>
      </c>
      <c r="M54" s="46">
        <v>0</v>
      </c>
      <c r="N54" s="46">
        <f t="shared" si="10"/>
        <v>4804930</v>
      </c>
      <c r="O54" s="47">
        <f t="shared" si="9"/>
        <v>269.10837300476055</v>
      </c>
      <c r="P54" s="9"/>
    </row>
    <row r="55" spans="1:119">
      <c r="A55" s="12"/>
      <c r="B55" s="25">
        <v>369.9</v>
      </c>
      <c r="C55" s="20" t="s">
        <v>60</v>
      </c>
      <c r="D55" s="46">
        <v>96682</v>
      </c>
      <c r="E55" s="46">
        <v>0</v>
      </c>
      <c r="F55" s="46">
        <v>0</v>
      </c>
      <c r="G55" s="46">
        <v>0</v>
      </c>
      <c r="H55" s="46">
        <v>0</v>
      </c>
      <c r="I55" s="46">
        <v>141159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237841</v>
      </c>
      <c r="O55" s="47">
        <f t="shared" si="9"/>
        <v>13.320694483338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SUM(D57:D58)</f>
        <v>6982912</v>
      </c>
      <c r="E56" s="32">
        <f t="shared" si="13"/>
        <v>0</v>
      </c>
      <c r="F56" s="32">
        <f t="shared" si="13"/>
        <v>1660438</v>
      </c>
      <c r="G56" s="32">
        <f t="shared" si="13"/>
        <v>1621000</v>
      </c>
      <c r="H56" s="32">
        <f t="shared" si="13"/>
        <v>32150</v>
      </c>
      <c r="I56" s="32">
        <f t="shared" si="13"/>
        <v>3274000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0"/>
        <v>13570500</v>
      </c>
      <c r="O56" s="45">
        <f t="shared" si="9"/>
        <v>760.03920470456455</v>
      </c>
      <c r="P56" s="9"/>
    </row>
    <row r="57" spans="1:119">
      <c r="A57" s="12"/>
      <c r="B57" s="25">
        <v>381</v>
      </c>
      <c r="C57" s="20" t="s">
        <v>61</v>
      </c>
      <c r="D57" s="46">
        <v>0</v>
      </c>
      <c r="E57" s="46">
        <v>0</v>
      </c>
      <c r="F57" s="46">
        <v>1660438</v>
      </c>
      <c r="G57" s="46">
        <v>1621000</v>
      </c>
      <c r="H57" s="46">
        <v>32150</v>
      </c>
      <c r="I57" s="46">
        <v>3274000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6587588</v>
      </c>
      <c r="O57" s="47">
        <f t="shared" si="9"/>
        <v>368.94920190422852</v>
      </c>
      <c r="P57" s="9"/>
    </row>
    <row r="58" spans="1:119" ht="15.75" thickBot="1">
      <c r="A58" s="12"/>
      <c r="B58" s="25">
        <v>382</v>
      </c>
      <c r="C58" s="20" t="s">
        <v>72</v>
      </c>
      <c r="D58" s="46">
        <v>6982912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6982912</v>
      </c>
      <c r="O58" s="47">
        <f t="shared" si="9"/>
        <v>391.09000280033604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4">SUM(D5,D16,D20,D34,D46,D49,D56)</f>
        <v>22502807</v>
      </c>
      <c r="E59" s="15">
        <f t="shared" si="14"/>
        <v>35251</v>
      </c>
      <c r="F59" s="15">
        <f t="shared" si="14"/>
        <v>1660438</v>
      </c>
      <c r="G59" s="15">
        <f t="shared" si="14"/>
        <v>4272541</v>
      </c>
      <c r="H59" s="15">
        <f t="shared" si="14"/>
        <v>157017</v>
      </c>
      <c r="I59" s="15">
        <f t="shared" si="14"/>
        <v>132908826</v>
      </c>
      <c r="J59" s="15">
        <f t="shared" si="14"/>
        <v>6904167</v>
      </c>
      <c r="K59" s="15">
        <f t="shared" si="14"/>
        <v>4039940</v>
      </c>
      <c r="L59" s="15">
        <f t="shared" si="14"/>
        <v>0</v>
      </c>
      <c r="M59" s="15">
        <f t="shared" si="14"/>
        <v>0</v>
      </c>
      <c r="N59" s="15">
        <f t="shared" si="10"/>
        <v>172480987</v>
      </c>
      <c r="O59" s="38">
        <f t="shared" si="9"/>
        <v>9660.0944833379999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51" t="s">
        <v>68</v>
      </c>
      <c r="M61" s="51"/>
      <c r="N61" s="51"/>
      <c r="O61" s="43">
        <v>17855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thickBot="1">
      <c r="A63" s="55" t="s">
        <v>83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9769741</v>
      </c>
      <c r="E5" s="27">
        <f t="shared" si="0"/>
        <v>855078</v>
      </c>
      <c r="F5" s="27">
        <f t="shared" si="0"/>
        <v>0</v>
      </c>
      <c r="G5" s="27">
        <f t="shared" si="0"/>
        <v>2094532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12719351</v>
      </c>
      <c r="O5" s="33">
        <f t="shared" ref="O5:O36" si="1">(N5/O$61)</f>
        <v>711.01520487450387</v>
      </c>
      <c r="P5" s="6"/>
    </row>
    <row r="6" spans="1:133">
      <c r="A6" s="12"/>
      <c r="B6" s="25">
        <v>311</v>
      </c>
      <c r="C6" s="20" t="s">
        <v>2</v>
      </c>
      <c r="D6" s="46">
        <v>5344703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5344703</v>
      </c>
      <c r="O6" s="47">
        <f t="shared" si="1"/>
        <v>298.77036167477223</v>
      </c>
      <c r="P6" s="9"/>
    </row>
    <row r="7" spans="1:133">
      <c r="A7" s="12"/>
      <c r="B7" s="25">
        <v>312.41000000000003</v>
      </c>
      <c r="C7" s="20" t="s">
        <v>10</v>
      </c>
      <c r="D7" s="46">
        <v>454420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454420</v>
      </c>
      <c r="O7" s="47">
        <f t="shared" si="1"/>
        <v>25.402202470792108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496899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496899</v>
      </c>
      <c r="O8" s="47">
        <f t="shared" si="1"/>
        <v>27.776790206272011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358179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358179</v>
      </c>
      <c r="O9" s="47">
        <f t="shared" si="1"/>
        <v>20.022304209290624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2094532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2094532</v>
      </c>
      <c r="O10" s="47">
        <f t="shared" si="1"/>
        <v>117.08491251607133</v>
      </c>
      <c r="P10" s="9"/>
    </row>
    <row r="11" spans="1:133">
      <c r="A11" s="12"/>
      <c r="B11" s="25">
        <v>314.10000000000002</v>
      </c>
      <c r="C11" s="20" t="s">
        <v>12</v>
      </c>
      <c r="D11" s="46">
        <v>1874121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1874121</v>
      </c>
      <c r="O11" s="47">
        <f t="shared" si="1"/>
        <v>104.76387724299849</v>
      </c>
      <c r="P11" s="9"/>
    </row>
    <row r="12" spans="1:133">
      <c r="A12" s="12"/>
      <c r="B12" s="25">
        <v>314.3</v>
      </c>
      <c r="C12" s="20" t="s">
        <v>13</v>
      </c>
      <c r="D12" s="46">
        <v>379569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379569</v>
      </c>
      <c r="O12" s="47">
        <f t="shared" si="1"/>
        <v>21.218011068254235</v>
      </c>
      <c r="P12" s="9"/>
    </row>
    <row r="13" spans="1:133">
      <c r="A13" s="12"/>
      <c r="B13" s="25">
        <v>314.39999999999998</v>
      </c>
      <c r="C13" s="20" t="s">
        <v>14</v>
      </c>
      <c r="D13" s="46">
        <v>118615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118615</v>
      </c>
      <c r="O13" s="47">
        <f t="shared" si="1"/>
        <v>6.6306109899938512</v>
      </c>
      <c r="P13" s="9"/>
    </row>
    <row r="14" spans="1:133">
      <c r="A14" s="12"/>
      <c r="B14" s="25">
        <v>315</v>
      </c>
      <c r="C14" s="20" t="s">
        <v>15</v>
      </c>
      <c r="D14" s="46">
        <v>1420226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1420226</v>
      </c>
      <c r="O14" s="47">
        <f t="shared" si="1"/>
        <v>79.391022416009832</v>
      </c>
      <c r="P14" s="9"/>
    </row>
    <row r="15" spans="1:133">
      <c r="A15" s="12"/>
      <c r="B15" s="25">
        <v>316</v>
      </c>
      <c r="C15" s="20" t="s">
        <v>16</v>
      </c>
      <c r="D15" s="46">
        <v>178087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178087</v>
      </c>
      <c r="O15" s="47">
        <f t="shared" si="1"/>
        <v>9.9551120800491919</v>
      </c>
      <c r="P15" s="9"/>
    </row>
    <row r="16" spans="1:133" ht="15.75">
      <c r="A16" s="29" t="s">
        <v>92</v>
      </c>
      <c r="B16" s="30"/>
      <c r="C16" s="31"/>
      <c r="D16" s="32">
        <f t="shared" ref="D16:M16" si="3">SUM(D17:D17)</f>
        <v>33152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33152</v>
      </c>
      <c r="O16" s="45">
        <f t="shared" si="1"/>
        <v>1.8532058807088154</v>
      </c>
      <c r="P16" s="10"/>
    </row>
    <row r="17" spans="1:16">
      <c r="A17" s="12"/>
      <c r="B17" s="25">
        <v>329</v>
      </c>
      <c r="C17" s="20" t="s">
        <v>93</v>
      </c>
      <c r="D17" s="46">
        <v>33152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33152</v>
      </c>
      <c r="O17" s="47">
        <f t="shared" si="1"/>
        <v>1.8532058807088154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SUM(D19:D30)</f>
        <v>2122460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3065503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5187963</v>
      </c>
      <c r="O18" s="45">
        <f t="shared" si="1"/>
        <v>290.00855274190843</v>
      </c>
      <c r="P18" s="10"/>
    </row>
    <row r="19" spans="1:16">
      <c r="A19" s="12"/>
      <c r="B19" s="25">
        <v>331.1</v>
      </c>
      <c r="C19" s="20" t="s">
        <v>21</v>
      </c>
      <c r="D19" s="46">
        <v>285630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285630</v>
      </c>
      <c r="O19" s="47">
        <f t="shared" si="1"/>
        <v>15.966795237296664</v>
      </c>
      <c r="P19" s="9"/>
    </row>
    <row r="20" spans="1:16">
      <c r="A20" s="12"/>
      <c r="B20" s="25">
        <v>331.31</v>
      </c>
      <c r="C20" s="20" t="s">
        <v>85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264423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0" si="5">SUM(D20:M20)</f>
        <v>264423</v>
      </c>
      <c r="O20" s="47">
        <f t="shared" si="1"/>
        <v>14.78131812845883</v>
      </c>
      <c r="P20" s="9"/>
    </row>
    <row r="21" spans="1:16">
      <c r="A21" s="12"/>
      <c r="B21" s="25">
        <v>331.32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22609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22609</v>
      </c>
      <c r="O21" s="47">
        <f t="shared" si="1"/>
        <v>1.263849292861535</v>
      </c>
      <c r="P21" s="9"/>
    </row>
    <row r="22" spans="1:16">
      <c r="A22" s="12"/>
      <c r="B22" s="25">
        <v>331.34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10660</v>
      </c>
      <c r="O22" s="47">
        <f t="shared" si="1"/>
        <v>0.59589691989490745</v>
      </c>
      <c r="P22" s="9"/>
    </row>
    <row r="23" spans="1:16">
      <c r="A23" s="12"/>
      <c r="B23" s="25">
        <v>331.41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651</v>
      </c>
      <c r="O23" s="47">
        <f t="shared" si="1"/>
        <v>3.639107831628375E-2</v>
      </c>
      <c r="P23" s="9"/>
    </row>
    <row r="24" spans="1:16">
      <c r="A24" s="12"/>
      <c r="B24" s="25">
        <v>331.7</v>
      </c>
      <c r="C24" s="20" t="s">
        <v>86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57865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57865</v>
      </c>
      <c r="O24" s="47">
        <f t="shared" si="1"/>
        <v>3.2346693498798142</v>
      </c>
      <c r="P24" s="9"/>
    </row>
    <row r="25" spans="1:16">
      <c r="A25" s="12"/>
      <c r="B25" s="25">
        <v>334.1</v>
      </c>
      <c r="C25" s="20" t="s">
        <v>24</v>
      </c>
      <c r="D25" s="46">
        <v>31262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31262</v>
      </c>
      <c r="O25" s="47">
        <f t="shared" si="1"/>
        <v>1.7475543630163788</v>
      </c>
      <c r="P25" s="9"/>
    </row>
    <row r="26" spans="1:16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2709295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2709295</v>
      </c>
      <c r="O26" s="47">
        <f t="shared" si="1"/>
        <v>151.45033260662979</v>
      </c>
      <c r="P26" s="9"/>
    </row>
    <row r="27" spans="1:16">
      <c r="A27" s="12"/>
      <c r="B27" s="25">
        <v>335.12</v>
      </c>
      <c r="C27" s="20" t="s">
        <v>30</v>
      </c>
      <c r="D27" s="46">
        <v>565518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565518</v>
      </c>
      <c r="O27" s="47">
        <f t="shared" si="1"/>
        <v>31.6126111017944</v>
      </c>
      <c r="P27" s="9"/>
    </row>
    <row r="28" spans="1:16">
      <c r="A28" s="12"/>
      <c r="B28" s="25">
        <v>335.14</v>
      </c>
      <c r="C28" s="20" t="s">
        <v>31</v>
      </c>
      <c r="D28" s="46">
        <v>32387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32387</v>
      </c>
      <c r="O28" s="47">
        <f t="shared" si="1"/>
        <v>1.8104421711666387</v>
      </c>
      <c r="P28" s="9"/>
    </row>
    <row r="29" spans="1:16">
      <c r="A29" s="12"/>
      <c r="B29" s="25">
        <v>335.15</v>
      </c>
      <c r="C29" s="20" t="s">
        <v>32</v>
      </c>
      <c r="D29" s="46">
        <v>49517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49517</v>
      </c>
      <c r="O29" s="47">
        <f t="shared" si="1"/>
        <v>2.7680138632679299</v>
      </c>
      <c r="P29" s="9"/>
    </row>
    <row r="30" spans="1:16">
      <c r="A30" s="12"/>
      <c r="B30" s="25">
        <v>335.18</v>
      </c>
      <c r="C30" s="20" t="s">
        <v>33</v>
      </c>
      <c r="D30" s="46">
        <v>1158146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1158146</v>
      </c>
      <c r="O30" s="47">
        <f t="shared" si="1"/>
        <v>64.740678629325288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SUM(D32:D42)</f>
        <v>3172536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146996</v>
      </c>
      <c r="I31" s="32">
        <f t="shared" si="6"/>
        <v>121777332</v>
      </c>
      <c r="J31" s="32">
        <f t="shared" si="6"/>
        <v>6460139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131557003</v>
      </c>
      <c r="O31" s="45">
        <f t="shared" si="1"/>
        <v>7354.0725026552627</v>
      </c>
      <c r="P31" s="10"/>
    </row>
    <row r="32" spans="1:16">
      <c r="A32" s="12"/>
      <c r="B32" s="25">
        <v>341.2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6460139</v>
      </c>
      <c r="K32" s="46">
        <v>0</v>
      </c>
      <c r="L32" s="46">
        <v>0</v>
      </c>
      <c r="M32" s="46">
        <v>0</v>
      </c>
      <c r="N32" s="46">
        <f>SUM(D32:M32)</f>
        <v>6460139</v>
      </c>
      <c r="O32" s="47">
        <f t="shared" si="1"/>
        <v>361.12353960534409</v>
      </c>
      <c r="P32" s="9"/>
    </row>
    <row r="33" spans="1:16">
      <c r="A33" s="12"/>
      <c r="B33" s="25">
        <v>341.3</v>
      </c>
      <c r="C33" s="20" t="s">
        <v>42</v>
      </c>
      <c r="D33" s="46">
        <v>3023510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3023510</v>
      </c>
      <c r="O33" s="47">
        <f t="shared" si="1"/>
        <v>169.01503717368215</v>
      </c>
      <c r="P33" s="9"/>
    </row>
    <row r="34" spans="1:16">
      <c r="A34" s="12"/>
      <c r="B34" s="25">
        <v>342.1</v>
      </c>
      <c r="C34" s="20" t="s">
        <v>43</v>
      </c>
      <c r="D34" s="46">
        <v>91670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91670</v>
      </c>
      <c r="O34" s="47">
        <f t="shared" si="1"/>
        <v>5.1243781094527368</v>
      </c>
      <c r="P34" s="9"/>
    </row>
    <row r="35" spans="1:16">
      <c r="A35" s="12"/>
      <c r="B35" s="25">
        <v>343.1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99150320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99150320</v>
      </c>
      <c r="O35" s="47">
        <f t="shared" si="1"/>
        <v>5542.5300463972271</v>
      </c>
      <c r="P35" s="9"/>
    </row>
    <row r="36" spans="1:16">
      <c r="A36" s="12"/>
      <c r="B36" s="25">
        <v>343.4</v>
      </c>
      <c r="C36" s="20" t="s">
        <v>80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2433243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2433243</v>
      </c>
      <c r="O36" s="47">
        <f t="shared" si="1"/>
        <v>136.01895019285595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15296362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15296362</v>
      </c>
      <c r="O37" s="47">
        <f t="shared" ref="O37:O59" si="8">(N37/O$61)</f>
        <v>855.07082564704569</v>
      </c>
      <c r="P37" s="9"/>
    </row>
    <row r="38" spans="1:16">
      <c r="A38" s="12"/>
      <c r="B38" s="25">
        <v>343.8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146996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146996</v>
      </c>
      <c r="O38" s="47">
        <f t="shared" si="8"/>
        <v>8.2171166638716535</v>
      </c>
      <c r="P38" s="9"/>
    </row>
    <row r="39" spans="1:16">
      <c r="A39" s="12"/>
      <c r="B39" s="25">
        <v>344.1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2624696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2624696</v>
      </c>
      <c r="O39" s="47">
        <f t="shared" si="8"/>
        <v>146.72122533400415</v>
      </c>
      <c r="P39" s="9"/>
    </row>
    <row r="40" spans="1:16">
      <c r="A40" s="12"/>
      <c r="B40" s="25">
        <v>347.2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620170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620170</v>
      </c>
      <c r="O40" s="47">
        <f t="shared" si="8"/>
        <v>34.66767287159707</v>
      </c>
      <c r="P40" s="9"/>
    </row>
    <row r="41" spans="1:16">
      <c r="A41" s="12"/>
      <c r="B41" s="25">
        <v>347.5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1652541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1652541</v>
      </c>
      <c r="O41" s="47">
        <f t="shared" si="8"/>
        <v>92.377494549723295</v>
      </c>
      <c r="P41" s="9"/>
    </row>
    <row r="42" spans="1:16">
      <c r="A42" s="12"/>
      <c r="B42" s="25">
        <v>349</v>
      </c>
      <c r="C42" s="20" t="s">
        <v>0</v>
      </c>
      <c r="D42" s="46">
        <v>57356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57356</v>
      </c>
      <c r="O42" s="47">
        <f t="shared" si="8"/>
        <v>3.2062161104589411</v>
      </c>
      <c r="P42" s="9"/>
    </row>
    <row r="43" spans="1:16" ht="15.75">
      <c r="A43" s="29" t="s">
        <v>39</v>
      </c>
      <c r="B43" s="30"/>
      <c r="C43" s="31"/>
      <c r="D43" s="32">
        <f t="shared" ref="D43:M43" si="9">SUM(D44:D45)</f>
        <v>95746</v>
      </c>
      <c r="E43" s="32">
        <f t="shared" si="9"/>
        <v>36434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132180</v>
      </c>
      <c r="O43" s="45">
        <f t="shared" si="8"/>
        <v>7.3888982056012074</v>
      </c>
      <c r="P43" s="10"/>
    </row>
    <row r="44" spans="1:16">
      <c r="A44" s="13"/>
      <c r="B44" s="39">
        <v>351.9</v>
      </c>
      <c r="C44" s="21" t="s">
        <v>54</v>
      </c>
      <c r="D44" s="46">
        <v>0</v>
      </c>
      <c r="E44" s="46">
        <v>36434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36434</v>
      </c>
      <c r="O44" s="47">
        <f t="shared" si="8"/>
        <v>2.0366705796858406</v>
      </c>
      <c r="P44" s="9"/>
    </row>
    <row r="45" spans="1:16">
      <c r="A45" s="13"/>
      <c r="B45" s="39">
        <v>354</v>
      </c>
      <c r="C45" s="21" t="s">
        <v>53</v>
      </c>
      <c r="D45" s="46">
        <v>95746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95746</v>
      </c>
      <c r="O45" s="47">
        <f t="shared" si="8"/>
        <v>5.3522276259153667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SUM(D47:D54)</f>
        <v>613288</v>
      </c>
      <c r="E46" s="32">
        <f t="shared" si="10"/>
        <v>66048</v>
      </c>
      <c r="F46" s="32">
        <f t="shared" si="10"/>
        <v>0</v>
      </c>
      <c r="G46" s="32">
        <f t="shared" si="10"/>
        <v>861717</v>
      </c>
      <c r="H46" s="32">
        <f t="shared" si="10"/>
        <v>3684</v>
      </c>
      <c r="I46" s="32">
        <f t="shared" si="10"/>
        <v>1645981</v>
      </c>
      <c r="J46" s="32">
        <f t="shared" si="10"/>
        <v>387915</v>
      </c>
      <c r="K46" s="32">
        <f t="shared" si="10"/>
        <v>-9580957</v>
      </c>
      <c r="L46" s="32">
        <f t="shared" si="10"/>
        <v>0</v>
      </c>
      <c r="M46" s="32">
        <f t="shared" si="10"/>
        <v>0</v>
      </c>
      <c r="N46" s="32">
        <f>SUM(D46:M46)</f>
        <v>-6002324</v>
      </c>
      <c r="O46" s="45">
        <f t="shared" si="8"/>
        <v>-335.53155570462297</v>
      </c>
      <c r="P46" s="10"/>
    </row>
    <row r="47" spans="1:16">
      <c r="A47" s="12"/>
      <c r="B47" s="25">
        <v>361.1</v>
      </c>
      <c r="C47" s="20" t="s">
        <v>55</v>
      </c>
      <c r="D47" s="46">
        <v>436853</v>
      </c>
      <c r="E47" s="46">
        <v>66048</v>
      </c>
      <c r="F47" s="46">
        <v>0</v>
      </c>
      <c r="G47" s="46">
        <v>253470</v>
      </c>
      <c r="H47" s="46">
        <v>3684</v>
      </c>
      <c r="I47" s="46">
        <v>1224616</v>
      </c>
      <c r="J47" s="46">
        <v>387915</v>
      </c>
      <c r="K47" s="46">
        <v>2568947</v>
      </c>
      <c r="L47" s="46">
        <v>0</v>
      </c>
      <c r="M47" s="46">
        <v>0</v>
      </c>
      <c r="N47" s="46">
        <f>SUM(D47:M47)</f>
        <v>4941533</v>
      </c>
      <c r="O47" s="47">
        <f t="shared" si="8"/>
        <v>276.23304824193639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-16525659</v>
      </c>
      <c r="L48" s="46">
        <v>0</v>
      </c>
      <c r="M48" s="46">
        <v>0</v>
      </c>
      <c r="N48" s="46">
        <f t="shared" ref="N48:N54" si="11">SUM(D48:M48)</f>
        <v>-16525659</v>
      </c>
      <c r="O48" s="47">
        <f t="shared" si="8"/>
        <v>-923.7888646654369</v>
      </c>
      <c r="P48" s="9"/>
    </row>
    <row r="49" spans="1:119">
      <c r="A49" s="12"/>
      <c r="B49" s="25">
        <v>362</v>
      </c>
      <c r="C49" s="20" t="s">
        <v>57</v>
      </c>
      <c r="D49" s="46">
        <v>90400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90400</v>
      </c>
      <c r="O49" s="47">
        <f t="shared" si="8"/>
        <v>5.053384761585332</v>
      </c>
      <c r="P49" s="9"/>
    </row>
    <row r="50" spans="1:119">
      <c r="A50" s="12"/>
      <c r="B50" s="25">
        <v>363.11</v>
      </c>
      <c r="C50" s="20" t="s">
        <v>19</v>
      </c>
      <c r="D50" s="46">
        <v>0</v>
      </c>
      <c r="E50" s="46">
        <v>0</v>
      </c>
      <c r="F50" s="46">
        <v>0</v>
      </c>
      <c r="G50" s="46">
        <v>31706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31706</v>
      </c>
      <c r="O50" s="47">
        <f t="shared" si="8"/>
        <v>1.7723740846330147</v>
      </c>
      <c r="P50" s="9"/>
    </row>
    <row r="51" spans="1:119">
      <c r="A51" s="12"/>
      <c r="B51" s="25">
        <v>363.24</v>
      </c>
      <c r="C51" s="20" t="s">
        <v>94</v>
      </c>
      <c r="D51" s="46">
        <v>0</v>
      </c>
      <c r="E51" s="46">
        <v>0</v>
      </c>
      <c r="F51" s="46">
        <v>0</v>
      </c>
      <c r="G51" s="46">
        <v>174437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174437</v>
      </c>
      <c r="O51" s="47">
        <f t="shared" si="8"/>
        <v>9.751076080272794</v>
      </c>
      <c r="P51" s="9"/>
    </row>
    <row r="52" spans="1:119">
      <c r="A52" s="12"/>
      <c r="B52" s="25">
        <v>366</v>
      </c>
      <c r="C52" s="20" t="s">
        <v>58</v>
      </c>
      <c r="D52" s="46">
        <v>0</v>
      </c>
      <c r="E52" s="46">
        <v>0</v>
      </c>
      <c r="F52" s="46">
        <v>0</v>
      </c>
      <c r="G52" s="46">
        <v>402104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402104</v>
      </c>
      <c r="O52" s="47">
        <f t="shared" si="8"/>
        <v>22.477723740846329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4375755</v>
      </c>
      <c r="L53" s="46">
        <v>0</v>
      </c>
      <c r="M53" s="46">
        <v>0</v>
      </c>
      <c r="N53" s="46">
        <f t="shared" si="11"/>
        <v>4375755</v>
      </c>
      <c r="O53" s="47">
        <f t="shared" si="8"/>
        <v>244.60590306892504</v>
      </c>
      <c r="P53" s="9"/>
    </row>
    <row r="54" spans="1:119">
      <c r="A54" s="12"/>
      <c r="B54" s="25">
        <v>369.9</v>
      </c>
      <c r="C54" s="20" t="s">
        <v>60</v>
      </c>
      <c r="D54" s="46">
        <v>86035</v>
      </c>
      <c r="E54" s="46">
        <v>0</v>
      </c>
      <c r="F54" s="46">
        <v>0</v>
      </c>
      <c r="G54" s="46">
        <v>0</v>
      </c>
      <c r="H54" s="46">
        <v>0</v>
      </c>
      <c r="I54" s="46">
        <v>421365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507400</v>
      </c>
      <c r="O54" s="47">
        <f t="shared" si="8"/>
        <v>28.363798982615016</v>
      </c>
      <c r="P54" s="9"/>
    </row>
    <row r="55" spans="1:119" ht="15.75">
      <c r="A55" s="29" t="s">
        <v>40</v>
      </c>
      <c r="B55" s="30"/>
      <c r="C55" s="31"/>
      <c r="D55" s="32">
        <f t="shared" ref="D55:M55" si="12">SUM(D56:D58)</f>
        <v>12476895</v>
      </c>
      <c r="E55" s="32">
        <f t="shared" si="12"/>
        <v>0</v>
      </c>
      <c r="F55" s="32">
        <f t="shared" si="12"/>
        <v>12915842</v>
      </c>
      <c r="G55" s="32">
        <f t="shared" si="12"/>
        <v>7264267</v>
      </c>
      <c r="H55" s="32">
        <f t="shared" si="12"/>
        <v>47750</v>
      </c>
      <c r="I55" s="32">
        <f t="shared" si="12"/>
        <v>3500412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36205166</v>
      </c>
      <c r="O55" s="45">
        <f t="shared" si="8"/>
        <v>2023.8786964056123</v>
      </c>
      <c r="P55" s="9"/>
    </row>
    <row r="56" spans="1:119">
      <c r="A56" s="12"/>
      <c r="B56" s="25">
        <v>381</v>
      </c>
      <c r="C56" s="20" t="s">
        <v>61</v>
      </c>
      <c r="D56" s="46">
        <v>0</v>
      </c>
      <c r="E56" s="46">
        <v>0</v>
      </c>
      <c r="F56" s="46">
        <v>12915842</v>
      </c>
      <c r="G56" s="46">
        <v>645000</v>
      </c>
      <c r="H56" s="46">
        <v>47750</v>
      </c>
      <c r="I56" s="46">
        <v>3500412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17109004</v>
      </c>
      <c r="O56" s="47">
        <f t="shared" si="8"/>
        <v>956.39800995024871</v>
      </c>
      <c r="P56" s="9"/>
    </row>
    <row r="57" spans="1:119">
      <c r="A57" s="12"/>
      <c r="B57" s="25">
        <v>382</v>
      </c>
      <c r="C57" s="20" t="s">
        <v>72</v>
      </c>
      <c r="D57" s="46">
        <v>6980411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6980411</v>
      </c>
      <c r="O57" s="47">
        <f t="shared" si="8"/>
        <v>390.2068869137459</v>
      </c>
      <c r="P57" s="9"/>
    </row>
    <row r="58" spans="1:119" ht="15.75" thickBot="1">
      <c r="A58" s="12"/>
      <c r="B58" s="25">
        <v>384</v>
      </c>
      <c r="C58" s="20" t="s">
        <v>89</v>
      </c>
      <c r="D58" s="46">
        <v>5496484</v>
      </c>
      <c r="E58" s="46">
        <v>0</v>
      </c>
      <c r="F58" s="46">
        <v>0</v>
      </c>
      <c r="G58" s="46">
        <v>6619267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12115751</v>
      </c>
      <c r="O58" s="47">
        <f t="shared" si="8"/>
        <v>677.27379954161779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3">SUM(D5,D16,D18,D31,D43,D46,D55)</f>
        <v>28283818</v>
      </c>
      <c r="E59" s="15">
        <f t="shared" si="13"/>
        <v>957560</v>
      </c>
      <c r="F59" s="15">
        <f t="shared" si="13"/>
        <v>12915842</v>
      </c>
      <c r="G59" s="15">
        <f t="shared" si="13"/>
        <v>10220516</v>
      </c>
      <c r="H59" s="15">
        <f t="shared" si="13"/>
        <v>198430</v>
      </c>
      <c r="I59" s="15">
        <f t="shared" si="13"/>
        <v>129989228</v>
      </c>
      <c r="J59" s="15">
        <f t="shared" si="13"/>
        <v>6848054</v>
      </c>
      <c r="K59" s="15">
        <f t="shared" si="13"/>
        <v>-9580957</v>
      </c>
      <c r="L59" s="15">
        <f t="shared" si="13"/>
        <v>0</v>
      </c>
      <c r="M59" s="15">
        <f t="shared" si="13"/>
        <v>0</v>
      </c>
      <c r="N59" s="15">
        <f>SUM(D59:M59)</f>
        <v>179832491</v>
      </c>
      <c r="O59" s="38">
        <f t="shared" si="8"/>
        <v>10052.685505058975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51" t="s">
        <v>95</v>
      </c>
      <c r="M61" s="51"/>
      <c r="N61" s="51"/>
      <c r="O61" s="43">
        <v>17889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83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1"/>
      <c r="M3" s="72"/>
      <c r="N3" s="36"/>
      <c r="O3" s="37"/>
      <c r="P3" s="73" t="s">
        <v>144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145</v>
      </c>
      <c r="N4" s="35" t="s">
        <v>9</v>
      </c>
      <c r="O4" s="35" t="s">
        <v>146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SUM(D6:D16)</f>
        <v>12357878</v>
      </c>
      <c r="E5" s="27">
        <f t="shared" si="0"/>
        <v>446082</v>
      </c>
      <c r="F5" s="27">
        <f t="shared" si="0"/>
        <v>0</v>
      </c>
      <c r="G5" s="27">
        <f t="shared" si="0"/>
        <v>2696544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15500504</v>
      </c>
      <c r="P5" s="33">
        <f t="shared" ref="P5:P36" si="1">(O5/P$65)</f>
        <v>945.03743445921225</v>
      </c>
      <c r="Q5" s="6"/>
    </row>
    <row r="6" spans="1:134">
      <c r="A6" s="12"/>
      <c r="B6" s="25">
        <v>311</v>
      </c>
      <c r="C6" s="20" t="s">
        <v>2</v>
      </c>
      <c r="D6" s="46">
        <v>7662882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7662882</v>
      </c>
      <c r="P6" s="47">
        <f t="shared" si="1"/>
        <v>467.19192781368127</v>
      </c>
      <c r="Q6" s="9"/>
    </row>
    <row r="7" spans="1:134">
      <c r="A7" s="12"/>
      <c r="B7" s="25">
        <v>312.41000000000003</v>
      </c>
      <c r="C7" s="20" t="s">
        <v>148</v>
      </c>
      <c r="D7" s="46">
        <v>541662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541662</v>
      </c>
      <c r="P7" s="47">
        <f t="shared" si="1"/>
        <v>33.024143397146688</v>
      </c>
      <c r="Q7" s="9"/>
    </row>
    <row r="8" spans="1:134">
      <c r="A8" s="12"/>
      <c r="B8" s="25">
        <v>312.51</v>
      </c>
      <c r="C8" s="20" t="s">
        <v>69</v>
      </c>
      <c r="D8" s="46">
        <v>0</v>
      </c>
      <c r="E8" s="46">
        <v>163564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163564</v>
      </c>
      <c r="P8" s="47">
        <f t="shared" si="1"/>
        <v>9.97219851237654</v>
      </c>
      <c r="Q8" s="9"/>
    </row>
    <row r="9" spans="1:134">
      <c r="A9" s="12"/>
      <c r="B9" s="25">
        <v>312.52</v>
      </c>
      <c r="C9" s="20" t="s">
        <v>97</v>
      </c>
      <c r="D9" s="46">
        <v>0</v>
      </c>
      <c r="E9" s="46">
        <v>282518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282518</v>
      </c>
      <c r="P9" s="47">
        <f t="shared" si="1"/>
        <v>17.224606755273747</v>
      </c>
      <c r="Q9" s="9"/>
    </row>
    <row r="10" spans="1:134">
      <c r="A10" s="12"/>
      <c r="B10" s="25">
        <v>312.63</v>
      </c>
      <c r="C10" s="20" t="s">
        <v>149</v>
      </c>
      <c r="D10" s="46">
        <v>0</v>
      </c>
      <c r="E10" s="46">
        <v>0</v>
      </c>
      <c r="F10" s="46">
        <v>0</v>
      </c>
      <c r="G10" s="46">
        <v>2696544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2696544</v>
      </c>
      <c r="P10" s="47">
        <f t="shared" si="1"/>
        <v>164.40336544323864</v>
      </c>
      <c r="Q10" s="9"/>
    </row>
    <row r="11" spans="1:134">
      <c r="A11" s="12"/>
      <c r="B11" s="25">
        <v>314.10000000000002</v>
      </c>
      <c r="C11" s="20" t="s">
        <v>12</v>
      </c>
      <c r="D11" s="46">
        <v>2123735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2123735</v>
      </c>
      <c r="P11" s="47">
        <f t="shared" si="1"/>
        <v>129.48024631142545</v>
      </c>
      <c r="Q11" s="9"/>
    </row>
    <row r="12" spans="1:134">
      <c r="A12" s="12"/>
      <c r="B12" s="25">
        <v>314.3</v>
      </c>
      <c r="C12" s="20" t="s">
        <v>13</v>
      </c>
      <c r="D12" s="46">
        <v>456353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456353</v>
      </c>
      <c r="P12" s="47">
        <f t="shared" si="1"/>
        <v>27.823009389098889</v>
      </c>
      <c r="Q12" s="9"/>
    </row>
    <row r="13" spans="1:134">
      <c r="A13" s="12"/>
      <c r="B13" s="25">
        <v>314.39999999999998</v>
      </c>
      <c r="C13" s="20" t="s">
        <v>14</v>
      </c>
      <c r="D13" s="46">
        <v>145712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145712</v>
      </c>
      <c r="P13" s="47">
        <f t="shared" si="1"/>
        <v>8.8837946591879042</v>
      </c>
      <c r="Q13" s="9"/>
    </row>
    <row r="14" spans="1:134">
      <c r="A14" s="12"/>
      <c r="B14" s="25">
        <v>314.89999999999998</v>
      </c>
      <c r="C14" s="20" t="s">
        <v>98</v>
      </c>
      <c r="D14" s="46">
        <v>19650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19650</v>
      </c>
      <c r="P14" s="47">
        <f t="shared" si="1"/>
        <v>1.1980246311425435</v>
      </c>
      <c r="Q14" s="9"/>
    </row>
    <row r="15" spans="1:134">
      <c r="A15" s="12"/>
      <c r="B15" s="25">
        <v>315.2</v>
      </c>
      <c r="C15" s="20" t="s">
        <v>150</v>
      </c>
      <c r="D15" s="46">
        <v>1260433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1260433</v>
      </c>
      <c r="P15" s="47">
        <f t="shared" si="1"/>
        <v>76.846299231800998</v>
      </c>
      <c r="Q15" s="9"/>
    </row>
    <row r="16" spans="1:134">
      <c r="A16" s="12"/>
      <c r="B16" s="25">
        <v>316</v>
      </c>
      <c r="C16" s="20" t="s">
        <v>100</v>
      </c>
      <c r="D16" s="46">
        <v>147451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147451</v>
      </c>
      <c r="P16" s="47">
        <f t="shared" si="1"/>
        <v>8.9898183148396544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SUM(D18:D20)</f>
        <v>1764375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 t="shared" ref="O17:O22" si="4">SUM(D17:N17)</f>
        <v>1764375</v>
      </c>
      <c r="P17" s="45">
        <f t="shared" si="1"/>
        <v>107.57072308255091</v>
      </c>
      <c r="Q17" s="10"/>
    </row>
    <row r="18" spans="1:17">
      <c r="A18" s="12"/>
      <c r="B18" s="25">
        <v>322.89999999999998</v>
      </c>
      <c r="C18" s="20" t="s">
        <v>151</v>
      </c>
      <c r="D18" s="46">
        <v>42662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42662</v>
      </c>
      <c r="P18" s="47">
        <f t="shared" si="1"/>
        <v>2.6010242653334958</v>
      </c>
      <c r="Q18" s="9"/>
    </row>
    <row r="19" spans="1:17">
      <c r="A19" s="12"/>
      <c r="B19" s="25">
        <v>323.10000000000002</v>
      </c>
      <c r="C19" s="20" t="s">
        <v>134</v>
      </c>
      <c r="D19" s="46">
        <v>1652732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1652732</v>
      </c>
      <c r="P19" s="47">
        <f t="shared" si="1"/>
        <v>100.76405316424827</v>
      </c>
      <c r="Q19" s="9"/>
    </row>
    <row r="20" spans="1:17">
      <c r="A20" s="12"/>
      <c r="B20" s="25">
        <v>329.5</v>
      </c>
      <c r="C20" s="20" t="s">
        <v>152</v>
      </c>
      <c r="D20" s="46">
        <v>68981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68981</v>
      </c>
      <c r="P20" s="47">
        <f t="shared" si="1"/>
        <v>4.2056456529691504</v>
      </c>
      <c r="Q20" s="9"/>
    </row>
    <row r="21" spans="1:17" ht="15.75">
      <c r="A21" s="29" t="s">
        <v>153</v>
      </c>
      <c r="B21" s="30"/>
      <c r="C21" s="31"/>
      <c r="D21" s="32">
        <f t="shared" ref="D21:N21" si="5">SUM(D22:D32)</f>
        <v>2560294</v>
      </c>
      <c r="E21" s="32">
        <f t="shared" si="5"/>
        <v>0</v>
      </c>
      <c r="F21" s="32">
        <f t="shared" si="5"/>
        <v>0</v>
      </c>
      <c r="G21" s="32">
        <f t="shared" si="5"/>
        <v>586849</v>
      </c>
      <c r="H21" s="32">
        <f t="shared" si="5"/>
        <v>0</v>
      </c>
      <c r="I21" s="32">
        <f t="shared" si="5"/>
        <v>8659302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11806445</v>
      </c>
      <c r="P21" s="45">
        <f t="shared" si="1"/>
        <v>719.81740031703453</v>
      </c>
      <c r="Q21" s="10"/>
    </row>
    <row r="22" spans="1:17">
      <c r="A22" s="12"/>
      <c r="B22" s="25">
        <v>331.2</v>
      </c>
      <c r="C22" s="20" t="s">
        <v>22</v>
      </c>
      <c r="D22" s="46">
        <v>16535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16535</v>
      </c>
      <c r="P22" s="47">
        <f t="shared" si="1"/>
        <v>1.0081087672235094</v>
      </c>
      <c r="Q22" s="9"/>
    </row>
    <row r="23" spans="1:17">
      <c r="A23" s="12"/>
      <c r="B23" s="25">
        <v>331.41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3876760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2" si="6">SUM(D23:N23)</f>
        <v>3876760</v>
      </c>
      <c r="P23" s="47">
        <f t="shared" si="1"/>
        <v>236.35898061212046</v>
      </c>
      <c r="Q23" s="9"/>
    </row>
    <row r="24" spans="1:17">
      <c r="A24" s="12"/>
      <c r="B24" s="25">
        <v>331.5</v>
      </c>
      <c r="C24" s="20" t="s">
        <v>130</v>
      </c>
      <c r="D24" s="46">
        <v>163379</v>
      </c>
      <c r="E24" s="46">
        <v>0</v>
      </c>
      <c r="F24" s="46">
        <v>0</v>
      </c>
      <c r="G24" s="46">
        <v>586849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750228</v>
      </c>
      <c r="P24" s="47">
        <f t="shared" si="1"/>
        <v>45.740031703450796</v>
      </c>
      <c r="Q24" s="9"/>
    </row>
    <row r="25" spans="1:17">
      <c r="A25" s="12"/>
      <c r="B25" s="25">
        <v>332</v>
      </c>
      <c r="C25" s="20" t="s">
        <v>137</v>
      </c>
      <c r="D25" s="46">
        <v>153166</v>
      </c>
      <c r="E25" s="46">
        <v>0</v>
      </c>
      <c r="F25" s="46">
        <v>0</v>
      </c>
      <c r="G25" s="46">
        <v>0</v>
      </c>
      <c r="H25" s="46">
        <v>0</v>
      </c>
      <c r="I25" s="46">
        <v>30432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183598</v>
      </c>
      <c r="P25" s="47">
        <f t="shared" si="1"/>
        <v>11.193634922570418</v>
      </c>
      <c r="Q25" s="9"/>
    </row>
    <row r="26" spans="1:17">
      <c r="A26" s="12"/>
      <c r="B26" s="25">
        <v>334.2</v>
      </c>
      <c r="C26" s="20" t="s">
        <v>138</v>
      </c>
      <c r="D26" s="46">
        <v>50234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50234</v>
      </c>
      <c r="P26" s="47">
        <f t="shared" si="1"/>
        <v>3.0626752835020121</v>
      </c>
      <c r="Q26" s="9"/>
    </row>
    <row r="27" spans="1:17">
      <c r="A27" s="12"/>
      <c r="B27" s="25">
        <v>334.41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4752110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4752110</v>
      </c>
      <c r="P27" s="47">
        <f t="shared" si="1"/>
        <v>289.72747225948058</v>
      </c>
      <c r="Q27" s="9"/>
    </row>
    <row r="28" spans="1:17">
      <c r="A28" s="12"/>
      <c r="B28" s="25">
        <v>334.5</v>
      </c>
      <c r="C28" s="20" t="s">
        <v>131</v>
      </c>
      <c r="D28" s="46">
        <v>23545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23545</v>
      </c>
      <c r="P28" s="47">
        <f t="shared" si="1"/>
        <v>1.4354956712596025</v>
      </c>
      <c r="Q28" s="9"/>
    </row>
    <row r="29" spans="1:17">
      <c r="A29" s="12"/>
      <c r="B29" s="25">
        <v>335.125</v>
      </c>
      <c r="C29" s="20" t="s">
        <v>154</v>
      </c>
      <c r="D29" s="46">
        <v>589155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589155</v>
      </c>
      <c r="P29" s="47">
        <f t="shared" si="1"/>
        <v>35.919704914034874</v>
      </c>
      <c r="Q29" s="9"/>
    </row>
    <row r="30" spans="1:17">
      <c r="A30" s="12"/>
      <c r="B30" s="25">
        <v>335.14</v>
      </c>
      <c r="C30" s="20" t="s">
        <v>102</v>
      </c>
      <c r="D30" s="46">
        <v>31354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31354</v>
      </c>
      <c r="P30" s="47">
        <f t="shared" si="1"/>
        <v>1.9115961468113645</v>
      </c>
      <c r="Q30" s="9"/>
    </row>
    <row r="31" spans="1:17">
      <c r="A31" s="12"/>
      <c r="B31" s="25">
        <v>335.15</v>
      </c>
      <c r="C31" s="20" t="s">
        <v>103</v>
      </c>
      <c r="D31" s="46">
        <v>64215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64215</v>
      </c>
      <c r="P31" s="47">
        <f t="shared" si="1"/>
        <v>3.9150713327642972</v>
      </c>
      <c r="Q31" s="9"/>
    </row>
    <row r="32" spans="1:17">
      <c r="A32" s="12"/>
      <c r="B32" s="25">
        <v>335.18</v>
      </c>
      <c r="C32" s="20" t="s">
        <v>155</v>
      </c>
      <c r="D32" s="46">
        <v>1468711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1468711</v>
      </c>
      <c r="P32" s="47">
        <f t="shared" si="1"/>
        <v>89.544628703816613</v>
      </c>
      <c r="Q32" s="9"/>
    </row>
    <row r="33" spans="1:17" ht="15.75">
      <c r="A33" s="29" t="s">
        <v>38</v>
      </c>
      <c r="B33" s="30"/>
      <c r="C33" s="31"/>
      <c r="D33" s="32">
        <f t="shared" ref="D33:N33" si="7">SUM(D34:D42)</f>
        <v>3041933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365426</v>
      </c>
      <c r="I33" s="32">
        <f t="shared" si="7"/>
        <v>25788497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>SUM(D33:N33)</f>
        <v>29195856</v>
      </c>
      <c r="P33" s="45">
        <f t="shared" si="1"/>
        <v>1780.0180465796855</v>
      </c>
      <c r="Q33" s="10"/>
    </row>
    <row r="34" spans="1:17">
      <c r="A34" s="12"/>
      <c r="B34" s="25">
        <v>342.1</v>
      </c>
      <c r="C34" s="20" t="s">
        <v>43</v>
      </c>
      <c r="D34" s="46">
        <v>343313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2" si="8">SUM(D34:N34)</f>
        <v>343313</v>
      </c>
      <c r="P34" s="47">
        <f t="shared" si="1"/>
        <v>20.931166930862091</v>
      </c>
      <c r="Q34" s="9"/>
    </row>
    <row r="35" spans="1:17">
      <c r="A35" s="12"/>
      <c r="B35" s="25">
        <v>343.4</v>
      </c>
      <c r="C35" s="20" t="s">
        <v>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2973973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2973973</v>
      </c>
      <c r="P35" s="47">
        <f t="shared" si="1"/>
        <v>181.31770515790757</v>
      </c>
      <c r="Q35" s="9"/>
    </row>
    <row r="36" spans="1:17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17480539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17480539</v>
      </c>
      <c r="P36" s="47">
        <f t="shared" si="1"/>
        <v>1065.7565540787709</v>
      </c>
      <c r="Q36" s="9"/>
    </row>
    <row r="37" spans="1:17">
      <c r="A37" s="12"/>
      <c r="B37" s="25">
        <v>343.8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365426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365426</v>
      </c>
      <c r="P37" s="47">
        <f t="shared" ref="P37:P63" si="9">(O37/P$65)</f>
        <v>22.279356176076089</v>
      </c>
      <c r="Q37" s="9"/>
    </row>
    <row r="38" spans="1:17">
      <c r="A38" s="12"/>
      <c r="B38" s="25">
        <v>344.1</v>
      </c>
      <c r="C38" s="20" t="s">
        <v>106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3276411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3276411</v>
      </c>
      <c r="P38" s="47">
        <f t="shared" si="9"/>
        <v>199.75679795146934</v>
      </c>
      <c r="Q38" s="9"/>
    </row>
    <row r="39" spans="1:17">
      <c r="A39" s="12"/>
      <c r="B39" s="25">
        <v>344.9</v>
      </c>
      <c r="C39" s="20" t="s">
        <v>140</v>
      </c>
      <c r="D39" s="46">
        <v>137446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137446</v>
      </c>
      <c r="P39" s="47">
        <f t="shared" si="9"/>
        <v>8.3798317278380683</v>
      </c>
      <c r="Q39" s="9"/>
    </row>
    <row r="40" spans="1:17">
      <c r="A40" s="12"/>
      <c r="B40" s="25">
        <v>347.2</v>
      </c>
      <c r="C40" s="20" t="s">
        <v>49</v>
      </c>
      <c r="D40" s="46">
        <v>289483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289483</v>
      </c>
      <c r="P40" s="47">
        <f t="shared" si="9"/>
        <v>17.649250091452263</v>
      </c>
      <c r="Q40" s="9"/>
    </row>
    <row r="41" spans="1:17">
      <c r="A41" s="12"/>
      <c r="B41" s="25">
        <v>347.5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2057574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2057574</v>
      </c>
      <c r="P41" s="47">
        <f t="shared" si="9"/>
        <v>125.44653091086452</v>
      </c>
      <c r="Q41" s="9"/>
    </row>
    <row r="42" spans="1:17">
      <c r="A42" s="12"/>
      <c r="B42" s="25">
        <v>349</v>
      </c>
      <c r="C42" s="20" t="s">
        <v>156</v>
      </c>
      <c r="D42" s="46">
        <v>2271691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2271691</v>
      </c>
      <c r="P42" s="47">
        <f t="shared" si="9"/>
        <v>138.50085355444457</v>
      </c>
      <c r="Q42" s="9"/>
    </row>
    <row r="43" spans="1:17" ht="15.75">
      <c r="A43" s="29" t="s">
        <v>39</v>
      </c>
      <c r="B43" s="30"/>
      <c r="C43" s="31"/>
      <c r="D43" s="32">
        <f t="shared" ref="D43:N43" si="10">SUM(D44:D45)</f>
        <v>341208</v>
      </c>
      <c r="E43" s="32">
        <f t="shared" si="10"/>
        <v>4246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>SUM(D43:N43)</f>
        <v>345454</v>
      </c>
      <c r="P43" s="45">
        <f t="shared" si="9"/>
        <v>21.061699792708207</v>
      </c>
      <c r="Q43" s="10"/>
    </row>
    <row r="44" spans="1:17">
      <c r="A44" s="13"/>
      <c r="B44" s="39">
        <v>351.9</v>
      </c>
      <c r="C44" s="21" t="s">
        <v>157</v>
      </c>
      <c r="D44" s="46">
        <v>0</v>
      </c>
      <c r="E44" s="46">
        <v>4246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4246</v>
      </c>
      <c r="P44" s="47">
        <f t="shared" si="9"/>
        <v>0.25887086940616999</v>
      </c>
      <c r="Q44" s="9"/>
    </row>
    <row r="45" spans="1:17">
      <c r="A45" s="13"/>
      <c r="B45" s="39">
        <v>354</v>
      </c>
      <c r="C45" s="21" t="s">
        <v>53</v>
      </c>
      <c r="D45" s="46">
        <v>341208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341208</v>
      </c>
      <c r="P45" s="47">
        <f t="shared" si="9"/>
        <v>20.802828923302037</v>
      </c>
      <c r="Q45" s="9"/>
    </row>
    <row r="46" spans="1:17" ht="15.75">
      <c r="A46" s="29" t="s">
        <v>3</v>
      </c>
      <c r="B46" s="30"/>
      <c r="C46" s="31"/>
      <c r="D46" s="32">
        <f t="shared" ref="D46:N46" si="11">SUM(D47:D54)</f>
        <v>500787</v>
      </c>
      <c r="E46" s="32">
        <f t="shared" si="11"/>
        <v>0</v>
      </c>
      <c r="F46" s="32">
        <f t="shared" si="11"/>
        <v>0</v>
      </c>
      <c r="G46" s="32">
        <f t="shared" si="11"/>
        <v>202368</v>
      </c>
      <c r="H46" s="32">
        <f t="shared" si="11"/>
        <v>7</v>
      </c>
      <c r="I46" s="32">
        <f t="shared" si="11"/>
        <v>217622</v>
      </c>
      <c r="J46" s="32">
        <f t="shared" si="11"/>
        <v>0</v>
      </c>
      <c r="K46" s="32">
        <f t="shared" si="11"/>
        <v>36459283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37380067</v>
      </c>
      <c r="P46" s="45">
        <f t="shared" si="9"/>
        <v>2278.9944518961101</v>
      </c>
      <c r="Q46" s="10"/>
    </row>
    <row r="47" spans="1:17">
      <c r="A47" s="12"/>
      <c r="B47" s="25">
        <v>361.1</v>
      </c>
      <c r="C47" s="20" t="s">
        <v>55</v>
      </c>
      <c r="D47" s="46">
        <v>0</v>
      </c>
      <c r="E47" s="46">
        <v>0</v>
      </c>
      <c r="F47" s="46">
        <v>0</v>
      </c>
      <c r="G47" s="46">
        <v>387</v>
      </c>
      <c r="H47" s="46">
        <v>7</v>
      </c>
      <c r="I47" s="46">
        <v>160</v>
      </c>
      <c r="J47" s="46">
        <v>0</v>
      </c>
      <c r="K47" s="46">
        <v>3520756</v>
      </c>
      <c r="L47" s="46">
        <v>0</v>
      </c>
      <c r="M47" s="46">
        <v>0</v>
      </c>
      <c r="N47" s="46">
        <v>0</v>
      </c>
      <c r="O47" s="46">
        <f>SUM(D47:N47)</f>
        <v>3521310</v>
      </c>
      <c r="P47" s="47">
        <f t="shared" si="9"/>
        <v>214.6878429459822</v>
      </c>
      <c r="Q47" s="9"/>
    </row>
    <row r="48" spans="1:17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26792451</v>
      </c>
      <c r="L48" s="46">
        <v>0</v>
      </c>
      <c r="M48" s="46">
        <v>0</v>
      </c>
      <c r="N48" s="46">
        <v>0</v>
      </c>
      <c r="O48" s="46">
        <f t="shared" ref="O48:O54" si="12">SUM(D48:N48)</f>
        <v>26792451</v>
      </c>
      <c r="P48" s="47">
        <f t="shared" si="9"/>
        <v>1633.4868308742837</v>
      </c>
      <c r="Q48" s="9"/>
    </row>
    <row r="49" spans="1:120">
      <c r="A49" s="12"/>
      <c r="B49" s="25">
        <v>362</v>
      </c>
      <c r="C49" s="20" t="s">
        <v>57</v>
      </c>
      <c r="D49" s="46">
        <v>326999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326999</v>
      </c>
      <c r="P49" s="47">
        <f t="shared" si="9"/>
        <v>19.93653213022802</v>
      </c>
      <c r="Q49" s="9"/>
    </row>
    <row r="50" spans="1:120">
      <c r="A50" s="12"/>
      <c r="B50" s="25">
        <v>365</v>
      </c>
      <c r="C50" s="20" t="s">
        <v>108</v>
      </c>
      <c r="D50" s="46">
        <v>36848</v>
      </c>
      <c r="E50" s="46">
        <v>0</v>
      </c>
      <c r="F50" s="46">
        <v>0</v>
      </c>
      <c r="G50" s="46">
        <v>35650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72498</v>
      </c>
      <c r="P50" s="47">
        <f t="shared" si="9"/>
        <v>4.4200707230825511</v>
      </c>
      <c r="Q50" s="9"/>
    </row>
    <row r="51" spans="1:120">
      <c r="A51" s="12"/>
      <c r="B51" s="25">
        <v>366</v>
      </c>
      <c r="C51" s="20" t="s">
        <v>58</v>
      </c>
      <c r="D51" s="46">
        <v>22740</v>
      </c>
      <c r="E51" s="46">
        <v>0</v>
      </c>
      <c r="F51" s="46">
        <v>0</v>
      </c>
      <c r="G51" s="46">
        <v>119816</v>
      </c>
      <c r="H51" s="46">
        <v>0</v>
      </c>
      <c r="I51" s="46">
        <v>15009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157565</v>
      </c>
      <c r="P51" s="47">
        <f t="shared" si="9"/>
        <v>9.6064504328740394</v>
      </c>
      <c r="Q51" s="9"/>
    </row>
    <row r="52" spans="1:120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6146076</v>
      </c>
      <c r="L52" s="46">
        <v>0</v>
      </c>
      <c r="M52" s="46">
        <v>0</v>
      </c>
      <c r="N52" s="46">
        <v>0</v>
      </c>
      <c r="O52" s="46">
        <f t="shared" si="12"/>
        <v>6146076</v>
      </c>
      <c r="P52" s="47">
        <f t="shared" si="9"/>
        <v>374.71503475185955</v>
      </c>
      <c r="Q52" s="9"/>
    </row>
    <row r="53" spans="1:120">
      <c r="A53" s="12"/>
      <c r="B53" s="25">
        <v>369.3</v>
      </c>
      <c r="C53" s="20" t="s">
        <v>122</v>
      </c>
      <c r="D53" s="46">
        <v>15930</v>
      </c>
      <c r="E53" s="46">
        <v>0</v>
      </c>
      <c r="F53" s="46">
        <v>0</v>
      </c>
      <c r="G53" s="46">
        <v>46515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62445</v>
      </c>
      <c r="P53" s="47">
        <f t="shared" si="9"/>
        <v>3.8071576636995488</v>
      </c>
      <c r="Q53" s="9"/>
    </row>
    <row r="54" spans="1:120">
      <c r="A54" s="12"/>
      <c r="B54" s="25">
        <v>369.9</v>
      </c>
      <c r="C54" s="20" t="s">
        <v>60</v>
      </c>
      <c r="D54" s="46">
        <v>98270</v>
      </c>
      <c r="E54" s="46">
        <v>0</v>
      </c>
      <c r="F54" s="46">
        <v>0</v>
      </c>
      <c r="G54" s="46">
        <v>0</v>
      </c>
      <c r="H54" s="46">
        <v>0</v>
      </c>
      <c r="I54" s="46">
        <v>202453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300723</v>
      </c>
      <c r="P54" s="47">
        <f t="shared" si="9"/>
        <v>18.334532374100718</v>
      </c>
      <c r="Q54" s="9"/>
    </row>
    <row r="55" spans="1:120" ht="15.75">
      <c r="A55" s="29" t="s">
        <v>40</v>
      </c>
      <c r="B55" s="30"/>
      <c r="C55" s="31"/>
      <c r="D55" s="32">
        <f t="shared" ref="D55:N55" si="13">SUM(D56:D62)</f>
        <v>1309000</v>
      </c>
      <c r="E55" s="32">
        <f t="shared" si="13"/>
        <v>93583</v>
      </c>
      <c r="F55" s="32">
        <f t="shared" si="13"/>
        <v>116182</v>
      </c>
      <c r="G55" s="32">
        <f t="shared" si="13"/>
        <v>2868674</v>
      </c>
      <c r="H55" s="32">
        <f t="shared" si="13"/>
        <v>0</v>
      </c>
      <c r="I55" s="32">
        <f t="shared" si="13"/>
        <v>840994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 t="shared" ref="O55:O63" si="14">SUM(D55:N55)</f>
        <v>5228433</v>
      </c>
      <c r="P55" s="45">
        <f t="shared" si="9"/>
        <v>318.76801609559811</v>
      </c>
      <c r="Q55" s="9"/>
    </row>
    <row r="56" spans="1:120">
      <c r="A56" s="12"/>
      <c r="B56" s="25">
        <v>381</v>
      </c>
      <c r="C56" s="20" t="s">
        <v>61</v>
      </c>
      <c r="D56" s="46">
        <v>0</v>
      </c>
      <c r="E56" s="46">
        <v>93583</v>
      </c>
      <c r="F56" s="46">
        <v>116182</v>
      </c>
      <c r="G56" s="46">
        <v>2000000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2209765</v>
      </c>
      <c r="P56" s="47">
        <f t="shared" si="9"/>
        <v>134.72533837336911</v>
      </c>
      <c r="Q56" s="9"/>
    </row>
    <row r="57" spans="1:120">
      <c r="A57" s="12"/>
      <c r="B57" s="25">
        <v>382</v>
      </c>
      <c r="C57" s="20" t="s">
        <v>72</v>
      </c>
      <c r="D57" s="46">
        <v>1309000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1309000</v>
      </c>
      <c r="P57" s="47">
        <f t="shared" si="9"/>
        <v>79.807340568223381</v>
      </c>
      <c r="Q57" s="9"/>
    </row>
    <row r="58" spans="1:120">
      <c r="A58" s="12"/>
      <c r="B58" s="25">
        <v>383</v>
      </c>
      <c r="C58" s="20" t="s">
        <v>117</v>
      </c>
      <c r="D58" s="46">
        <v>0</v>
      </c>
      <c r="E58" s="46">
        <v>0</v>
      </c>
      <c r="F58" s="46">
        <v>0</v>
      </c>
      <c r="G58" s="46">
        <v>868674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868674</v>
      </c>
      <c r="P58" s="47">
        <f t="shared" si="9"/>
        <v>52.961468113644678</v>
      </c>
      <c r="Q58" s="9"/>
    </row>
    <row r="59" spans="1:120">
      <c r="A59" s="12"/>
      <c r="B59" s="25">
        <v>388.1</v>
      </c>
      <c r="C59" s="20" t="s">
        <v>118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-75106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-75106</v>
      </c>
      <c r="P59" s="47">
        <f t="shared" si="9"/>
        <v>-4.5790757224728695</v>
      </c>
      <c r="Q59" s="9"/>
    </row>
    <row r="60" spans="1:120">
      <c r="A60" s="12"/>
      <c r="B60" s="25">
        <v>389.2</v>
      </c>
      <c r="C60" s="20" t="s">
        <v>158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302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302</v>
      </c>
      <c r="P60" s="47">
        <f t="shared" si="9"/>
        <v>1.841238873308133E-2</v>
      </c>
      <c r="Q60" s="9"/>
    </row>
    <row r="61" spans="1:120">
      <c r="A61" s="12"/>
      <c r="B61" s="25">
        <v>389.4</v>
      </c>
      <c r="C61" s="20" t="s">
        <v>81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899100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899100</v>
      </c>
      <c r="P61" s="47">
        <f t="shared" si="9"/>
        <v>54.816485794415314</v>
      </c>
      <c r="Q61" s="9"/>
    </row>
    <row r="62" spans="1:120" ht="15.75" thickBot="1">
      <c r="A62" s="12"/>
      <c r="B62" s="25">
        <v>389.7</v>
      </c>
      <c r="C62" s="20" t="s">
        <v>159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16698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16698</v>
      </c>
      <c r="P62" s="47">
        <f t="shared" si="9"/>
        <v>1.0180465796854041</v>
      </c>
      <c r="Q62" s="9"/>
    </row>
    <row r="63" spans="1:120" ht="16.5" thickBot="1">
      <c r="A63" s="14" t="s">
        <v>51</v>
      </c>
      <c r="B63" s="23"/>
      <c r="C63" s="22"/>
      <c r="D63" s="15">
        <f t="shared" ref="D63:N63" si="15">SUM(D5,D17,D21,D33,D43,D46,D55)</f>
        <v>21875475</v>
      </c>
      <c r="E63" s="15">
        <f t="shared" si="15"/>
        <v>543911</v>
      </c>
      <c r="F63" s="15">
        <f t="shared" si="15"/>
        <v>116182</v>
      </c>
      <c r="G63" s="15">
        <f t="shared" si="15"/>
        <v>6354435</v>
      </c>
      <c r="H63" s="15">
        <f t="shared" si="15"/>
        <v>365433</v>
      </c>
      <c r="I63" s="15">
        <f t="shared" si="15"/>
        <v>35506415</v>
      </c>
      <c r="J63" s="15">
        <f t="shared" si="15"/>
        <v>0</v>
      </c>
      <c r="K63" s="15">
        <f t="shared" si="15"/>
        <v>36459283</v>
      </c>
      <c r="L63" s="15">
        <f t="shared" si="15"/>
        <v>0</v>
      </c>
      <c r="M63" s="15">
        <f t="shared" si="15"/>
        <v>0</v>
      </c>
      <c r="N63" s="15">
        <f t="shared" si="15"/>
        <v>0</v>
      </c>
      <c r="O63" s="15">
        <f t="shared" si="14"/>
        <v>101221134</v>
      </c>
      <c r="P63" s="38">
        <f t="shared" si="9"/>
        <v>6171.2677722229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51" t="s">
        <v>143</v>
      </c>
      <c r="N65" s="51"/>
      <c r="O65" s="51"/>
      <c r="P65" s="43">
        <v>16402</v>
      </c>
    </row>
    <row r="66" spans="1:16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  <row r="67" spans="1:16" ht="15.75" customHeight="1" thickBot="1">
      <c r="A67" s="55" t="s">
        <v>83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7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11966942</v>
      </c>
      <c r="E5" s="27">
        <f t="shared" si="0"/>
        <v>433162</v>
      </c>
      <c r="F5" s="27">
        <f t="shared" si="0"/>
        <v>0</v>
      </c>
      <c r="G5" s="27">
        <f t="shared" si="0"/>
        <v>2312931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14713035</v>
      </c>
      <c r="O5" s="33">
        <f t="shared" ref="O5:O36" si="1">(N5/O$66)</f>
        <v>872.19366886003911</v>
      </c>
      <c r="P5" s="6"/>
    </row>
    <row r="6" spans="1:133">
      <c r="A6" s="12"/>
      <c r="B6" s="25">
        <v>311</v>
      </c>
      <c r="C6" s="20" t="s">
        <v>2</v>
      </c>
      <c r="D6" s="46">
        <v>7355480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7355480</v>
      </c>
      <c r="O6" s="47">
        <f t="shared" si="1"/>
        <v>436.03533108068052</v>
      </c>
      <c r="P6" s="9"/>
    </row>
    <row r="7" spans="1:133">
      <c r="A7" s="12"/>
      <c r="B7" s="25">
        <v>312.41000000000003</v>
      </c>
      <c r="C7" s="20" t="s">
        <v>10</v>
      </c>
      <c r="D7" s="46">
        <v>501491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501491</v>
      </c>
      <c r="O7" s="47">
        <f t="shared" si="1"/>
        <v>29.728555338194322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141264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141264</v>
      </c>
      <c r="O8" s="47">
        <f t="shared" si="1"/>
        <v>8.3741774853281168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291898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291898</v>
      </c>
      <c r="O9" s="47">
        <f t="shared" si="1"/>
        <v>17.303811725650601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2312931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2312931</v>
      </c>
      <c r="O10" s="47">
        <f t="shared" si="1"/>
        <v>137.11132847234572</v>
      </c>
      <c r="P10" s="9"/>
    </row>
    <row r="11" spans="1:133">
      <c r="A11" s="12"/>
      <c r="B11" s="25">
        <v>314.10000000000002</v>
      </c>
      <c r="C11" s="20" t="s">
        <v>12</v>
      </c>
      <c r="D11" s="46">
        <v>2086696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2086696</v>
      </c>
      <c r="O11" s="47">
        <f t="shared" si="1"/>
        <v>123.7000414962357</v>
      </c>
      <c r="P11" s="9"/>
    </row>
    <row r="12" spans="1:133">
      <c r="A12" s="12"/>
      <c r="B12" s="25">
        <v>314.3</v>
      </c>
      <c r="C12" s="20" t="s">
        <v>13</v>
      </c>
      <c r="D12" s="46">
        <v>454526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454526</v>
      </c>
      <c r="O12" s="47">
        <f t="shared" si="1"/>
        <v>26.944454324500562</v>
      </c>
      <c r="P12" s="9"/>
    </row>
    <row r="13" spans="1:133">
      <c r="A13" s="12"/>
      <c r="B13" s="25">
        <v>314.39999999999998</v>
      </c>
      <c r="C13" s="20" t="s">
        <v>14</v>
      </c>
      <c r="D13" s="46">
        <v>153759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153759</v>
      </c>
      <c r="O13" s="47">
        <f t="shared" si="1"/>
        <v>9.1148852925484611</v>
      </c>
      <c r="P13" s="9"/>
    </row>
    <row r="14" spans="1:133">
      <c r="A14" s="12"/>
      <c r="B14" s="25">
        <v>314.89999999999998</v>
      </c>
      <c r="C14" s="20" t="s">
        <v>98</v>
      </c>
      <c r="D14" s="46">
        <v>29032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29032</v>
      </c>
      <c r="O14" s="47">
        <f t="shared" si="1"/>
        <v>1.7210267354318574</v>
      </c>
      <c r="P14" s="9"/>
    </row>
    <row r="15" spans="1:133">
      <c r="A15" s="12"/>
      <c r="B15" s="25">
        <v>315</v>
      </c>
      <c r="C15" s="20" t="s">
        <v>99</v>
      </c>
      <c r="D15" s="46">
        <v>1238702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1238702</v>
      </c>
      <c r="O15" s="47">
        <f t="shared" si="1"/>
        <v>73.430671646214947</v>
      </c>
      <c r="P15" s="9"/>
    </row>
    <row r="16" spans="1:133">
      <c r="A16" s="12"/>
      <c r="B16" s="25">
        <v>316</v>
      </c>
      <c r="C16" s="20" t="s">
        <v>100</v>
      </c>
      <c r="D16" s="46">
        <v>147256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147256</v>
      </c>
      <c r="O16" s="47">
        <f t="shared" si="1"/>
        <v>8.7293852629082931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SUM(D18:D19)</f>
        <v>1638837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5" si="4">SUM(D17:M17)</f>
        <v>1638837</v>
      </c>
      <c r="O17" s="45">
        <f t="shared" si="1"/>
        <v>97.150809176596127</v>
      </c>
      <c r="P17" s="10"/>
    </row>
    <row r="18" spans="1:16">
      <c r="A18" s="12"/>
      <c r="B18" s="25">
        <v>323.10000000000002</v>
      </c>
      <c r="C18" s="20" t="s">
        <v>134</v>
      </c>
      <c r="D18" s="46">
        <v>1550687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1550687</v>
      </c>
      <c r="O18" s="47">
        <f t="shared" si="1"/>
        <v>91.92524749540577</v>
      </c>
      <c r="P18" s="9"/>
    </row>
    <row r="19" spans="1:16">
      <c r="A19" s="12"/>
      <c r="B19" s="25">
        <v>329</v>
      </c>
      <c r="C19" s="20" t="s">
        <v>20</v>
      </c>
      <c r="D19" s="46">
        <v>88150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88150</v>
      </c>
      <c r="O19" s="47">
        <f t="shared" si="1"/>
        <v>5.2255616811903494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SUM(D21:D32)</f>
        <v>3119750</v>
      </c>
      <c r="E20" s="32">
        <f t="shared" si="5"/>
        <v>0</v>
      </c>
      <c r="F20" s="32">
        <f t="shared" si="5"/>
        <v>0</v>
      </c>
      <c r="G20" s="32">
        <f t="shared" si="5"/>
        <v>307313</v>
      </c>
      <c r="H20" s="32">
        <f t="shared" si="5"/>
        <v>0</v>
      </c>
      <c r="I20" s="32">
        <f t="shared" si="5"/>
        <v>1542538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4969601</v>
      </c>
      <c r="O20" s="45">
        <f t="shared" si="1"/>
        <v>294.59962060584502</v>
      </c>
      <c r="P20" s="10"/>
    </row>
    <row r="21" spans="1:16">
      <c r="A21" s="12"/>
      <c r="B21" s="25">
        <v>331.2</v>
      </c>
      <c r="C21" s="20" t="s">
        <v>22</v>
      </c>
      <c r="D21" s="46">
        <v>23076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23076</v>
      </c>
      <c r="O21" s="47">
        <f t="shared" si="1"/>
        <v>1.3679530499733239</v>
      </c>
      <c r="P21" s="9"/>
    </row>
    <row r="22" spans="1:16">
      <c r="A22" s="12"/>
      <c r="B22" s="25">
        <v>331.41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176016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176016</v>
      </c>
      <c r="O22" s="47">
        <f t="shared" si="1"/>
        <v>10.434287746754402</v>
      </c>
      <c r="P22" s="9"/>
    </row>
    <row r="23" spans="1:16">
      <c r="A23" s="12"/>
      <c r="B23" s="25">
        <v>331.5</v>
      </c>
      <c r="C23" s="20" t="s">
        <v>130</v>
      </c>
      <c r="D23" s="46">
        <v>1056769</v>
      </c>
      <c r="E23" s="46">
        <v>0</v>
      </c>
      <c r="F23" s="46">
        <v>0</v>
      </c>
      <c r="G23" s="46">
        <v>229903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1286672</v>
      </c>
      <c r="O23" s="47">
        <f t="shared" si="1"/>
        <v>76.274349398304579</v>
      </c>
      <c r="P23" s="9"/>
    </row>
    <row r="24" spans="1:16">
      <c r="A24" s="12"/>
      <c r="B24" s="25">
        <v>332</v>
      </c>
      <c r="C24" s="20" t="s">
        <v>137</v>
      </c>
      <c r="D24" s="46">
        <v>59870</v>
      </c>
      <c r="E24" s="46">
        <v>0</v>
      </c>
      <c r="F24" s="46">
        <v>0</v>
      </c>
      <c r="G24" s="46">
        <v>0</v>
      </c>
      <c r="H24" s="46">
        <v>0</v>
      </c>
      <c r="I24" s="46">
        <v>27729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87599</v>
      </c>
      <c r="O24" s="47">
        <f t="shared" si="1"/>
        <v>5.1928982156618648</v>
      </c>
      <c r="P24" s="9"/>
    </row>
    <row r="25" spans="1:16">
      <c r="A25" s="12"/>
      <c r="B25" s="25">
        <v>334.2</v>
      </c>
      <c r="C25" s="20" t="s">
        <v>138</v>
      </c>
      <c r="D25" s="46">
        <v>618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618</v>
      </c>
      <c r="O25" s="47">
        <f t="shared" si="1"/>
        <v>3.6635248088209144E-2</v>
      </c>
      <c r="P25" s="9"/>
    </row>
    <row r="26" spans="1:16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1338793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1338793</v>
      </c>
      <c r="O26" s="47">
        <f t="shared" si="1"/>
        <v>79.364099828087021</v>
      </c>
      <c r="P26" s="9"/>
    </row>
    <row r="27" spans="1:16">
      <c r="A27" s="12"/>
      <c r="B27" s="25">
        <v>334.49</v>
      </c>
      <c r="C27" s="20" t="s">
        <v>139</v>
      </c>
      <c r="D27" s="46">
        <v>0</v>
      </c>
      <c r="E27" s="46">
        <v>0</v>
      </c>
      <c r="F27" s="46">
        <v>0</v>
      </c>
      <c r="G27" s="46">
        <v>77410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77410</v>
      </c>
      <c r="O27" s="47">
        <f t="shared" si="1"/>
        <v>4.5888908649001126</v>
      </c>
      <c r="P27" s="9"/>
    </row>
    <row r="28" spans="1:16">
      <c r="A28" s="12"/>
      <c r="B28" s="25">
        <v>334.5</v>
      </c>
      <c r="C28" s="20" t="s">
        <v>131</v>
      </c>
      <c r="D28" s="46">
        <v>70085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70085</v>
      </c>
      <c r="O28" s="47">
        <f t="shared" si="1"/>
        <v>4.1546623984824231</v>
      </c>
      <c r="P28" s="9"/>
    </row>
    <row r="29" spans="1:16">
      <c r="A29" s="12"/>
      <c r="B29" s="25">
        <v>335.12</v>
      </c>
      <c r="C29" s="20" t="s">
        <v>101</v>
      </c>
      <c r="D29" s="46">
        <v>572023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572023</v>
      </c>
      <c r="O29" s="47">
        <f t="shared" si="1"/>
        <v>33.909716047187146</v>
      </c>
      <c r="P29" s="9"/>
    </row>
    <row r="30" spans="1:16">
      <c r="A30" s="12"/>
      <c r="B30" s="25">
        <v>335.14</v>
      </c>
      <c r="C30" s="20" t="s">
        <v>102</v>
      </c>
      <c r="D30" s="46">
        <v>28187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28187</v>
      </c>
      <c r="O30" s="47">
        <f t="shared" si="1"/>
        <v>1.6709348509099531</v>
      </c>
      <c r="P30" s="9"/>
    </row>
    <row r="31" spans="1:16">
      <c r="A31" s="12"/>
      <c r="B31" s="25">
        <v>335.15</v>
      </c>
      <c r="C31" s="20" t="s">
        <v>103</v>
      </c>
      <c r="D31" s="46">
        <v>71941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71941</v>
      </c>
      <c r="O31" s="47">
        <f t="shared" si="1"/>
        <v>4.2646867034204758</v>
      </c>
      <c r="P31" s="9"/>
    </row>
    <row r="32" spans="1:16">
      <c r="A32" s="12"/>
      <c r="B32" s="25">
        <v>335.18</v>
      </c>
      <c r="C32" s="20" t="s">
        <v>104</v>
      </c>
      <c r="D32" s="46">
        <v>1237181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1237181</v>
      </c>
      <c r="O32" s="47">
        <f t="shared" si="1"/>
        <v>73.340506254075521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SUM(D34:D42)</f>
        <v>2632764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254890</v>
      </c>
      <c r="I33" s="32">
        <f t="shared" si="7"/>
        <v>25122296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28009950</v>
      </c>
      <c r="O33" s="45">
        <f t="shared" si="1"/>
        <v>1660.4392672950382</v>
      </c>
      <c r="P33" s="10"/>
    </row>
    <row r="34" spans="1:16">
      <c r="A34" s="12"/>
      <c r="B34" s="25">
        <v>342.1</v>
      </c>
      <c r="C34" s="20" t="s">
        <v>43</v>
      </c>
      <c r="D34" s="46">
        <v>284486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8">SUM(D34:M34)</f>
        <v>284486</v>
      </c>
      <c r="O34" s="47">
        <f t="shared" si="1"/>
        <v>16.864425869938941</v>
      </c>
      <c r="P34" s="9"/>
    </row>
    <row r="35" spans="1:16">
      <c r="A35" s="12"/>
      <c r="B35" s="25">
        <v>343.4</v>
      </c>
      <c r="C35" s="20" t="s">
        <v>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2760365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2760365</v>
      </c>
      <c r="O35" s="47">
        <f t="shared" si="1"/>
        <v>163.63536664888255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17307134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17307134</v>
      </c>
      <c r="O36" s="47">
        <f t="shared" si="1"/>
        <v>1025.9727310451124</v>
      </c>
      <c r="P36" s="9"/>
    </row>
    <row r="37" spans="1:16">
      <c r="A37" s="12"/>
      <c r="B37" s="25">
        <v>343.8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254890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254890</v>
      </c>
      <c r="O37" s="47">
        <f t="shared" ref="O37:O64" si="9">(N37/O$66)</f>
        <v>15.10996502460134</v>
      </c>
      <c r="P37" s="9"/>
    </row>
    <row r="38" spans="1:16">
      <c r="A38" s="12"/>
      <c r="B38" s="25">
        <v>344.1</v>
      </c>
      <c r="C38" s="20" t="s">
        <v>106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3247175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3247175</v>
      </c>
      <c r="O38" s="47">
        <f t="shared" si="9"/>
        <v>192.49362736380343</v>
      </c>
      <c r="P38" s="9"/>
    </row>
    <row r="39" spans="1:16">
      <c r="A39" s="12"/>
      <c r="B39" s="25">
        <v>344.9</v>
      </c>
      <c r="C39" s="20" t="s">
        <v>140</v>
      </c>
      <c r="D39" s="46">
        <v>161705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161705</v>
      </c>
      <c r="O39" s="47">
        <f t="shared" si="9"/>
        <v>9.5859268480644975</v>
      </c>
      <c r="P39" s="9"/>
    </row>
    <row r="40" spans="1:16">
      <c r="A40" s="12"/>
      <c r="B40" s="25">
        <v>347.2</v>
      </c>
      <c r="C40" s="20" t="s">
        <v>49</v>
      </c>
      <c r="D40" s="46">
        <v>202652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202652</v>
      </c>
      <c r="O40" s="47">
        <f t="shared" si="9"/>
        <v>12.013278795423558</v>
      </c>
      <c r="P40" s="9"/>
    </row>
    <row r="41" spans="1:16">
      <c r="A41" s="12"/>
      <c r="B41" s="25">
        <v>347.5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1807622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1807622</v>
      </c>
      <c r="O41" s="47">
        <f t="shared" si="9"/>
        <v>107.1564408085838</v>
      </c>
      <c r="P41" s="9"/>
    </row>
    <row r="42" spans="1:16">
      <c r="A42" s="12"/>
      <c r="B42" s="25">
        <v>349</v>
      </c>
      <c r="C42" s="20" t="s">
        <v>0</v>
      </c>
      <c r="D42" s="46">
        <v>1983921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1983921</v>
      </c>
      <c r="O42" s="47">
        <f t="shared" si="9"/>
        <v>117.60750489062778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SUM(D44:D45)</f>
        <v>645714</v>
      </c>
      <c r="E43" s="32">
        <f t="shared" si="10"/>
        <v>58813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704527</v>
      </c>
      <c r="O43" s="45">
        <f t="shared" si="9"/>
        <v>41.764597782915409</v>
      </c>
      <c r="P43" s="10"/>
    </row>
    <row r="44" spans="1:16">
      <c r="A44" s="13"/>
      <c r="B44" s="39">
        <v>351.9</v>
      </c>
      <c r="C44" s="21" t="s">
        <v>107</v>
      </c>
      <c r="D44" s="46">
        <v>0</v>
      </c>
      <c r="E44" s="46">
        <v>58813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58813</v>
      </c>
      <c r="O44" s="47">
        <f t="shared" si="9"/>
        <v>3.4864544430612368</v>
      </c>
      <c r="P44" s="9"/>
    </row>
    <row r="45" spans="1:16">
      <c r="A45" s="13"/>
      <c r="B45" s="39">
        <v>354</v>
      </c>
      <c r="C45" s="21" t="s">
        <v>53</v>
      </c>
      <c r="D45" s="46">
        <v>645714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645714</v>
      </c>
      <c r="O45" s="47">
        <f t="shared" si="9"/>
        <v>38.278143339854168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2697246</v>
      </c>
      <c r="E46" s="32">
        <f t="shared" si="11"/>
        <v>66757</v>
      </c>
      <c r="F46" s="32">
        <f t="shared" si="11"/>
        <v>0</v>
      </c>
      <c r="G46" s="32">
        <f t="shared" si="11"/>
        <v>217681</v>
      </c>
      <c r="H46" s="32">
        <f t="shared" si="11"/>
        <v>381</v>
      </c>
      <c r="I46" s="32">
        <f t="shared" si="11"/>
        <v>1038345</v>
      </c>
      <c r="J46" s="32">
        <f t="shared" si="11"/>
        <v>72934</v>
      </c>
      <c r="K46" s="32">
        <f t="shared" si="11"/>
        <v>21236494</v>
      </c>
      <c r="L46" s="32">
        <f t="shared" si="11"/>
        <v>0</v>
      </c>
      <c r="M46" s="32">
        <f t="shared" si="11"/>
        <v>0</v>
      </c>
      <c r="N46" s="32">
        <f>SUM(D46:M46)</f>
        <v>25329838</v>
      </c>
      <c r="O46" s="45">
        <f t="shared" si="9"/>
        <v>1501.561325508329</v>
      </c>
      <c r="P46" s="10"/>
    </row>
    <row r="47" spans="1:16">
      <c r="A47" s="12"/>
      <c r="B47" s="25">
        <v>361.1</v>
      </c>
      <c r="C47" s="20" t="s">
        <v>55</v>
      </c>
      <c r="D47" s="46">
        <v>2235037</v>
      </c>
      <c r="E47" s="46">
        <v>66757</v>
      </c>
      <c r="F47" s="46">
        <v>0</v>
      </c>
      <c r="G47" s="46">
        <v>128179</v>
      </c>
      <c r="H47" s="46">
        <v>381</v>
      </c>
      <c r="I47" s="46">
        <v>762788</v>
      </c>
      <c r="J47" s="46">
        <v>66142</v>
      </c>
      <c r="K47" s="46">
        <v>3339217</v>
      </c>
      <c r="L47" s="46">
        <v>0</v>
      </c>
      <c r="M47" s="46">
        <v>0</v>
      </c>
      <c r="N47" s="46">
        <f>SUM(D47:M47)</f>
        <v>6598501</v>
      </c>
      <c r="O47" s="47">
        <f t="shared" si="9"/>
        <v>391.16136107653091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11345054</v>
      </c>
      <c r="L48" s="46">
        <v>0</v>
      </c>
      <c r="M48" s="46">
        <v>0</v>
      </c>
      <c r="N48" s="46">
        <f t="shared" ref="N48:N54" si="12">SUM(D48:M48)</f>
        <v>11345054</v>
      </c>
      <c r="O48" s="47">
        <f t="shared" si="9"/>
        <v>672.53862113936805</v>
      </c>
      <c r="P48" s="9"/>
    </row>
    <row r="49" spans="1:119">
      <c r="A49" s="12"/>
      <c r="B49" s="25">
        <v>362</v>
      </c>
      <c r="C49" s="20" t="s">
        <v>57</v>
      </c>
      <c r="D49" s="46">
        <v>288304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288304</v>
      </c>
      <c r="O49" s="47">
        <f t="shared" si="9"/>
        <v>17.090758195506549</v>
      </c>
      <c r="P49" s="9"/>
    </row>
    <row r="50" spans="1:119">
      <c r="A50" s="12"/>
      <c r="B50" s="25">
        <v>365</v>
      </c>
      <c r="C50" s="20" t="s">
        <v>108</v>
      </c>
      <c r="D50" s="46">
        <v>49631</v>
      </c>
      <c r="E50" s="46">
        <v>0</v>
      </c>
      <c r="F50" s="46">
        <v>0</v>
      </c>
      <c r="G50" s="46">
        <v>36621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86252</v>
      </c>
      <c r="O50" s="47">
        <f t="shared" si="9"/>
        <v>5.1130476021103801</v>
      </c>
      <c r="P50" s="9"/>
    </row>
    <row r="51" spans="1:119">
      <c r="A51" s="12"/>
      <c r="B51" s="25">
        <v>366</v>
      </c>
      <c r="C51" s="20" t="s">
        <v>58</v>
      </c>
      <c r="D51" s="46">
        <v>7980</v>
      </c>
      <c r="E51" s="46">
        <v>0</v>
      </c>
      <c r="F51" s="46">
        <v>0</v>
      </c>
      <c r="G51" s="46">
        <v>32597</v>
      </c>
      <c r="H51" s="46">
        <v>0</v>
      </c>
      <c r="I51" s="46">
        <v>900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41477</v>
      </c>
      <c r="O51" s="47">
        <f t="shared" si="9"/>
        <v>2.4587705258165866</v>
      </c>
      <c r="P51" s="9"/>
    </row>
    <row r="52" spans="1:119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6552223</v>
      </c>
      <c r="L52" s="46">
        <v>0</v>
      </c>
      <c r="M52" s="46">
        <v>0</v>
      </c>
      <c r="N52" s="46">
        <f t="shared" si="12"/>
        <v>6552223</v>
      </c>
      <c r="O52" s="47">
        <f t="shared" si="9"/>
        <v>388.41798565415854</v>
      </c>
      <c r="P52" s="9"/>
    </row>
    <row r="53" spans="1:119">
      <c r="A53" s="12"/>
      <c r="B53" s="25">
        <v>369.3</v>
      </c>
      <c r="C53" s="20" t="s">
        <v>122</v>
      </c>
      <c r="D53" s="46">
        <v>54389</v>
      </c>
      <c r="E53" s="46">
        <v>0</v>
      </c>
      <c r="F53" s="46">
        <v>0</v>
      </c>
      <c r="G53" s="46">
        <v>19582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73971</v>
      </c>
      <c r="O53" s="47">
        <f t="shared" si="9"/>
        <v>4.3850257869464695</v>
      </c>
      <c r="P53" s="9"/>
    </row>
    <row r="54" spans="1:119">
      <c r="A54" s="12"/>
      <c r="B54" s="25">
        <v>369.9</v>
      </c>
      <c r="C54" s="20" t="s">
        <v>60</v>
      </c>
      <c r="D54" s="46">
        <v>61905</v>
      </c>
      <c r="E54" s="46">
        <v>0</v>
      </c>
      <c r="F54" s="46">
        <v>0</v>
      </c>
      <c r="G54" s="46">
        <v>702</v>
      </c>
      <c r="H54" s="46">
        <v>0</v>
      </c>
      <c r="I54" s="46">
        <v>274657</v>
      </c>
      <c r="J54" s="46">
        <v>6792</v>
      </c>
      <c r="K54" s="46">
        <v>0</v>
      </c>
      <c r="L54" s="46">
        <v>0</v>
      </c>
      <c r="M54" s="46">
        <v>0</v>
      </c>
      <c r="N54" s="46">
        <f t="shared" si="12"/>
        <v>344056</v>
      </c>
      <c r="O54" s="47">
        <f t="shared" si="9"/>
        <v>20.395755527891399</v>
      </c>
      <c r="P54" s="9"/>
    </row>
    <row r="55" spans="1:119" ht="15.75">
      <c r="A55" s="29" t="s">
        <v>40</v>
      </c>
      <c r="B55" s="30"/>
      <c r="C55" s="31"/>
      <c r="D55" s="32">
        <f t="shared" ref="D55:M55" si="13">SUM(D56:D63)</f>
        <v>1591576</v>
      </c>
      <c r="E55" s="32">
        <f t="shared" si="13"/>
        <v>87027</v>
      </c>
      <c r="F55" s="32">
        <f t="shared" si="13"/>
        <v>113343</v>
      </c>
      <c r="G55" s="32">
        <f t="shared" si="13"/>
        <v>2799413</v>
      </c>
      <c r="H55" s="32">
        <f t="shared" si="13"/>
        <v>48994</v>
      </c>
      <c r="I55" s="32">
        <f t="shared" si="13"/>
        <v>555498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5195851</v>
      </c>
      <c r="O55" s="45">
        <f t="shared" si="9"/>
        <v>308.01179678700578</v>
      </c>
      <c r="P55" s="9"/>
    </row>
    <row r="56" spans="1:119">
      <c r="A56" s="12"/>
      <c r="B56" s="25">
        <v>381</v>
      </c>
      <c r="C56" s="20" t="s">
        <v>61</v>
      </c>
      <c r="D56" s="46">
        <v>312576</v>
      </c>
      <c r="E56" s="46">
        <v>87027</v>
      </c>
      <c r="F56" s="46">
        <v>113343</v>
      </c>
      <c r="G56" s="46">
        <v>2586787</v>
      </c>
      <c r="H56" s="46">
        <v>48994</v>
      </c>
      <c r="I56" s="46">
        <v>86487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3235214</v>
      </c>
      <c r="O56" s="47">
        <f t="shared" si="9"/>
        <v>191.78457525638746</v>
      </c>
      <c r="P56" s="9"/>
    </row>
    <row r="57" spans="1:119">
      <c r="A57" s="12"/>
      <c r="B57" s="25">
        <v>382</v>
      </c>
      <c r="C57" s="20" t="s">
        <v>72</v>
      </c>
      <c r="D57" s="46">
        <v>1279000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1279000</v>
      </c>
      <c r="O57" s="47">
        <f t="shared" si="9"/>
        <v>75.819550655047721</v>
      </c>
      <c r="P57" s="9"/>
    </row>
    <row r="58" spans="1:119">
      <c r="A58" s="12"/>
      <c r="B58" s="25">
        <v>383</v>
      </c>
      <c r="C58" s="20" t="s">
        <v>117</v>
      </c>
      <c r="D58" s="46">
        <v>0</v>
      </c>
      <c r="E58" s="46">
        <v>0</v>
      </c>
      <c r="F58" s="46">
        <v>0</v>
      </c>
      <c r="G58" s="46">
        <v>212626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4">SUM(D58:M58)</f>
        <v>212626</v>
      </c>
      <c r="O58" s="47">
        <f t="shared" si="9"/>
        <v>12.604540873792162</v>
      </c>
      <c r="P58" s="9"/>
    </row>
    <row r="59" spans="1:119">
      <c r="A59" s="12"/>
      <c r="B59" s="25">
        <v>388.1</v>
      </c>
      <c r="C59" s="20" t="s">
        <v>118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-235296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-235296</v>
      </c>
      <c r="O59" s="47">
        <f t="shared" si="9"/>
        <v>-13.948426107060287</v>
      </c>
      <c r="P59" s="9"/>
    </row>
    <row r="60" spans="1:119">
      <c r="A60" s="12"/>
      <c r="B60" s="25">
        <v>389.2</v>
      </c>
      <c r="C60" s="20" t="s">
        <v>125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15403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15403</v>
      </c>
      <c r="O60" s="47">
        <f t="shared" si="9"/>
        <v>0.91309502637974982</v>
      </c>
      <c r="P60" s="9"/>
    </row>
    <row r="61" spans="1:119">
      <c r="A61" s="12"/>
      <c r="B61" s="25">
        <v>389.3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25714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25714</v>
      </c>
      <c r="O61" s="47">
        <f t="shared" si="9"/>
        <v>1.5243345782204043</v>
      </c>
      <c r="P61" s="9"/>
    </row>
    <row r="62" spans="1:119">
      <c r="A62" s="12"/>
      <c r="B62" s="25">
        <v>389.4</v>
      </c>
      <c r="C62" s="20" t="s">
        <v>109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662926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662926</v>
      </c>
      <c r="O62" s="47">
        <f t="shared" si="9"/>
        <v>39.298476495346492</v>
      </c>
      <c r="P62" s="9"/>
    </row>
    <row r="63" spans="1:119" ht="15.75" thickBot="1">
      <c r="A63" s="12"/>
      <c r="B63" s="25">
        <v>389.7</v>
      </c>
      <c r="C63" s="20" t="s">
        <v>127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264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264</v>
      </c>
      <c r="O63" s="47">
        <f t="shared" si="9"/>
        <v>1.5650008892050506E-2</v>
      </c>
      <c r="P63" s="9"/>
    </row>
    <row r="64" spans="1:119" ht="16.5" thickBot="1">
      <c r="A64" s="14" t="s">
        <v>51</v>
      </c>
      <c r="B64" s="23"/>
      <c r="C64" s="22"/>
      <c r="D64" s="15">
        <f t="shared" ref="D64:M64" si="15">SUM(D5,D17,D20,D33,D43,D46,D55)</f>
        <v>24292829</v>
      </c>
      <c r="E64" s="15">
        <f t="shared" si="15"/>
        <v>645759</v>
      </c>
      <c r="F64" s="15">
        <f t="shared" si="15"/>
        <v>113343</v>
      </c>
      <c r="G64" s="15">
        <f t="shared" si="15"/>
        <v>5637338</v>
      </c>
      <c r="H64" s="15">
        <f t="shared" si="15"/>
        <v>304265</v>
      </c>
      <c r="I64" s="15">
        <f t="shared" si="15"/>
        <v>28258677</v>
      </c>
      <c r="J64" s="15">
        <f t="shared" si="15"/>
        <v>72934</v>
      </c>
      <c r="K64" s="15">
        <f t="shared" si="15"/>
        <v>21236494</v>
      </c>
      <c r="L64" s="15">
        <f t="shared" si="15"/>
        <v>0</v>
      </c>
      <c r="M64" s="15">
        <f t="shared" si="15"/>
        <v>0</v>
      </c>
      <c r="N64" s="15">
        <f>SUM(D64:M64)</f>
        <v>80561639</v>
      </c>
      <c r="O64" s="38">
        <f t="shared" si="9"/>
        <v>4775.7210860157684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51" t="s">
        <v>141</v>
      </c>
      <c r="M66" s="51"/>
      <c r="N66" s="51"/>
      <c r="O66" s="43">
        <v>16869</v>
      </c>
    </row>
    <row r="67" spans="1:1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  <row r="68" spans="1:15" ht="15.75" customHeight="1" thickBot="1">
      <c r="A68" s="55" t="s">
        <v>83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11358648</v>
      </c>
      <c r="E5" s="27">
        <f t="shared" si="0"/>
        <v>418905</v>
      </c>
      <c r="F5" s="27">
        <f t="shared" si="0"/>
        <v>0</v>
      </c>
      <c r="G5" s="27">
        <f t="shared" si="0"/>
        <v>2329312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14106865</v>
      </c>
      <c r="O5" s="33">
        <f t="shared" ref="O5:O36" si="1">(N5/O$65)</f>
        <v>844.31799138137421</v>
      </c>
      <c r="P5" s="6"/>
    </row>
    <row r="6" spans="1:133">
      <c r="A6" s="12"/>
      <c r="B6" s="25">
        <v>311</v>
      </c>
      <c r="C6" s="20" t="s">
        <v>2</v>
      </c>
      <c r="D6" s="46">
        <v>6940767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6940767</v>
      </c>
      <c r="O6" s="47">
        <f t="shared" si="1"/>
        <v>415.41578884366771</v>
      </c>
      <c r="P6" s="9"/>
    </row>
    <row r="7" spans="1:133">
      <c r="A7" s="12"/>
      <c r="B7" s="25">
        <v>312.10000000000002</v>
      </c>
      <c r="C7" s="20" t="s">
        <v>113</v>
      </c>
      <c r="D7" s="46">
        <v>509118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509118</v>
      </c>
      <c r="O7" s="47">
        <f t="shared" si="1"/>
        <v>30.471510653579124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138674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138674</v>
      </c>
      <c r="O8" s="47">
        <f t="shared" si="1"/>
        <v>8.2998563562365337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280231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280231</v>
      </c>
      <c r="O9" s="47">
        <f t="shared" si="1"/>
        <v>16.772264783337324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2329312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2329312</v>
      </c>
      <c r="O10" s="47">
        <f t="shared" si="1"/>
        <v>139.41297581996648</v>
      </c>
      <c r="P10" s="9"/>
    </row>
    <row r="11" spans="1:133">
      <c r="A11" s="12"/>
      <c r="B11" s="25">
        <v>314.10000000000002</v>
      </c>
      <c r="C11" s="20" t="s">
        <v>12</v>
      </c>
      <c r="D11" s="46">
        <v>1879046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1879046</v>
      </c>
      <c r="O11" s="47">
        <f t="shared" si="1"/>
        <v>112.4638496528609</v>
      </c>
      <c r="P11" s="9"/>
    </row>
    <row r="12" spans="1:133">
      <c r="A12" s="12"/>
      <c r="B12" s="25">
        <v>314.3</v>
      </c>
      <c r="C12" s="20" t="s">
        <v>13</v>
      </c>
      <c r="D12" s="46">
        <v>466773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466773</v>
      </c>
      <c r="O12" s="47">
        <f t="shared" si="1"/>
        <v>27.937096001915251</v>
      </c>
      <c r="P12" s="9"/>
    </row>
    <row r="13" spans="1:133">
      <c r="A13" s="12"/>
      <c r="B13" s="25">
        <v>314.39999999999998</v>
      </c>
      <c r="C13" s="20" t="s">
        <v>14</v>
      </c>
      <c r="D13" s="46">
        <v>179249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179249</v>
      </c>
      <c r="O13" s="47">
        <f t="shared" si="1"/>
        <v>10.728333732343787</v>
      </c>
      <c r="P13" s="9"/>
    </row>
    <row r="14" spans="1:133">
      <c r="A14" s="12"/>
      <c r="B14" s="25">
        <v>314.89999999999998</v>
      </c>
      <c r="C14" s="20" t="s">
        <v>98</v>
      </c>
      <c r="D14" s="46">
        <v>25360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25360</v>
      </c>
      <c r="O14" s="47">
        <f t="shared" si="1"/>
        <v>1.5178357672971032</v>
      </c>
      <c r="P14" s="9"/>
    </row>
    <row r="15" spans="1:133">
      <c r="A15" s="12"/>
      <c r="B15" s="25">
        <v>315</v>
      </c>
      <c r="C15" s="20" t="s">
        <v>99</v>
      </c>
      <c r="D15" s="46">
        <v>1204471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1204471</v>
      </c>
      <c r="O15" s="47">
        <f t="shared" si="1"/>
        <v>72.089478094326068</v>
      </c>
      <c r="P15" s="9"/>
    </row>
    <row r="16" spans="1:133">
      <c r="A16" s="12"/>
      <c r="B16" s="25">
        <v>316</v>
      </c>
      <c r="C16" s="20" t="s">
        <v>100</v>
      </c>
      <c r="D16" s="46">
        <v>153864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153864</v>
      </c>
      <c r="O16" s="47">
        <f t="shared" si="1"/>
        <v>9.2090016758439077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SUM(D18:D19)</f>
        <v>1332889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1332889</v>
      </c>
      <c r="O17" s="45">
        <f t="shared" si="1"/>
        <v>79.775496768015316</v>
      </c>
      <c r="P17" s="10"/>
    </row>
    <row r="18" spans="1:16">
      <c r="A18" s="12"/>
      <c r="B18" s="25">
        <v>323.10000000000002</v>
      </c>
      <c r="C18" s="20" t="s">
        <v>134</v>
      </c>
      <c r="D18" s="46">
        <v>1241963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1241963</v>
      </c>
      <c r="O18" s="47">
        <f t="shared" si="1"/>
        <v>74.333433085946851</v>
      </c>
      <c r="P18" s="9"/>
    </row>
    <row r="19" spans="1:16">
      <c r="A19" s="12"/>
      <c r="B19" s="25">
        <v>329</v>
      </c>
      <c r="C19" s="20" t="s">
        <v>20</v>
      </c>
      <c r="D19" s="46">
        <v>90926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90926</v>
      </c>
      <c r="O19" s="47">
        <f t="shared" si="1"/>
        <v>5.4420636820684702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SUM(D21:D31)</f>
        <v>2171142</v>
      </c>
      <c r="E20" s="32">
        <f t="shared" si="5"/>
        <v>13585</v>
      </c>
      <c r="F20" s="32">
        <f t="shared" si="5"/>
        <v>0</v>
      </c>
      <c r="G20" s="32">
        <f t="shared" si="5"/>
        <v>26937</v>
      </c>
      <c r="H20" s="32">
        <f t="shared" si="5"/>
        <v>0</v>
      </c>
      <c r="I20" s="32">
        <f t="shared" si="5"/>
        <v>4776815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6988479</v>
      </c>
      <c r="O20" s="45">
        <f t="shared" si="1"/>
        <v>418.27142686138376</v>
      </c>
      <c r="P20" s="10"/>
    </row>
    <row r="21" spans="1:16">
      <c r="A21" s="12"/>
      <c r="B21" s="25">
        <v>331.2</v>
      </c>
      <c r="C21" s="20" t="s">
        <v>22</v>
      </c>
      <c r="D21" s="46">
        <v>6693</v>
      </c>
      <c r="E21" s="46">
        <v>13585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20278</v>
      </c>
      <c r="O21" s="47">
        <f t="shared" si="1"/>
        <v>1.2136700981565718</v>
      </c>
      <c r="P21" s="9"/>
    </row>
    <row r="22" spans="1:16">
      <c r="A22" s="12"/>
      <c r="B22" s="25">
        <v>331.41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2340</v>
      </c>
      <c r="O22" s="47">
        <f t="shared" si="1"/>
        <v>0.14005266937993777</v>
      </c>
      <c r="P22" s="9"/>
    </row>
    <row r="23" spans="1:16">
      <c r="A23" s="12"/>
      <c r="B23" s="25">
        <v>331.5</v>
      </c>
      <c r="C23" s="20" t="s">
        <v>130</v>
      </c>
      <c r="D23" s="46">
        <v>217924</v>
      </c>
      <c r="E23" s="46">
        <v>0</v>
      </c>
      <c r="F23" s="46">
        <v>0</v>
      </c>
      <c r="G23" s="46">
        <v>27062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244986</v>
      </c>
      <c r="O23" s="47">
        <f t="shared" si="1"/>
        <v>14.66279626526215</v>
      </c>
      <c r="P23" s="9"/>
    </row>
    <row r="24" spans="1:16">
      <c r="A24" s="12"/>
      <c r="B24" s="25">
        <v>334.41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4702875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4702875</v>
      </c>
      <c r="O24" s="47">
        <f t="shared" si="1"/>
        <v>281.47444338041657</v>
      </c>
      <c r="P24" s="9"/>
    </row>
    <row r="25" spans="1:16">
      <c r="A25" s="12"/>
      <c r="B25" s="25">
        <v>334.5</v>
      </c>
      <c r="C25" s="20" t="s">
        <v>131</v>
      </c>
      <c r="D25" s="46">
        <v>32175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32175</v>
      </c>
      <c r="O25" s="47">
        <f t="shared" si="1"/>
        <v>1.9257242039741442</v>
      </c>
      <c r="P25" s="9"/>
    </row>
    <row r="26" spans="1:16">
      <c r="A26" s="12"/>
      <c r="B26" s="25">
        <v>334.7</v>
      </c>
      <c r="C26" s="20" t="s">
        <v>29</v>
      </c>
      <c r="D26" s="46">
        <v>0</v>
      </c>
      <c r="E26" s="46">
        <v>0</v>
      </c>
      <c r="F26" s="46">
        <v>0</v>
      </c>
      <c r="G26" s="46">
        <v>-125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-125</v>
      </c>
      <c r="O26" s="47">
        <f t="shared" si="1"/>
        <v>-7.4814460138855638E-3</v>
      </c>
      <c r="P26" s="9"/>
    </row>
    <row r="27" spans="1:16">
      <c r="A27" s="12"/>
      <c r="B27" s="25">
        <v>335.12</v>
      </c>
      <c r="C27" s="20" t="s">
        <v>101</v>
      </c>
      <c r="D27" s="46">
        <v>577001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577001</v>
      </c>
      <c r="O27" s="47">
        <f t="shared" si="1"/>
        <v>34.534414651663873</v>
      </c>
      <c r="P27" s="9"/>
    </row>
    <row r="28" spans="1:16">
      <c r="A28" s="12"/>
      <c r="B28" s="25">
        <v>335.14</v>
      </c>
      <c r="C28" s="20" t="s">
        <v>102</v>
      </c>
      <c r="D28" s="46">
        <v>29831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29831</v>
      </c>
      <c r="O28" s="47">
        <f t="shared" si="1"/>
        <v>1.785432128321762</v>
      </c>
      <c r="P28" s="9"/>
    </row>
    <row r="29" spans="1:16">
      <c r="A29" s="12"/>
      <c r="B29" s="25">
        <v>335.15</v>
      </c>
      <c r="C29" s="20" t="s">
        <v>103</v>
      </c>
      <c r="D29" s="46">
        <v>64752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64752</v>
      </c>
      <c r="O29" s="47">
        <f t="shared" si="1"/>
        <v>3.8755087383289442</v>
      </c>
      <c r="P29" s="9"/>
    </row>
    <row r="30" spans="1:16">
      <c r="A30" s="12"/>
      <c r="B30" s="25">
        <v>335.18</v>
      </c>
      <c r="C30" s="20" t="s">
        <v>104</v>
      </c>
      <c r="D30" s="46">
        <v>1242766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1242766</v>
      </c>
      <c r="O30" s="47">
        <f t="shared" si="1"/>
        <v>74.381493895140053</v>
      </c>
      <c r="P30" s="9"/>
    </row>
    <row r="31" spans="1:16">
      <c r="A31" s="12"/>
      <c r="B31" s="25">
        <v>337.3</v>
      </c>
      <c r="C31" s="20" t="s">
        <v>121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71600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71600</v>
      </c>
      <c r="O31" s="47">
        <f t="shared" si="1"/>
        <v>4.2853722767536508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SUM(D33:D41)</f>
        <v>2943425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153747</v>
      </c>
      <c r="I32" s="32">
        <f t="shared" si="7"/>
        <v>44492134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47589306</v>
      </c>
      <c r="O32" s="45">
        <f t="shared" si="1"/>
        <v>2848.2945894182426</v>
      </c>
      <c r="P32" s="10"/>
    </row>
    <row r="33" spans="1:16">
      <c r="A33" s="12"/>
      <c r="B33" s="25">
        <v>342.1</v>
      </c>
      <c r="C33" s="20" t="s">
        <v>43</v>
      </c>
      <c r="D33" s="46">
        <v>188092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188092</v>
      </c>
      <c r="O33" s="47">
        <f t="shared" si="1"/>
        <v>11.257601149150108</v>
      </c>
      <c r="P33" s="9"/>
    </row>
    <row r="34" spans="1:16">
      <c r="A34" s="12"/>
      <c r="B34" s="25">
        <v>343.1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19789486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19789486</v>
      </c>
      <c r="O34" s="47">
        <f t="shared" si="1"/>
        <v>1184.4317692123534</v>
      </c>
      <c r="P34" s="9"/>
    </row>
    <row r="35" spans="1:16">
      <c r="A35" s="12"/>
      <c r="B35" s="25">
        <v>343.4</v>
      </c>
      <c r="C35" s="20" t="s">
        <v>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2828287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2828287</v>
      </c>
      <c r="O35" s="47">
        <f t="shared" si="1"/>
        <v>169.27741201819487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16709377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16709377</v>
      </c>
      <c r="O36" s="47">
        <f t="shared" si="1"/>
        <v>1000.082415609289</v>
      </c>
      <c r="P36" s="9"/>
    </row>
    <row r="37" spans="1:16">
      <c r="A37" s="12"/>
      <c r="B37" s="25">
        <v>343.8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153747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153747</v>
      </c>
      <c r="O37" s="47">
        <f t="shared" ref="O37:O63" si="9">(N37/O$65)</f>
        <v>9.2019990423749096</v>
      </c>
      <c r="P37" s="9"/>
    </row>
    <row r="38" spans="1:16">
      <c r="A38" s="12"/>
      <c r="B38" s="25">
        <v>344.1</v>
      </c>
      <c r="C38" s="20" t="s">
        <v>106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3410340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3410340</v>
      </c>
      <c r="O38" s="47">
        <f t="shared" si="9"/>
        <v>204.11419679195595</v>
      </c>
      <c r="P38" s="9"/>
    </row>
    <row r="39" spans="1:16">
      <c r="A39" s="12"/>
      <c r="B39" s="25">
        <v>347.2</v>
      </c>
      <c r="C39" s="20" t="s">
        <v>49</v>
      </c>
      <c r="D39" s="46">
        <v>363965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363965</v>
      </c>
      <c r="O39" s="47">
        <f t="shared" si="9"/>
        <v>21.783875987550875</v>
      </c>
      <c r="P39" s="9"/>
    </row>
    <row r="40" spans="1:16">
      <c r="A40" s="12"/>
      <c r="B40" s="25">
        <v>347.5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1754644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1754644</v>
      </c>
      <c r="O40" s="47">
        <f t="shared" si="9"/>
        <v>105.01819487670576</v>
      </c>
      <c r="P40" s="9"/>
    </row>
    <row r="41" spans="1:16">
      <c r="A41" s="12"/>
      <c r="B41" s="25">
        <v>349</v>
      </c>
      <c r="C41" s="20" t="s">
        <v>0</v>
      </c>
      <c r="D41" s="46">
        <v>2391368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2391368</v>
      </c>
      <c r="O41" s="47">
        <f t="shared" si="9"/>
        <v>143.12712473066793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SUM(D43:D44)</f>
        <v>300287</v>
      </c>
      <c r="E42" s="32">
        <f t="shared" si="10"/>
        <v>7520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307807</v>
      </c>
      <c r="O42" s="45">
        <f t="shared" si="9"/>
        <v>18.422731625568591</v>
      </c>
      <c r="P42" s="10"/>
    </row>
    <row r="43" spans="1:16">
      <c r="A43" s="13"/>
      <c r="B43" s="39">
        <v>351.9</v>
      </c>
      <c r="C43" s="21" t="s">
        <v>107</v>
      </c>
      <c r="D43" s="46">
        <v>0</v>
      </c>
      <c r="E43" s="46">
        <v>7520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7520</v>
      </c>
      <c r="O43" s="47">
        <f t="shared" si="9"/>
        <v>0.45008379219535549</v>
      </c>
      <c r="P43" s="9"/>
    </row>
    <row r="44" spans="1:16">
      <c r="A44" s="13"/>
      <c r="B44" s="39">
        <v>354</v>
      </c>
      <c r="C44" s="21" t="s">
        <v>53</v>
      </c>
      <c r="D44" s="46">
        <v>300287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300287</v>
      </c>
      <c r="O44" s="47">
        <f t="shared" si="9"/>
        <v>17.972647833373234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SUM(D46:D53)</f>
        <v>1017052</v>
      </c>
      <c r="E45" s="32">
        <f t="shared" si="11"/>
        <v>78552</v>
      </c>
      <c r="F45" s="32">
        <f t="shared" si="11"/>
        <v>0</v>
      </c>
      <c r="G45" s="32">
        <f t="shared" si="11"/>
        <v>3826186</v>
      </c>
      <c r="H45" s="32">
        <f t="shared" si="11"/>
        <v>1109</v>
      </c>
      <c r="I45" s="32">
        <f t="shared" si="11"/>
        <v>3851771</v>
      </c>
      <c r="J45" s="32">
        <f t="shared" si="11"/>
        <v>87044</v>
      </c>
      <c r="K45" s="32">
        <f t="shared" si="11"/>
        <v>22418782</v>
      </c>
      <c r="L45" s="32">
        <f t="shared" si="11"/>
        <v>0</v>
      </c>
      <c r="M45" s="32">
        <f t="shared" si="11"/>
        <v>0</v>
      </c>
      <c r="N45" s="32">
        <f>SUM(D45:M45)</f>
        <v>31280496</v>
      </c>
      <c r="O45" s="45">
        <f t="shared" si="9"/>
        <v>1872.1867368925066</v>
      </c>
      <c r="P45" s="10"/>
    </row>
    <row r="46" spans="1:16">
      <c r="A46" s="12"/>
      <c r="B46" s="25">
        <v>361.1</v>
      </c>
      <c r="C46" s="20" t="s">
        <v>55</v>
      </c>
      <c r="D46" s="46">
        <v>413873</v>
      </c>
      <c r="E46" s="46">
        <v>78552</v>
      </c>
      <c r="F46" s="46">
        <v>0</v>
      </c>
      <c r="G46" s="46">
        <v>39204</v>
      </c>
      <c r="H46" s="46">
        <v>1109</v>
      </c>
      <c r="I46" s="46">
        <v>3057391</v>
      </c>
      <c r="J46" s="46">
        <v>87044</v>
      </c>
      <c r="K46" s="46">
        <v>3610264</v>
      </c>
      <c r="L46" s="46">
        <v>0</v>
      </c>
      <c r="M46" s="46">
        <v>0</v>
      </c>
      <c r="N46" s="46">
        <f>SUM(D46:M46)</f>
        <v>7287437</v>
      </c>
      <c r="O46" s="47">
        <f t="shared" si="9"/>
        <v>436.16453196073735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3170027</v>
      </c>
      <c r="L47" s="46">
        <v>0</v>
      </c>
      <c r="M47" s="46">
        <v>0</v>
      </c>
      <c r="N47" s="46">
        <f t="shared" ref="N47:N53" si="12">SUM(D47:M47)</f>
        <v>3170027</v>
      </c>
      <c r="O47" s="47">
        <f t="shared" si="9"/>
        <v>189.73108690447691</v>
      </c>
      <c r="P47" s="9"/>
    </row>
    <row r="48" spans="1:16">
      <c r="A48" s="12"/>
      <c r="B48" s="25">
        <v>362</v>
      </c>
      <c r="C48" s="20" t="s">
        <v>57</v>
      </c>
      <c r="D48" s="46">
        <v>325092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325092</v>
      </c>
      <c r="O48" s="47">
        <f t="shared" si="9"/>
        <v>19.457265980368685</v>
      </c>
      <c r="P48" s="9"/>
    </row>
    <row r="49" spans="1:119">
      <c r="A49" s="12"/>
      <c r="B49" s="25">
        <v>365</v>
      </c>
      <c r="C49" s="20" t="s">
        <v>108</v>
      </c>
      <c r="D49" s="46">
        <v>510</v>
      </c>
      <c r="E49" s="46">
        <v>0</v>
      </c>
      <c r="F49" s="46">
        <v>0</v>
      </c>
      <c r="G49" s="46">
        <v>3786982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3787492</v>
      </c>
      <c r="O49" s="47">
        <f t="shared" si="9"/>
        <v>226.68733540818769</v>
      </c>
      <c r="P49" s="9"/>
    </row>
    <row r="50" spans="1:119">
      <c r="A50" s="12"/>
      <c r="B50" s="25">
        <v>366</v>
      </c>
      <c r="C50" s="20" t="s">
        <v>58</v>
      </c>
      <c r="D50" s="46">
        <v>103376</v>
      </c>
      <c r="E50" s="46">
        <v>0</v>
      </c>
      <c r="F50" s="46">
        <v>0</v>
      </c>
      <c r="G50" s="46">
        <v>0</v>
      </c>
      <c r="H50" s="46">
        <v>0</v>
      </c>
      <c r="I50" s="46">
        <v>328254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431630</v>
      </c>
      <c r="O50" s="47">
        <f t="shared" si="9"/>
        <v>25.833732343787407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15638491</v>
      </c>
      <c r="L51" s="46">
        <v>0</v>
      </c>
      <c r="M51" s="46">
        <v>0</v>
      </c>
      <c r="N51" s="46">
        <f t="shared" si="12"/>
        <v>15638491</v>
      </c>
      <c r="O51" s="47">
        <f t="shared" si="9"/>
        <v>935.98820924108213</v>
      </c>
      <c r="P51" s="9"/>
    </row>
    <row r="52" spans="1:119">
      <c r="A52" s="12"/>
      <c r="B52" s="25">
        <v>369.3</v>
      </c>
      <c r="C52" s="20" t="s">
        <v>122</v>
      </c>
      <c r="D52" s="46">
        <v>9720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9720</v>
      </c>
      <c r="O52" s="47">
        <f t="shared" si="9"/>
        <v>0.58175724203974144</v>
      </c>
      <c r="P52" s="9"/>
    </row>
    <row r="53" spans="1:119">
      <c r="A53" s="12"/>
      <c r="B53" s="25">
        <v>369.9</v>
      </c>
      <c r="C53" s="20" t="s">
        <v>60</v>
      </c>
      <c r="D53" s="46">
        <v>164481</v>
      </c>
      <c r="E53" s="46">
        <v>0</v>
      </c>
      <c r="F53" s="46">
        <v>0</v>
      </c>
      <c r="G53" s="46">
        <v>0</v>
      </c>
      <c r="H53" s="46">
        <v>0</v>
      </c>
      <c r="I53" s="46">
        <v>466126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630607</v>
      </c>
      <c r="O53" s="47">
        <f t="shared" si="9"/>
        <v>37.742817811826669</v>
      </c>
      <c r="P53" s="9"/>
    </row>
    <row r="54" spans="1:119" ht="15.75">
      <c r="A54" s="29" t="s">
        <v>40</v>
      </c>
      <c r="B54" s="30"/>
      <c r="C54" s="31"/>
      <c r="D54" s="32">
        <f t="shared" ref="D54:M54" si="13">SUM(D55:D62)</f>
        <v>53404152</v>
      </c>
      <c r="E54" s="32">
        <f t="shared" si="13"/>
        <v>55042</v>
      </c>
      <c r="F54" s="32">
        <f t="shared" si="13"/>
        <v>5139812</v>
      </c>
      <c r="G54" s="32">
        <f t="shared" si="13"/>
        <v>7646335</v>
      </c>
      <c r="H54" s="32">
        <f t="shared" si="13"/>
        <v>65400</v>
      </c>
      <c r="I54" s="32">
        <f t="shared" si="13"/>
        <v>3954368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70265109</v>
      </c>
      <c r="O54" s="45">
        <f t="shared" si="9"/>
        <v>4205.4769571462775</v>
      </c>
      <c r="P54" s="9"/>
    </row>
    <row r="55" spans="1:119">
      <c r="A55" s="12"/>
      <c r="B55" s="25">
        <v>381</v>
      </c>
      <c r="C55" s="20" t="s">
        <v>61</v>
      </c>
      <c r="D55" s="46">
        <v>0</v>
      </c>
      <c r="E55" s="46">
        <v>55042</v>
      </c>
      <c r="F55" s="46">
        <v>5139812</v>
      </c>
      <c r="G55" s="46">
        <v>7166262</v>
      </c>
      <c r="H55" s="46">
        <v>65400</v>
      </c>
      <c r="I55" s="46">
        <v>3420678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15847194</v>
      </c>
      <c r="O55" s="47">
        <f t="shared" si="9"/>
        <v>948.47941106056976</v>
      </c>
      <c r="P55" s="9"/>
    </row>
    <row r="56" spans="1:119">
      <c r="A56" s="12"/>
      <c r="B56" s="25">
        <v>382</v>
      </c>
      <c r="C56" s="20" t="s">
        <v>72</v>
      </c>
      <c r="D56" s="46">
        <v>53404152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53404152</v>
      </c>
      <c r="O56" s="47">
        <f t="shared" si="9"/>
        <v>3196.32224084271</v>
      </c>
      <c r="P56" s="9"/>
    </row>
    <row r="57" spans="1:119">
      <c r="A57" s="12"/>
      <c r="B57" s="25">
        <v>383</v>
      </c>
      <c r="C57" s="20" t="s">
        <v>117</v>
      </c>
      <c r="D57" s="46">
        <v>0</v>
      </c>
      <c r="E57" s="46">
        <v>0</v>
      </c>
      <c r="F57" s="46">
        <v>0</v>
      </c>
      <c r="G57" s="46">
        <v>480073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4">SUM(D57:M57)</f>
        <v>480073</v>
      </c>
      <c r="O57" s="47">
        <f t="shared" si="9"/>
        <v>28.733121857792675</v>
      </c>
      <c r="P57" s="9"/>
    </row>
    <row r="58" spans="1:119">
      <c r="A58" s="12"/>
      <c r="B58" s="25">
        <v>388.1</v>
      </c>
      <c r="C58" s="20" t="s">
        <v>118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-407837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-407837</v>
      </c>
      <c r="O58" s="47">
        <f t="shared" si="9"/>
        <v>-24.409683983720374</v>
      </c>
      <c r="P58" s="9"/>
    </row>
    <row r="59" spans="1:119">
      <c r="A59" s="12"/>
      <c r="B59" s="25">
        <v>389.2</v>
      </c>
      <c r="C59" s="20" t="s">
        <v>125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99256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99256</v>
      </c>
      <c r="O59" s="47">
        <f t="shared" si="9"/>
        <v>5.940627244433804</v>
      </c>
      <c r="P59" s="9"/>
    </row>
    <row r="60" spans="1:119">
      <c r="A60" s="12"/>
      <c r="B60" s="25">
        <v>389.3</v>
      </c>
      <c r="C60" s="20" t="s">
        <v>126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584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584</v>
      </c>
      <c r="O60" s="47">
        <f t="shared" si="9"/>
        <v>3.4953315776873356E-2</v>
      </c>
      <c r="P60" s="9"/>
    </row>
    <row r="61" spans="1:119">
      <c r="A61" s="12"/>
      <c r="B61" s="25">
        <v>389.4</v>
      </c>
      <c r="C61" s="20" t="s">
        <v>109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837529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837529</v>
      </c>
      <c r="O61" s="47">
        <f t="shared" si="9"/>
        <v>50.127423988508497</v>
      </c>
      <c r="P61" s="9"/>
    </row>
    <row r="62" spans="1:119" ht="15.75" thickBot="1">
      <c r="A62" s="12"/>
      <c r="B62" s="25">
        <v>389.7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4158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4158</v>
      </c>
      <c r="O62" s="47">
        <f t="shared" si="9"/>
        <v>0.2488628202058894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5">SUM(D5,D17,D20,D32,D42,D45,D54)</f>
        <v>72527595</v>
      </c>
      <c r="E63" s="15">
        <f t="shared" si="15"/>
        <v>573604</v>
      </c>
      <c r="F63" s="15">
        <f t="shared" si="15"/>
        <v>5139812</v>
      </c>
      <c r="G63" s="15">
        <f t="shared" si="15"/>
        <v>13828770</v>
      </c>
      <c r="H63" s="15">
        <f t="shared" si="15"/>
        <v>220256</v>
      </c>
      <c r="I63" s="15">
        <f t="shared" si="15"/>
        <v>57075088</v>
      </c>
      <c r="J63" s="15">
        <f t="shared" si="15"/>
        <v>87044</v>
      </c>
      <c r="K63" s="15">
        <f t="shared" si="15"/>
        <v>22418782</v>
      </c>
      <c r="L63" s="15">
        <f t="shared" si="15"/>
        <v>0</v>
      </c>
      <c r="M63" s="15">
        <f t="shared" si="15"/>
        <v>0</v>
      </c>
      <c r="N63" s="15">
        <f>SUM(D63:M63)</f>
        <v>171870951</v>
      </c>
      <c r="O63" s="38">
        <f t="shared" si="9"/>
        <v>10286.745930093368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51" t="s">
        <v>135</v>
      </c>
      <c r="M65" s="51"/>
      <c r="N65" s="51"/>
      <c r="O65" s="43">
        <v>16708</v>
      </c>
    </row>
    <row r="66" spans="1:1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  <row r="67" spans="1:15" ht="15.75" customHeight="1" thickBot="1">
      <c r="A67" s="55" t="s">
        <v>83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10676961</v>
      </c>
      <c r="E5" s="27">
        <f t="shared" si="0"/>
        <v>397244</v>
      </c>
      <c r="F5" s="27">
        <f t="shared" si="0"/>
        <v>0</v>
      </c>
      <c r="G5" s="27">
        <f t="shared" si="0"/>
        <v>2295063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13369268</v>
      </c>
      <c r="O5" s="33">
        <f t="shared" ref="O5:O36" si="1">(N5/O$64)</f>
        <v>821.51087624431614</v>
      </c>
      <c r="P5" s="6"/>
    </row>
    <row r="6" spans="1:133">
      <c r="A6" s="12"/>
      <c r="B6" s="25">
        <v>311</v>
      </c>
      <c r="C6" s="20" t="s">
        <v>2</v>
      </c>
      <c r="D6" s="46">
        <v>6504063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6504063</v>
      </c>
      <c r="O6" s="47">
        <f t="shared" si="1"/>
        <v>399.65976404080129</v>
      </c>
      <c r="P6" s="9"/>
    </row>
    <row r="7" spans="1:133">
      <c r="A7" s="12"/>
      <c r="B7" s="25">
        <v>312.10000000000002</v>
      </c>
      <c r="C7" s="20" t="s">
        <v>113</v>
      </c>
      <c r="D7" s="46">
        <v>519092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519092</v>
      </c>
      <c r="O7" s="47">
        <f t="shared" si="1"/>
        <v>31.897013641391176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138704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138704</v>
      </c>
      <c r="O8" s="47">
        <f t="shared" si="1"/>
        <v>8.523042890500184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258540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258540</v>
      </c>
      <c r="O9" s="47">
        <f t="shared" si="1"/>
        <v>15.886690426447094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2295063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2295063</v>
      </c>
      <c r="O10" s="47">
        <f t="shared" si="1"/>
        <v>141.02636106673222</v>
      </c>
      <c r="P10" s="9"/>
    </row>
    <row r="11" spans="1:133">
      <c r="A11" s="12"/>
      <c r="B11" s="25">
        <v>314.10000000000002</v>
      </c>
      <c r="C11" s="20" t="s">
        <v>12</v>
      </c>
      <c r="D11" s="46">
        <v>1609066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1609066</v>
      </c>
      <c r="O11" s="47">
        <f t="shared" si="1"/>
        <v>98.87341772151899</v>
      </c>
      <c r="P11" s="9"/>
    </row>
    <row r="12" spans="1:133">
      <c r="A12" s="12"/>
      <c r="B12" s="25">
        <v>314.3</v>
      </c>
      <c r="C12" s="20" t="s">
        <v>13</v>
      </c>
      <c r="D12" s="46">
        <v>463203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463203</v>
      </c>
      <c r="O12" s="47">
        <f t="shared" si="1"/>
        <v>28.462762688951702</v>
      </c>
      <c r="P12" s="9"/>
    </row>
    <row r="13" spans="1:133">
      <c r="A13" s="12"/>
      <c r="B13" s="25">
        <v>314.39999999999998</v>
      </c>
      <c r="C13" s="20" t="s">
        <v>14</v>
      </c>
      <c r="D13" s="46">
        <v>194600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194600</v>
      </c>
      <c r="O13" s="47">
        <f t="shared" si="1"/>
        <v>11.957723976895661</v>
      </c>
      <c r="P13" s="9"/>
    </row>
    <row r="14" spans="1:133">
      <c r="A14" s="12"/>
      <c r="B14" s="25">
        <v>314.89999999999998</v>
      </c>
      <c r="C14" s="20" t="s">
        <v>98</v>
      </c>
      <c r="D14" s="46">
        <v>27404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27404</v>
      </c>
      <c r="O14" s="47">
        <f t="shared" si="1"/>
        <v>1.6839129900454712</v>
      </c>
      <c r="P14" s="9"/>
    </row>
    <row r="15" spans="1:133">
      <c r="A15" s="12"/>
      <c r="B15" s="25">
        <v>315</v>
      </c>
      <c r="C15" s="20" t="s">
        <v>99</v>
      </c>
      <c r="D15" s="46">
        <v>1212283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1212283</v>
      </c>
      <c r="O15" s="47">
        <f t="shared" si="1"/>
        <v>74.492011797959933</v>
      </c>
      <c r="P15" s="9"/>
    </row>
    <row r="16" spans="1:133">
      <c r="A16" s="12"/>
      <c r="B16" s="25">
        <v>316</v>
      </c>
      <c r="C16" s="20" t="s">
        <v>100</v>
      </c>
      <c r="D16" s="46">
        <v>147250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147250</v>
      </c>
      <c r="O16" s="47">
        <f t="shared" si="1"/>
        <v>9.0481750030723855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SUM(D18:D18)</f>
        <v>58314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2" si="4">SUM(D17:M17)</f>
        <v>58314</v>
      </c>
      <c r="O17" s="45">
        <f t="shared" si="1"/>
        <v>3.583261644340666</v>
      </c>
      <c r="P17" s="10"/>
    </row>
    <row r="18" spans="1:16">
      <c r="A18" s="12"/>
      <c r="B18" s="25">
        <v>329</v>
      </c>
      <c r="C18" s="20" t="s">
        <v>20</v>
      </c>
      <c r="D18" s="46">
        <v>58314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58314</v>
      </c>
      <c r="O18" s="47">
        <f t="shared" si="1"/>
        <v>3.583261644340666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SUM(D20:D30)</f>
        <v>2452635</v>
      </c>
      <c r="E19" s="32">
        <f t="shared" si="5"/>
        <v>0</v>
      </c>
      <c r="F19" s="32">
        <f t="shared" si="5"/>
        <v>0</v>
      </c>
      <c r="G19" s="32">
        <f t="shared" si="5"/>
        <v>216069</v>
      </c>
      <c r="H19" s="32">
        <f t="shared" si="5"/>
        <v>0</v>
      </c>
      <c r="I19" s="32">
        <f t="shared" si="5"/>
        <v>1136407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3805111</v>
      </c>
      <c r="O19" s="45">
        <f t="shared" si="1"/>
        <v>233.81534963745852</v>
      </c>
      <c r="P19" s="10"/>
    </row>
    <row r="20" spans="1:16">
      <c r="A20" s="12"/>
      <c r="B20" s="25">
        <v>331.2</v>
      </c>
      <c r="C20" s="20" t="s">
        <v>22</v>
      </c>
      <c r="D20" s="46">
        <v>3581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3581</v>
      </c>
      <c r="O20" s="47">
        <f t="shared" si="1"/>
        <v>0.22004424234976036</v>
      </c>
      <c r="P20" s="9"/>
    </row>
    <row r="21" spans="1:16">
      <c r="A21" s="12"/>
      <c r="B21" s="25">
        <v>331.41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467109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467109</v>
      </c>
      <c r="O21" s="47">
        <f t="shared" si="1"/>
        <v>28.702777436401622</v>
      </c>
      <c r="P21" s="9"/>
    </row>
    <row r="22" spans="1:16">
      <c r="A22" s="12"/>
      <c r="B22" s="25">
        <v>331.5</v>
      </c>
      <c r="C22" s="20" t="s">
        <v>130</v>
      </c>
      <c r="D22" s="46">
        <v>490099</v>
      </c>
      <c r="E22" s="46">
        <v>0</v>
      </c>
      <c r="F22" s="46">
        <v>0</v>
      </c>
      <c r="G22" s="46">
        <v>12976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503075</v>
      </c>
      <c r="O22" s="47">
        <f t="shared" si="1"/>
        <v>30.912805702347303</v>
      </c>
      <c r="P22" s="9"/>
    </row>
    <row r="23" spans="1:16">
      <c r="A23" s="12"/>
      <c r="B23" s="25">
        <v>334.41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492966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492966</v>
      </c>
      <c r="O23" s="47">
        <f t="shared" si="1"/>
        <v>30.291630822170333</v>
      </c>
      <c r="P23" s="9"/>
    </row>
    <row r="24" spans="1:16">
      <c r="A24" s="12"/>
      <c r="B24" s="25">
        <v>334.5</v>
      </c>
      <c r="C24" s="20" t="s">
        <v>131</v>
      </c>
      <c r="D24" s="46">
        <v>48044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48044</v>
      </c>
      <c r="O24" s="47">
        <f t="shared" si="1"/>
        <v>2.9521936831756177</v>
      </c>
      <c r="P24" s="9"/>
    </row>
    <row r="25" spans="1:16">
      <c r="A25" s="12"/>
      <c r="B25" s="25">
        <v>334.7</v>
      </c>
      <c r="C25" s="20" t="s">
        <v>29</v>
      </c>
      <c r="D25" s="46">
        <v>35000</v>
      </c>
      <c r="E25" s="46">
        <v>0</v>
      </c>
      <c r="F25" s="46">
        <v>0</v>
      </c>
      <c r="G25" s="46">
        <v>98539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133539</v>
      </c>
      <c r="O25" s="47">
        <f t="shared" si="1"/>
        <v>8.2056654786776448</v>
      </c>
      <c r="P25" s="9"/>
    </row>
    <row r="26" spans="1:16">
      <c r="A26" s="12"/>
      <c r="B26" s="25">
        <v>335.12</v>
      </c>
      <c r="C26" s="20" t="s">
        <v>101</v>
      </c>
      <c r="D26" s="46">
        <v>571135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571135</v>
      </c>
      <c r="O26" s="47">
        <f t="shared" si="1"/>
        <v>35.094936708860757</v>
      </c>
      <c r="P26" s="9"/>
    </row>
    <row r="27" spans="1:16">
      <c r="A27" s="12"/>
      <c r="B27" s="25">
        <v>335.14</v>
      </c>
      <c r="C27" s="20" t="s">
        <v>102</v>
      </c>
      <c r="D27" s="46">
        <v>28650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28650</v>
      </c>
      <c r="O27" s="47">
        <f t="shared" si="1"/>
        <v>1.7604768342140837</v>
      </c>
      <c r="P27" s="9"/>
    </row>
    <row r="28" spans="1:16">
      <c r="A28" s="12"/>
      <c r="B28" s="25">
        <v>335.15</v>
      </c>
      <c r="C28" s="20" t="s">
        <v>103</v>
      </c>
      <c r="D28" s="46">
        <v>59740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59740</v>
      </c>
      <c r="O28" s="47">
        <f t="shared" si="1"/>
        <v>3.6708860759493671</v>
      </c>
      <c r="P28" s="9"/>
    </row>
    <row r="29" spans="1:16">
      <c r="A29" s="12"/>
      <c r="B29" s="25">
        <v>335.18</v>
      </c>
      <c r="C29" s="20" t="s">
        <v>104</v>
      </c>
      <c r="D29" s="46">
        <v>1216386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1216386</v>
      </c>
      <c r="O29" s="47">
        <f t="shared" si="1"/>
        <v>74.744131743885958</v>
      </c>
      <c r="P29" s="9"/>
    </row>
    <row r="30" spans="1:16">
      <c r="A30" s="12"/>
      <c r="B30" s="25">
        <v>337.3</v>
      </c>
      <c r="C30" s="20" t="s">
        <v>121</v>
      </c>
      <c r="D30" s="46">
        <v>0</v>
      </c>
      <c r="E30" s="46">
        <v>0</v>
      </c>
      <c r="F30" s="46">
        <v>0</v>
      </c>
      <c r="G30" s="46">
        <v>104554</v>
      </c>
      <c r="H30" s="46">
        <v>0</v>
      </c>
      <c r="I30" s="46">
        <v>176332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280886</v>
      </c>
      <c r="O30" s="47">
        <f t="shared" si="1"/>
        <v>17.25980090942608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SUM(D32:D40)</f>
        <v>3531836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201443</v>
      </c>
      <c r="I31" s="32">
        <f t="shared" si="7"/>
        <v>116350292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120083571</v>
      </c>
      <c r="O31" s="45">
        <f t="shared" si="1"/>
        <v>7378.8602064642992</v>
      </c>
      <c r="P31" s="10"/>
    </row>
    <row r="32" spans="1:16">
      <c r="A32" s="12"/>
      <c r="B32" s="25">
        <v>342.1</v>
      </c>
      <c r="C32" s="20" t="s">
        <v>43</v>
      </c>
      <c r="D32" s="46">
        <v>124572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8">SUM(D32:M32)</f>
        <v>124572</v>
      </c>
      <c r="O32" s="47">
        <f t="shared" si="1"/>
        <v>7.6546638810372372</v>
      </c>
      <c r="P32" s="9"/>
    </row>
    <row r="33" spans="1:16">
      <c r="A33" s="12"/>
      <c r="B33" s="25">
        <v>343.1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92290247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92290247</v>
      </c>
      <c r="O33" s="47">
        <f t="shared" si="1"/>
        <v>5671.0241489492446</v>
      </c>
      <c r="P33" s="9"/>
    </row>
    <row r="34" spans="1:16">
      <c r="A34" s="12"/>
      <c r="B34" s="25">
        <v>343.4</v>
      </c>
      <c r="C34" s="20" t="s">
        <v>80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2858130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2858130</v>
      </c>
      <c r="O34" s="47">
        <f t="shared" si="1"/>
        <v>175.625537667445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16484264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16484264</v>
      </c>
      <c r="O35" s="47">
        <f t="shared" si="1"/>
        <v>1012.9202408750153</v>
      </c>
      <c r="P35" s="9"/>
    </row>
    <row r="36" spans="1:16">
      <c r="A36" s="12"/>
      <c r="B36" s="25">
        <v>343.8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201443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201443</v>
      </c>
      <c r="O36" s="47">
        <f t="shared" si="1"/>
        <v>12.378210642743026</v>
      </c>
      <c r="P36" s="9"/>
    </row>
    <row r="37" spans="1:16">
      <c r="A37" s="12"/>
      <c r="B37" s="25">
        <v>344.1</v>
      </c>
      <c r="C37" s="20" t="s">
        <v>106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2936011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2936011</v>
      </c>
      <c r="O37" s="47">
        <f t="shared" ref="O37:O62" si="9">(N37/O$64)</f>
        <v>180.41114661423128</v>
      </c>
      <c r="P37" s="9"/>
    </row>
    <row r="38" spans="1:16">
      <c r="A38" s="12"/>
      <c r="B38" s="25">
        <v>347.2</v>
      </c>
      <c r="C38" s="20" t="s">
        <v>49</v>
      </c>
      <c r="D38" s="46">
        <v>307396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307396</v>
      </c>
      <c r="O38" s="47">
        <f t="shared" si="9"/>
        <v>18.888779648519112</v>
      </c>
      <c r="P38" s="9"/>
    </row>
    <row r="39" spans="1:16">
      <c r="A39" s="12"/>
      <c r="B39" s="25">
        <v>347.5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1781640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1781640</v>
      </c>
      <c r="O39" s="47">
        <f t="shared" si="9"/>
        <v>109.47769448199583</v>
      </c>
      <c r="P39" s="9"/>
    </row>
    <row r="40" spans="1:16">
      <c r="A40" s="12"/>
      <c r="B40" s="25">
        <v>349</v>
      </c>
      <c r="C40" s="20" t="s">
        <v>0</v>
      </c>
      <c r="D40" s="46">
        <v>3099868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3099868</v>
      </c>
      <c r="O40" s="47">
        <f t="shared" si="9"/>
        <v>190.47978370406784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SUM(D42:D43)</f>
        <v>186148</v>
      </c>
      <c r="E41" s="32">
        <f t="shared" si="10"/>
        <v>4740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190888</v>
      </c>
      <c r="O41" s="45">
        <f t="shared" si="9"/>
        <v>11.729630084797837</v>
      </c>
      <c r="P41" s="10"/>
    </row>
    <row r="42" spans="1:16">
      <c r="A42" s="13"/>
      <c r="B42" s="39">
        <v>351.9</v>
      </c>
      <c r="C42" s="21" t="s">
        <v>107</v>
      </c>
      <c r="D42" s="46">
        <v>0</v>
      </c>
      <c r="E42" s="46">
        <v>4740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4740</v>
      </c>
      <c r="O42" s="47">
        <f t="shared" si="9"/>
        <v>0.29126213592233008</v>
      </c>
      <c r="P42" s="9"/>
    </row>
    <row r="43" spans="1:16">
      <c r="A43" s="13"/>
      <c r="B43" s="39">
        <v>354</v>
      </c>
      <c r="C43" s="21" t="s">
        <v>53</v>
      </c>
      <c r="D43" s="46">
        <v>186148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186148</v>
      </c>
      <c r="O43" s="47">
        <f t="shared" si="9"/>
        <v>11.438367948875507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SUM(D45:D52)</f>
        <v>936257</v>
      </c>
      <c r="E44" s="32">
        <f t="shared" si="11"/>
        <v>9335</v>
      </c>
      <c r="F44" s="32">
        <f t="shared" si="11"/>
        <v>0</v>
      </c>
      <c r="G44" s="32">
        <f t="shared" si="11"/>
        <v>158756</v>
      </c>
      <c r="H44" s="32">
        <f t="shared" si="11"/>
        <v>705</v>
      </c>
      <c r="I44" s="32">
        <f t="shared" si="11"/>
        <v>1155880</v>
      </c>
      <c r="J44" s="32">
        <f t="shared" si="11"/>
        <v>14141</v>
      </c>
      <c r="K44" s="32">
        <f t="shared" si="11"/>
        <v>20552457</v>
      </c>
      <c r="L44" s="32">
        <f t="shared" si="11"/>
        <v>0</v>
      </c>
      <c r="M44" s="32">
        <f t="shared" si="11"/>
        <v>0</v>
      </c>
      <c r="N44" s="32">
        <f>SUM(D44:M44)</f>
        <v>22827531</v>
      </c>
      <c r="O44" s="45">
        <f t="shared" si="9"/>
        <v>1402.6994592601695</v>
      </c>
      <c r="P44" s="10"/>
    </row>
    <row r="45" spans="1:16">
      <c r="A45" s="12"/>
      <c r="B45" s="25">
        <v>361.1</v>
      </c>
      <c r="C45" s="20" t="s">
        <v>55</v>
      </c>
      <c r="D45" s="46">
        <v>24020</v>
      </c>
      <c r="E45" s="46">
        <v>9335</v>
      </c>
      <c r="F45" s="46">
        <v>0</v>
      </c>
      <c r="G45" s="46">
        <v>12515</v>
      </c>
      <c r="H45" s="46">
        <v>705</v>
      </c>
      <c r="I45" s="46">
        <v>121409</v>
      </c>
      <c r="J45" s="46">
        <v>12679</v>
      </c>
      <c r="K45" s="46">
        <v>3217435</v>
      </c>
      <c r="L45" s="46">
        <v>0</v>
      </c>
      <c r="M45" s="46">
        <v>0</v>
      </c>
      <c r="N45" s="46">
        <f>SUM(D45:M45)</f>
        <v>3398098</v>
      </c>
      <c r="O45" s="47">
        <f t="shared" si="9"/>
        <v>208.80533366105445</v>
      </c>
      <c r="P45" s="9"/>
    </row>
    <row r="46" spans="1:16">
      <c r="A46" s="12"/>
      <c r="B46" s="25">
        <v>361.3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9369932</v>
      </c>
      <c r="L46" s="46">
        <v>0</v>
      </c>
      <c r="M46" s="46">
        <v>0</v>
      </c>
      <c r="N46" s="46">
        <f t="shared" ref="N46:N52" si="12">SUM(D46:M46)</f>
        <v>9369932</v>
      </c>
      <c r="O46" s="47">
        <f t="shared" si="9"/>
        <v>575.76084552046211</v>
      </c>
      <c r="P46" s="9"/>
    </row>
    <row r="47" spans="1:16">
      <c r="A47" s="12"/>
      <c r="B47" s="25">
        <v>362</v>
      </c>
      <c r="C47" s="20" t="s">
        <v>57</v>
      </c>
      <c r="D47" s="46">
        <v>387474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387474</v>
      </c>
      <c r="O47" s="47">
        <f t="shared" si="9"/>
        <v>23.809389209782474</v>
      </c>
      <c r="P47" s="9"/>
    </row>
    <row r="48" spans="1:16">
      <c r="A48" s="12"/>
      <c r="B48" s="25">
        <v>365</v>
      </c>
      <c r="C48" s="20" t="s">
        <v>108</v>
      </c>
      <c r="D48" s="46">
        <v>28275</v>
      </c>
      <c r="E48" s="46">
        <v>0</v>
      </c>
      <c r="F48" s="46">
        <v>0</v>
      </c>
      <c r="G48" s="46">
        <v>36106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64381</v>
      </c>
      <c r="O48" s="47">
        <f t="shared" si="9"/>
        <v>3.9560648887796486</v>
      </c>
      <c r="P48" s="9"/>
    </row>
    <row r="49" spans="1:119">
      <c r="A49" s="12"/>
      <c r="B49" s="25">
        <v>366</v>
      </c>
      <c r="C49" s="20" t="s">
        <v>58</v>
      </c>
      <c r="D49" s="46">
        <v>36901</v>
      </c>
      <c r="E49" s="46">
        <v>0</v>
      </c>
      <c r="F49" s="46">
        <v>0</v>
      </c>
      <c r="G49" s="46">
        <v>110135</v>
      </c>
      <c r="H49" s="46">
        <v>0</v>
      </c>
      <c r="I49" s="46">
        <v>315000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462036</v>
      </c>
      <c r="O49" s="47">
        <f t="shared" si="9"/>
        <v>28.391053213715129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7965090</v>
      </c>
      <c r="L50" s="46">
        <v>0</v>
      </c>
      <c r="M50" s="46">
        <v>0</v>
      </c>
      <c r="N50" s="46">
        <f t="shared" si="12"/>
        <v>7965090</v>
      </c>
      <c r="O50" s="47">
        <f t="shared" si="9"/>
        <v>489.43652451763552</v>
      </c>
      <c r="P50" s="9"/>
    </row>
    <row r="51" spans="1:119">
      <c r="A51" s="12"/>
      <c r="B51" s="25">
        <v>369.3</v>
      </c>
      <c r="C51" s="20" t="s">
        <v>122</v>
      </c>
      <c r="D51" s="46">
        <v>377757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377757</v>
      </c>
      <c r="O51" s="47">
        <f t="shared" si="9"/>
        <v>23.212301831141698</v>
      </c>
      <c r="P51" s="9"/>
    </row>
    <row r="52" spans="1:119">
      <c r="A52" s="12"/>
      <c r="B52" s="25">
        <v>369.9</v>
      </c>
      <c r="C52" s="20" t="s">
        <v>60</v>
      </c>
      <c r="D52" s="46">
        <v>81830</v>
      </c>
      <c r="E52" s="46">
        <v>0</v>
      </c>
      <c r="F52" s="46">
        <v>0</v>
      </c>
      <c r="G52" s="46">
        <v>0</v>
      </c>
      <c r="H52" s="46">
        <v>0</v>
      </c>
      <c r="I52" s="46">
        <v>719471</v>
      </c>
      <c r="J52" s="46">
        <v>1462</v>
      </c>
      <c r="K52" s="46">
        <v>0</v>
      </c>
      <c r="L52" s="46">
        <v>0</v>
      </c>
      <c r="M52" s="46">
        <v>0</v>
      </c>
      <c r="N52" s="46">
        <f t="shared" si="12"/>
        <v>802763</v>
      </c>
      <c r="O52" s="47">
        <f t="shared" si="9"/>
        <v>49.327946417598625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SUM(D54:D61)</f>
        <v>6909697</v>
      </c>
      <c r="E53" s="32">
        <f t="shared" si="13"/>
        <v>18476</v>
      </c>
      <c r="F53" s="32">
        <f t="shared" si="13"/>
        <v>774923</v>
      </c>
      <c r="G53" s="32">
        <f t="shared" si="13"/>
        <v>2951945</v>
      </c>
      <c r="H53" s="32">
        <f t="shared" si="13"/>
        <v>19330</v>
      </c>
      <c r="I53" s="32">
        <f t="shared" si="13"/>
        <v>2849333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13523704</v>
      </c>
      <c r="O53" s="45">
        <f t="shared" si="9"/>
        <v>831.00061447708003</v>
      </c>
      <c r="P53" s="9"/>
    </row>
    <row r="54" spans="1:119">
      <c r="A54" s="12"/>
      <c r="B54" s="25">
        <v>381</v>
      </c>
      <c r="C54" s="20" t="s">
        <v>61</v>
      </c>
      <c r="D54" s="46">
        <v>0</v>
      </c>
      <c r="E54" s="46">
        <v>18476</v>
      </c>
      <c r="F54" s="46">
        <v>774923</v>
      </c>
      <c r="G54" s="46">
        <v>2244000</v>
      </c>
      <c r="H54" s="46">
        <v>19330</v>
      </c>
      <c r="I54" s="46">
        <v>287466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3344195</v>
      </c>
      <c r="O54" s="47">
        <f t="shared" si="9"/>
        <v>205.49311785670395</v>
      </c>
      <c r="P54" s="9"/>
    </row>
    <row r="55" spans="1:119">
      <c r="A55" s="12"/>
      <c r="B55" s="25">
        <v>382</v>
      </c>
      <c r="C55" s="20" t="s">
        <v>72</v>
      </c>
      <c r="D55" s="46">
        <v>6909697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6909697</v>
      </c>
      <c r="O55" s="47">
        <f t="shared" si="9"/>
        <v>424.58504362787266</v>
      </c>
      <c r="P55" s="9"/>
    </row>
    <row r="56" spans="1:119">
      <c r="A56" s="12"/>
      <c r="B56" s="25">
        <v>383</v>
      </c>
      <c r="C56" s="20" t="s">
        <v>117</v>
      </c>
      <c r="D56" s="46">
        <v>0</v>
      </c>
      <c r="E56" s="46">
        <v>0</v>
      </c>
      <c r="F56" s="46">
        <v>0</v>
      </c>
      <c r="G56" s="46">
        <v>707945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4">SUM(D56:M56)</f>
        <v>707945</v>
      </c>
      <c r="O56" s="47">
        <f t="shared" si="9"/>
        <v>43.501597640408015</v>
      </c>
      <c r="P56" s="9"/>
    </row>
    <row r="57" spans="1:119">
      <c r="A57" s="12"/>
      <c r="B57" s="25">
        <v>388.1</v>
      </c>
      <c r="C57" s="20" t="s">
        <v>118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-673855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-673855</v>
      </c>
      <c r="O57" s="47">
        <f t="shared" si="9"/>
        <v>-41.406845274671255</v>
      </c>
      <c r="P57" s="9"/>
    </row>
    <row r="58" spans="1:119">
      <c r="A58" s="12"/>
      <c r="B58" s="25">
        <v>389.2</v>
      </c>
      <c r="C58" s="20" t="s">
        <v>125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1947026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1947026</v>
      </c>
      <c r="O58" s="47">
        <f t="shared" si="9"/>
        <v>119.64028511736512</v>
      </c>
      <c r="P58" s="9"/>
    </row>
    <row r="59" spans="1:119">
      <c r="A59" s="12"/>
      <c r="B59" s="25">
        <v>389.3</v>
      </c>
      <c r="C59" s="20" t="s">
        <v>126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178942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178942</v>
      </c>
      <c r="O59" s="47">
        <f t="shared" si="9"/>
        <v>10.995575765023965</v>
      </c>
      <c r="P59" s="9"/>
    </row>
    <row r="60" spans="1:119">
      <c r="A60" s="12"/>
      <c r="B60" s="25">
        <v>389.4</v>
      </c>
      <c r="C60" s="20" t="s">
        <v>109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1109133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1109133</v>
      </c>
      <c r="O60" s="47">
        <f t="shared" si="9"/>
        <v>68.153680717709236</v>
      </c>
      <c r="P60" s="9"/>
    </row>
    <row r="61" spans="1:119" ht="15.75" thickBot="1">
      <c r="A61" s="12"/>
      <c r="B61" s="25">
        <v>389.7</v>
      </c>
      <c r="C61" s="20" t="s">
        <v>127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621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621</v>
      </c>
      <c r="O61" s="47">
        <f t="shared" si="9"/>
        <v>3.8159026668305271E-2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5">SUM(D5,D17,D19,D31,D41,D44,D53)</f>
        <v>24751848</v>
      </c>
      <c r="E62" s="15">
        <f t="shared" si="15"/>
        <v>429795</v>
      </c>
      <c r="F62" s="15">
        <f t="shared" si="15"/>
        <v>774923</v>
      </c>
      <c r="G62" s="15">
        <f t="shared" si="15"/>
        <v>5621833</v>
      </c>
      <c r="H62" s="15">
        <f t="shared" si="15"/>
        <v>221478</v>
      </c>
      <c r="I62" s="15">
        <f t="shared" si="15"/>
        <v>121491912</v>
      </c>
      <c r="J62" s="15">
        <f t="shared" si="15"/>
        <v>14141</v>
      </c>
      <c r="K62" s="15">
        <f t="shared" si="15"/>
        <v>20552457</v>
      </c>
      <c r="L62" s="15">
        <f t="shared" si="15"/>
        <v>0</v>
      </c>
      <c r="M62" s="15">
        <f t="shared" si="15"/>
        <v>0</v>
      </c>
      <c r="N62" s="15">
        <f>SUM(D62:M62)</f>
        <v>173858387</v>
      </c>
      <c r="O62" s="38">
        <f t="shared" si="9"/>
        <v>10683.199397812461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51" t="s">
        <v>132</v>
      </c>
      <c r="M64" s="51"/>
      <c r="N64" s="51"/>
      <c r="O64" s="43">
        <v>16274</v>
      </c>
    </row>
    <row r="65" spans="1:1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  <row r="66" spans="1:15" ht="15.75" customHeight="1" thickBot="1">
      <c r="A66" s="55" t="s">
        <v>83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7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10109041</v>
      </c>
      <c r="E5" s="27">
        <f t="shared" si="0"/>
        <v>424844</v>
      </c>
      <c r="F5" s="27">
        <f t="shared" si="0"/>
        <v>0</v>
      </c>
      <c r="G5" s="27">
        <f t="shared" si="0"/>
        <v>2167526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12701411</v>
      </c>
      <c r="O5" s="33">
        <f t="shared" ref="O5:O36" si="1">(N5/O$61)</f>
        <v>789.59411910978486</v>
      </c>
      <c r="P5" s="6"/>
    </row>
    <row r="6" spans="1:133">
      <c r="A6" s="12"/>
      <c r="B6" s="25">
        <v>311</v>
      </c>
      <c r="C6" s="20" t="s">
        <v>2</v>
      </c>
      <c r="D6" s="46">
        <v>6067927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6067927</v>
      </c>
      <c r="O6" s="47">
        <f t="shared" si="1"/>
        <v>377.2178913340793</v>
      </c>
      <c r="P6" s="9"/>
    </row>
    <row r="7" spans="1:133">
      <c r="A7" s="12"/>
      <c r="B7" s="25">
        <v>312.10000000000002</v>
      </c>
      <c r="C7" s="20" t="s">
        <v>113</v>
      </c>
      <c r="D7" s="46">
        <v>498816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498816</v>
      </c>
      <c r="O7" s="47">
        <f t="shared" si="1"/>
        <v>31.009324878776575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183499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183499</v>
      </c>
      <c r="O8" s="47">
        <f t="shared" si="1"/>
        <v>11.407372870819346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241345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241345</v>
      </c>
      <c r="O9" s="47">
        <f t="shared" si="1"/>
        <v>15.003419122218078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2167526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2167526</v>
      </c>
      <c r="O10" s="47">
        <f t="shared" si="1"/>
        <v>134.74611463384309</v>
      </c>
      <c r="P10" s="9"/>
    </row>
    <row r="11" spans="1:133">
      <c r="A11" s="12"/>
      <c r="B11" s="25">
        <v>314.10000000000002</v>
      </c>
      <c r="C11" s="20" t="s">
        <v>12</v>
      </c>
      <c r="D11" s="46">
        <v>1584642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1584642</v>
      </c>
      <c r="O11" s="47">
        <f t="shared" si="1"/>
        <v>98.510630361805298</v>
      </c>
      <c r="P11" s="9"/>
    </row>
    <row r="12" spans="1:133">
      <c r="A12" s="12"/>
      <c r="B12" s="25">
        <v>314.3</v>
      </c>
      <c r="C12" s="20" t="s">
        <v>13</v>
      </c>
      <c r="D12" s="46">
        <v>471905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471905</v>
      </c>
      <c r="O12" s="47">
        <f t="shared" si="1"/>
        <v>29.336379460400348</v>
      </c>
      <c r="P12" s="9"/>
    </row>
    <row r="13" spans="1:133">
      <c r="A13" s="12"/>
      <c r="B13" s="25">
        <v>314.39999999999998</v>
      </c>
      <c r="C13" s="20" t="s">
        <v>14</v>
      </c>
      <c r="D13" s="46">
        <v>154175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154175</v>
      </c>
      <c r="O13" s="47">
        <f t="shared" si="1"/>
        <v>9.5844212358572669</v>
      </c>
      <c r="P13" s="9"/>
    </row>
    <row r="14" spans="1:133">
      <c r="A14" s="12"/>
      <c r="B14" s="25">
        <v>314.89999999999998</v>
      </c>
      <c r="C14" s="20" t="s">
        <v>98</v>
      </c>
      <c r="D14" s="46">
        <v>27415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27415</v>
      </c>
      <c r="O14" s="47">
        <f t="shared" si="1"/>
        <v>1.7042770110655228</v>
      </c>
      <c r="P14" s="9"/>
    </row>
    <row r="15" spans="1:133">
      <c r="A15" s="12"/>
      <c r="B15" s="25">
        <v>315</v>
      </c>
      <c r="C15" s="20" t="s">
        <v>99</v>
      </c>
      <c r="D15" s="46">
        <v>1149034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1149034</v>
      </c>
      <c r="O15" s="47">
        <f t="shared" si="1"/>
        <v>71.430685067760791</v>
      </c>
      <c r="P15" s="9"/>
    </row>
    <row r="16" spans="1:133">
      <c r="A16" s="12"/>
      <c r="B16" s="25">
        <v>316</v>
      </c>
      <c r="C16" s="20" t="s">
        <v>100</v>
      </c>
      <c r="D16" s="46">
        <v>155127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155127</v>
      </c>
      <c r="O16" s="47">
        <f t="shared" si="1"/>
        <v>9.6436031331592691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SUM(D18:D18)</f>
        <v>75159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75159</v>
      </c>
      <c r="O17" s="45">
        <f t="shared" si="1"/>
        <v>4.6723237597911229</v>
      </c>
      <c r="P17" s="10"/>
    </row>
    <row r="18" spans="1:16">
      <c r="A18" s="12"/>
      <c r="B18" s="25">
        <v>329</v>
      </c>
      <c r="C18" s="20" t="s">
        <v>20</v>
      </c>
      <c r="D18" s="46">
        <v>75159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75159</v>
      </c>
      <c r="O18" s="47">
        <f t="shared" si="1"/>
        <v>4.6723237597911229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SUM(D20:D28)</f>
        <v>1821785</v>
      </c>
      <c r="E19" s="32">
        <f t="shared" si="4"/>
        <v>12227</v>
      </c>
      <c r="F19" s="32">
        <f t="shared" si="4"/>
        <v>0</v>
      </c>
      <c r="G19" s="32">
        <f t="shared" si="4"/>
        <v>2099865</v>
      </c>
      <c r="H19" s="32">
        <f t="shared" si="4"/>
        <v>0</v>
      </c>
      <c r="I19" s="32">
        <f t="shared" si="4"/>
        <v>6277816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10211693</v>
      </c>
      <c r="O19" s="45">
        <f t="shared" si="1"/>
        <v>634.81866219072481</v>
      </c>
      <c r="P19" s="10"/>
    </row>
    <row r="20" spans="1:16">
      <c r="A20" s="12"/>
      <c r="B20" s="25">
        <v>331.2</v>
      </c>
      <c r="C20" s="20" t="s">
        <v>22</v>
      </c>
      <c r="D20" s="46">
        <v>4427</v>
      </c>
      <c r="E20" s="46">
        <v>12227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16654</v>
      </c>
      <c r="O20" s="47">
        <f t="shared" si="1"/>
        <v>1.0353102076339675</v>
      </c>
      <c r="P20" s="9"/>
    </row>
    <row r="21" spans="1:16">
      <c r="A21" s="12"/>
      <c r="B21" s="25">
        <v>331.41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3492410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3492410</v>
      </c>
      <c r="O21" s="47">
        <f t="shared" si="1"/>
        <v>217.10866592067637</v>
      </c>
      <c r="P21" s="9"/>
    </row>
    <row r="22" spans="1:16">
      <c r="A22" s="12"/>
      <c r="B22" s="25">
        <v>334.41</v>
      </c>
      <c r="C22" s="20" t="s">
        <v>28</v>
      </c>
      <c r="D22" s="46">
        <v>0</v>
      </c>
      <c r="E22" s="46">
        <v>0</v>
      </c>
      <c r="F22" s="46">
        <v>0</v>
      </c>
      <c r="G22" s="46">
        <v>2092809</v>
      </c>
      <c r="H22" s="46">
        <v>0</v>
      </c>
      <c r="I22" s="46">
        <v>2136213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4229022</v>
      </c>
      <c r="O22" s="47">
        <f t="shared" si="1"/>
        <v>262.90078328981724</v>
      </c>
      <c r="P22" s="9"/>
    </row>
    <row r="23" spans="1:16">
      <c r="A23" s="12"/>
      <c r="B23" s="25">
        <v>334.7</v>
      </c>
      <c r="C23" s="20" t="s">
        <v>29</v>
      </c>
      <c r="D23" s="46">
        <v>0</v>
      </c>
      <c r="E23" s="46">
        <v>0</v>
      </c>
      <c r="F23" s="46">
        <v>0</v>
      </c>
      <c r="G23" s="46">
        <v>7056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7056</v>
      </c>
      <c r="O23" s="47">
        <f t="shared" si="1"/>
        <v>0.43864229765013057</v>
      </c>
      <c r="P23" s="9"/>
    </row>
    <row r="24" spans="1:16">
      <c r="A24" s="12"/>
      <c r="B24" s="25">
        <v>335.12</v>
      </c>
      <c r="C24" s="20" t="s">
        <v>101</v>
      </c>
      <c r="D24" s="46">
        <v>565857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565857</v>
      </c>
      <c r="O24" s="47">
        <f t="shared" si="1"/>
        <v>35.17698619917941</v>
      </c>
      <c r="P24" s="9"/>
    </row>
    <row r="25" spans="1:16">
      <c r="A25" s="12"/>
      <c r="B25" s="25">
        <v>335.14</v>
      </c>
      <c r="C25" s="20" t="s">
        <v>102</v>
      </c>
      <c r="D25" s="46">
        <v>26606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26606</v>
      </c>
      <c r="O25" s="47">
        <f t="shared" si="1"/>
        <v>1.6539848315305234</v>
      </c>
      <c r="P25" s="9"/>
    </row>
    <row r="26" spans="1:16">
      <c r="A26" s="12"/>
      <c r="B26" s="25">
        <v>335.15</v>
      </c>
      <c r="C26" s="20" t="s">
        <v>103</v>
      </c>
      <c r="D26" s="46">
        <v>62864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62864</v>
      </c>
      <c r="O26" s="47">
        <f t="shared" si="1"/>
        <v>3.9079945294044509</v>
      </c>
      <c r="P26" s="9"/>
    </row>
    <row r="27" spans="1:16">
      <c r="A27" s="12"/>
      <c r="B27" s="25">
        <v>335.18</v>
      </c>
      <c r="C27" s="20" t="s">
        <v>104</v>
      </c>
      <c r="D27" s="46">
        <v>1162031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1162031</v>
      </c>
      <c r="O27" s="47">
        <f t="shared" si="1"/>
        <v>72.238654730821835</v>
      </c>
      <c r="P27" s="9"/>
    </row>
    <row r="28" spans="1:16">
      <c r="A28" s="12"/>
      <c r="B28" s="25">
        <v>337.3</v>
      </c>
      <c r="C28" s="20" t="s">
        <v>121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649193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649193</v>
      </c>
      <c r="O28" s="47">
        <f t="shared" si="1"/>
        <v>40.35764018401094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SUM(D30:D38)</f>
        <v>3495043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199324</v>
      </c>
      <c r="I29" s="32">
        <f t="shared" si="6"/>
        <v>110602835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114297202</v>
      </c>
      <c r="O29" s="45">
        <f t="shared" si="1"/>
        <v>7105.3836876787273</v>
      </c>
      <c r="P29" s="10"/>
    </row>
    <row r="30" spans="1:16">
      <c r="A30" s="12"/>
      <c r="B30" s="25">
        <v>342.1</v>
      </c>
      <c r="C30" s="20" t="s">
        <v>43</v>
      </c>
      <c r="D30" s="46">
        <v>64445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64445</v>
      </c>
      <c r="O30" s="47">
        <f t="shared" si="1"/>
        <v>4.0062787517095613</v>
      </c>
      <c r="P30" s="9"/>
    </row>
    <row r="31" spans="1:16">
      <c r="A31" s="12"/>
      <c r="B31" s="25">
        <v>343.1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86654495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86654495</v>
      </c>
      <c r="O31" s="47">
        <f t="shared" si="1"/>
        <v>5386.951075469352</v>
      </c>
      <c r="P31" s="9"/>
    </row>
    <row r="32" spans="1:16">
      <c r="A32" s="12"/>
      <c r="B32" s="25">
        <v>343.4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2832737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2832737</v>
      </c>
      <c r="O32" s="47">
        <f t="shared" si="1"/>
        <v>176.09952753947533</v>
      </c>
      <c r="P32" s="9"/>
    </row>
    <row r="33" spans="1:16">
      <c r="A33" s="12"/>
      <c r="B33" s="25">
        <v>343.6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16902369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16902369</v>
      </c>
      <c r="O33" s="47">
        <f t="shared" si="1"/>
        <v>1050.7502797463633</v>
      </c>
      <c r="P33" s="9"/>
    </row>
    <row r="34" spans="1:16">
      <c r="A34" s="12"/>
      <c r="B34" s="25">
        <v>343.8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199324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199324</v>
      </c>
      <c r="O34" s="47">
        <f t="shared" si="1"/>
        <v>12.391147581748104</v>
      </c>
      <c r="P34" s="9"/>
    </row>
    <row r="35" spans="1:16">
      <c r="A35" s="12"/>
      <c r="B35" s="25">
        <v>344.1</v>
      </c>
      <c r="C35" s="20" t="s">
        <v>106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2667741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2667741</v>
      </c>
      <c r="O35" s="47">
        <f t="shared" si="1"/>
        <v>165.84240954867587</v>
      </c>
      <c r="P35" s="9"/>
    </row>
    <row r="36" spans="1:16">
      <c r="A36" s="12"/>
      <c r="B36" s="25">
        <v>347.2</v>
      </c>
      <c r="C36" s="20" t="s">
        <v>49</v>
      </c>
      <c r="D36" s="46">
        <v>327107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327107</v>
      </c>
      <c r="O36" s="47">
        <f t="shared" si="1"/>
        <v>20.334887479796095</v>
      </c>
      <c r="P36" s="9"/>
    </row>
    <row r="37" spans="1:16">
      <c r="A37" s="12"/>
      <c r="B37" s="25">
        <v>347.5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1545493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1545493</v>
      </c>
      <c r="O37" s="47">
        <f t="shared" ref="O37:O59" si="8">(N37/O$61)</f>
        <v>96.076899166977498</v>
      </c>
      <c r="P37" s="9"/>
    </row>
    <row r="38" spans="1:16">
      <c r="A38" s="12"/>
      <c r="B38" s="25">
        <v>349</v>
      </c>
      <c r="C38" s="20" t="s">
        <v>0</v>
      </c>
      <c r="D38" s="46">
        <v>3103491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3103491</v>
      </c>
      <c r="O38" s="47">
        <f t="shared" si="8"/>
        <v>192.93118239462888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SUM(D40:D41)</f>
        <v>169810</v>
      </c>
      <c r="E39" s="32">
        <f t="shared" si="9"/>
        <v>3976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173786</v>
      </c>
      <c r="O39" s="45">
        <f t="shared" si="8"/>
        <v>10.803555887106802</v>
      </c>
      <c r="P39" s="10"/>
    </row>
    <row r="40" spans="1:16">
      <c r="A40" s="13"/>
      <c r="B40" s="39">
        <v>351.9</v>
      </c>
      <c r="C40" s="21" t="s">
        <v>107</v>
      </c>
      <c r="D40" s="46">
        <v>0</v>
      </c>
      <c r="E40" s="46">
        <v>3976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3976</v>
      </c>
      <c r="O40" s="47">
        <f t="shared" si="8"/>
        <v>0.24717145343777197</v>
      </c>
      <c r="P40" s="9"/>
    </row>
    <row r="41" spans="1:16">
      <c r="A41" s="13"/>
      <c r="B41" s="39">
        <v>354</v>
      </c>
      <c r="C41" s="21" t="s">
        <v>53</v>
      </c>
      <c r="D41" s="46">
        <v>169810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169810</v>
      </c>
      <c r="O41" s="47">
        <f t="shared" si="8"/>
        <v>10.556384433669029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SUM(D43:D50)</f>
        <v>547464</v>
      </c>
      <c r="E42" s="32">
        <f t="shared" si="10"/>
        <v>7512</v>
      </c>
      <c r="F42" s="32">
        <f t="shared" si="10"/>
        <v>0</v>
      </c>
      <c r="G42" s="32">
        <f t="shared" si="10"/>
        <v>109687</v>
      </c>
      <c r="H42" s="32">
        <f t="shared" si="10"/>
        <v>1787</v>
      </c>
      <c r="I42" s="32">
        <f t="shared" si="10"/>
        <v>390087</v>
      </c>
      <c r="J42" s="32">
        <f t="shared" si="10"/>
        <v>16301</v>
      </c>
      <c r="K42" s="32">
        <f t="shared" si="10"/>
        <v>22847856</v>
      </c>
      <c r="L42" s="32">
        <f t="shared" si="10"/>
        <v>0</v>
      </c>
      <c r="M42" s="32">
        <f t="shared" si="10"/>
        <v>0</v>
      </c>
      <c r="N42" s="32">
        <f>SUM(D42:M42)</f>
        <v>23920694</v>
      </c>
      <c r="O42" s="45">
        <f t="shared" si="8"/>
        <v>1487.0504786771105</v>
      </c>
      <c r="P42" s="10"/>
    </row>
    <row r="43" spans="1:16">
      <c r="A43" s="12"/>
      <c r="B43" s="25">
        <v>361.1</v>
      </c>
      <c r="C43" s="20" t="s">
        <v>55</v>
      </c>
      <c r="D43" s="46">
        <v>48881</v>
      </c>
      <c r="E43" s="46">
        <v>7512</v>
      </c>
      <c r="F43" s="46">
        <v>0</v>
      </c>
      <c r="G43" s="46">
        <v>6658</v>
      </c>
      <c r="H43" s="46">
        <v>277</v>
      </c>
      <c r="I43" s="46">
        <v>139248</v>
      </c>
      <c r="J43" s="46">
        <v>16301</v>
      </c>
      <c r="K43" s="46">
        <v>2907402</v>
      </c>
      <c r="L43" s="46">
        <v>0</v>
      </c>
      <c r="M43" s="46">
        <v>0</v>
      </c>
      <c r="N43" s="46">
        <f>SUM(D43:M43)</f>
        <v>3126279</v>
      </c>
      <c r="O43" s="47">
        <f t="shared" si="8"/>
        <v>194.34781797836629</v>
      </c>
      <c r="P43" s="9"/>
    </row>
    <row r="44" spans="1:16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11980610</v>
      </c>
      <c r="L44" s="46">
        <v>0</v>
      </c>
      <c r="M44" s="46">
        <v>0</v>
      </c>
      <c r="N44" s="46">
        <f t="shared" ref="N44:N50" si="11">SUM(D44:M44)</f>
        <v>11980610</v>
      </c>
      <c r="O44" s="47">
        <f t="shared" si="8"/>
        <v>744.78490612955363</v>
      </c>
      <c r="P44" s="9"/>
    </row>
    <row r="45" spans="1:16">
      <c r="A45" s="12"/>
      <c r="B45" s="25">
        <v>362</v>
      </c>
      <c r="C45" s="20" t="s">
        <v>57</v>
      </c>
      <c r="D45" s="46">
        <v>384965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384965</v>
      </c>
      <c r="O45" s="47">
        <f t="shared" si="8"/>
        <v>23.931679721496955</v>
      </c>
      <c r="P45" s="9"/>
    </row>
    <row r="46" spans="1:16">
      <c r="A46" s="12"/>
      <c r="B46" s="25">
        <v>365</v>
      </c>
      <c r="C46" s="20" t="s">
        <v>108</v>
      </c>
      <c r="D46" s="46">
        <v>9211</v>
      </c>
      <c r="E46" s="46">
        <v>0</v>
      </c>
      <c r="F46" s="46">
        <v>0</v>
      </c>
      <c r="G46" s="46">
        <v>45014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54225</v>
      </c>
      <c r="O46" s="47">
        <f t="shared" si="8"/>
        <v>3.3709436777321895</v>
      </c>
      <c r="P46" s="9"/>
    </row>
    <row r="47" spans="1:16">
      <c r="A47" s="12"/>
      <c r="B47" s="25">
        <v>366</v>
      </c>
      <c r="C47" s="20" t="s">
        <v>58</v>
      </c>
      <c r="D47" s="46">
        <v>5651</v>
      </c>
      <c r="E47" s="46">
        <v>0</v>
      </c>
      <c r="F47" s="46">
        <v>0</v>
      </c>
      <c r="G47" s="46">
        <v>14495</v>
      </c>
      <c r="H47" s="46">
        <v>1500</v>
      </c>
      <c r="I47" s="46">
        <v>85000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106646</v>
      </c>
      <c r="O47" s="47">
        <f t="shared" si="8"/>
        <v>6.6297401467114261</v>
      </c>
      <c r="P47" s="9"/>
    </row>
    <row r="48" spans="1:16">
      <c r="A48" s="12"/>
      <c r="B48" s="25">
        <v>368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7959844</v>
      </c>
      <c r="L48" s="46">
        <v>0</v>
      </c>
      <c r="M48" s="46">
        <v>0</v>
      </c>
      <c r="N48" s="46">
        <f t="shared" si="11"/>
        <v>7959844</v>
      </c>
      <c r="O48" s="47">
        <f t="shared" si="8"/>
        <v>494.83053586970038</v>
      </c>
      <c r="P48" s="9"/>
    </row>
    <row r="49" spans="1:119">
      <c r="A49" s="12"/>
      <c r="B49" s="25">
        <v>369.3</v>
      </c>
      <c r="C49" s="20" t="s">
        <v>122</v>
      </c>
      <c r="D49" s="46">
        <v>16891</v>
      </c>
      <c r="E49" s="46">
        <v>0</v>
      </c>
      <c r="F49" s="46">
        <v>0</v>
      </c>
      <c r="G49" s="46">
        <v>43520</v>
      </c>
      <c r="H49" s="46">
        <v>10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60421</v>
      </c>
      <c r="O49" s="47">
        <f t="shared" si="8"/>
        <v>3.7561233370632849</v>
      </c>
      <c r="P49" s="9"/>
    </row>
    <row r="50" spans="1:119">
      <c r="A50" s="12"/>
      <c r="B50" s="25">
        <v>369.9</v>
      </c>
      <c r="C50" s="20" t="s">
        <v>60</v>
      </c>
      <c r="D50" s="46">
        <v>81865</v>
      </c>
      <c r="E50" s="46">
        <v>0</v>
      </c>
      <c r="F50" s="46">
        <v>0</v>
      </c>
      <c r="G50" s="46">
        <v>0</v>
      </c>
      <c r="H50" s="46">
        <v>0</v>
      </c>
      <c r="I50" s="46">
        <v>165839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247704</v>
      </c>
      <c r="O50" s="47">
        <f t="shared" si="8"/>
        <v>15.398731816486386</v>
      </c>
      <c r="P50" s="9"/>
    </row>
    <row r="51" spans="1:119" ht="15.75">
      <c r="A51" s="29" t="s">
        <v>40</v>
      </c>
      <c r="B51" s="30"/>
      <c r="C51" s="31"/>
      <c r="D51" s="32">
        <f t="shared" ref="D51:M51" si="12">SUM(D52:D58)</f>
        <v>6894197</v>
      </c>
      <c r="E51" s="32">
        <f t="shared" si="12"/>
        <v>0</v>
      </c>
      <c r="F51" s="32">
        <f t="shared" si="12"/>
        <v>1669965</v>
      </c>
      <c r="G51" s="32">
        <f t="shared" si="12"/>
        <v>2587669</v>
      </c>
      <c r="H51" s="32">
        <f t="shared" si="12"/>
        <v>48330</v>
      </c>
      <c r="I51" s="32">
        <f t="shared" si="12"/>
        <v>1969439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ref="N51:N59" si="13">SUM(D51:M51)</f>
        <v>13169600</v>
      </c>
      <c r="O51" s="45">
        <f t="shared" si="8"/>
        <v>818.69949023996026</v>
      </c>
      <c r="P51" s="9"/>
    </row>
    <row r="52" spans="1:119">
      <c r="A52" s="12"/>
      <c r="B52" s="25">
        <v>381</v>
      </c>
      <c r="C52" s="20" t="s">
        <v>61</v>
      </c>
      <c r="D52" s="46">
        <v>0</v>
      </c>
      <c r="E52" s="46">
        <v>0</v>
      </c>
      <c r="F52" s="46">
        <v>1669965</v>
      </c>
      <c r="G52" s="46">
        <v>1886402</v>
      </c>
      <c r="H52" s="46">
        <v>48330</v>
      </c>
      <c r="I52" s="46">
        <v>359208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3963905</v>
      </c>
      <c r="O52" s="47">
        <f t="shared" si="8"/>
        <v>246.41955737908739</v>
      </c>
      <c r="P52" s="9"/>
    </row>
    <row r="53" spans="1:119">
      <c r="A53" s="12"/>
      <c r="B53" s="25">
        <v>382</v>
      </c>
      <c r="C53" s="20" t="s">
        <v>72</v>
      </c>
      <c r="D53" s="46">
        <v>6894197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6894197</v>
      </c>
      <c r="O53" s="47">
        <f t="shared" si="8"/>
        <v>428.58367524555513</v>
      </c>
      <c r="P53" s="9"/>
    </row>
    <row r="54" spans="1:119">
      <c r="A54" s="12"/>
      <c r="B54" s="25">
        <v>383</v>
      </c>
      <c r="C54" s="20" t="s">
        <v>117</v>
      </c>
      <c r="D54" s="46">
        <v>0</v>
      </c>
      <c r="E54" s="46">
        <v>0</v>
      </c>
      <c r="F54" s="46">
        <v>0</v>
      </c>
      <c r="G54" s="46">
        <v>701267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701267</v>
      </c>
      <c r="O54" s="47">
        <f t="shared" si="8"/>
        <v>43.594865100087034</v>
      </c>
      <c r="P54" s="9"/>
    </row>
    <row r="55" spans="1:119">
      <c r="A55" s="12"/>
      <c r="B55" s="25">
        <v>389.2</v>
      </c>
      <c r="C55" s="20" t="s">
        <v>125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689929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689929</v>
      </c>
      <c r="O55" s="47">
        <f t="shared" si="8"/>
        <v>42.890028596294918</v>
      </c>
      <c r="P55" s="9"/>
    </row>
    <row r="56" spans="1:119">
      <c r="A56" s="12"/>
      <c r="B56" s="25">
        <v>389.3</v>
      </c>
      <c r="C56" s="20" t="s">
        <v>126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114988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114988</v>
      </c>
      <c r="O56" s="47">
        <f t="shared" si="8"/>
        <v>7.1483277384060671</v>
      </c>
      <c r="P56" s="9"/>
    </row>
    <row r="57" spans="1:119">
      <c r="A57" s="12"/>
      <c r="B57" s="25">
        <v>389.4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760003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760003</v>
      </c>
      <c r="O57" s="47">
        <f t="shared" si="8"/>
        <v>47.246238965560117</v>
      </c>
      <c r="P57" s="9"/>
    </row>
    <row r="58" spans="1:119" ht="15.75" thickBot="1">
      <c r="A58" s="12"/>
      <c r="B58" s="25">
        <v>389.7</v>
      </c>
      <c r="C58" s="20" t="s">
        <v>127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45311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45311</v>
      </c>
      <c r="O58" s="47">
        <f t="shared" si="8"/>
        <v>2.8167972149695388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4">SUM(D5,D17,D19,D29,D39,D42,D51)</f>
        <v>23112499</v>
      </c>
      <c r="E59" s="15">
        <f t="shared" si="14"/>
        <v>448559</v>
      </c>
      <c r="F59" s="15">
        <f t="shared" si="14"/>
        <v>1669965</v>
      </c>
      <c r="G59" s="15">
        <f t="shared" si="14"/>
        <v>6964747</v>
      </c>
      <c r="H59" s="15">
        <f t="shared" si="14"/>
        <v>249441</v>
      </c>
      <c r="I59" s="15">
        <f t="shared" si="14"/>
        <v>119240177</v>
      </c>
      <c r="J59" s="15">
        <f t="shared" si="14"/>
        <v>16301</v>
      </c>
      <c r="K59" s="15">
        <f t="shared" si="14"/>
        <v>22847856</v>
      </c>
      <c r="L59" s="15">
        <f t="shared" si="14"/>
        <v>0</v>
      </c>
      <c r="M59" s="15">
        <f t="shared" si="14"/>
        <v>0</v>
      </c>
      <c r="N59" s="15">
        <f t="shared" si="13"/>
        <v>174549545</v>
      </c>
      <c r="O59" s="38">
        <f t="shared" si="8"/>
        <v>10851.022317543206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51" t="s">
        <v>128</v>
      </c>
      <c r="M61" s="51"/>
      <c r="N61" s="51"/>
      <c r="O61" s="43">
        <v>16086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83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9477278</v>
      </c>
      <c r="E5" s="27">
        <f t="shared" si="0"/>
        <v>478533</v>
      </c>
      <c r="F5" s="27">
        <f t="shared" si="0"/>
        <v>0</v>
      </c>
      <c r="G5" s="27">
        <f t="shared" si="0"/>
        <v>2041162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11996973</v>
      </c>
      <c r="O5" s="33">
        <f t="shared" ref="O5:O36" si="1">(N5/O$60)</f>
        <v>758.19838210200339</v>
      </c>
      <c r="P5" s="6"/>
    </row>
    <row r="6" spans="1:133">
      <c r="A6" s="12"/>
      <c r="B6" s="25">
        <v>311</v>
      </c>
      <c r="C6" s="20" t="s">
        <v>2</v>
      </c>
      <c r="D6" s="46">
        <v>5456351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5456351</v>
      </c>
      <c r="O6" s="47">
        <f t="shared" si="1"/>
        <v>344.83669342096948</v>
      </c>
      <c r="P6" s="9"/>
    </row>
    <row r="7" spans="1:133">
      <c r="A7" s="12"/>
      <c r="B7" s="25">
        <v>312.10000000000002</v>
      </c>
      <c r="C7" s="20" t="s">
        <v>113</v>
      </c>
      <c r="D7" s="46">
        <v>501544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501544</v>
      </c>
      <c r="O7" s="47">
        <f t="shared" si="1"/>
        <v>31.697149718763825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225939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225939</v>
      </c>
      <c r="O8" s="47">
        <f t="shared" si="1"/>
        <v>14.279150603551791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252594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252594</v>
      </c>
      <c r="O9" s="47">
        <f t="shared" si="1"/>
        <v>15.963723693357771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2041162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2041162</v>
      </c>
      <c r="O10" s="47">
        <f t="shared" si="1"/>
        <v>128.99968400429754</v>
      </c>
      <c r="P10" s="9"/>
    </row>
    <row r="11" spans="1:133">
      <c r="A11" s="12"/>
      <c r="B11" s="25">
        <v>314.10000000000002</v>
      </c>
      <c r="C11" s="20" t="s">
        <v>12</v>
      </c>
      <c r="D11" s="46">
        <v>1636089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1636089</v>
      </c>
      <c r="O11" s="47">
        <f t="shared" si="1"/>
        <v>103.39941856790747</v>
      </c>
      <c r="P11" s="9"/>
    </row>
    <row r="12" spans="1:133">
      <c r="A12" s="12"/>
      <c r="B12" s="25">
        <v>314.3</v>
      </c>
      <c r="C12" s="20" t="s">
        <v>13</v>
      </c>
      <c r="D12" s="46">
        <v>450598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450598</v>
      </c>
      <c r="O12" s="47">
        <f t="shared" si="1"/>
        <v>28.477406307274222</v>
      </c>
      <c r="P12" s="9"/>
    </row>
    <row r="13" spans="1:133">
      <c r="A13" s="12"/>
      <c r="B13" s="25">
        <v>314.39999999999998</v>
      </c>
      <c r="C13" s="20" t="s">
        <v>14</v>
      </c>
      <c r="D13" s="46">
        <v>147678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147678</v>
      </c>
      <c r="O13" s="47">
        <f t="shared" si="1"/>
        <v>9.3331226695316936</v>
      </c>
      <c r="P13" s="9"/>
    </row>
    <row r="14" spans="1:133">
      <c r="A14" s="12"/>
      <c r="B14" s="25">
        <v>314.89999999999998</v>
      </c>
      <c r="C14" s="20" t="s">
        <v>98</v>
      </c>
      <c r="D14" s="46">
        <v>24515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24515</v>
      </c>
      <c r="O14" s="47">
        <f t="shared" si="1"/>
        <v>1.5493269291537635</v>
      </c>
      <c r="P14" s="9"/>
    </row>
    <row r="15" spans="1:133">
      <c r="A15" s="12"/>
      <c r="B15" s="25">
        <v>315</v>
      </c>
      <c r="C15" s="20" t="s">
        <v>99</v>
      </c>
      <c r="D15" s="46">
        <v>1112804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1112804</v>
      </c>
      <c r="O15" s="47">
        <f t="shared" si="1"/>
        <v>70.328256335713832</v>
      </c>
      <c r="P15" s="9"/>
    </row>
    <row r="16" spans="1:133">
      <c r="A16" s="12"/>
      <c r="B16" s="25">
        <v>316</v>
      </c>
      <c r="C16" s="20" t="s">
        <v>100</v>
      </c>
      <c r="D16" s="46">
        <v>147699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147699</v>
      </c>
      <c r="O16" s="47">
        <f t="shared" si="1"/>
        <v>9.3344498514820202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SUM(D18:D18)</f>
        <v>111781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111781</v>
      </c>
      <c r="O17" s="45">
        <f t="shared" si="1"/>
        <v>7.0644631233015227</v>
      </c>
      <c r="P17" s="10"/>
    </row>
    <row r="18" spans="1:16">
      <c r="A18" s="12"/>
      <c r="B18" s="25">
        <v>329</v>
      </c>
      <c r="C18" s="20" t="s">
        <v>20</v>
      </c>
      <c r="D18" s="46">
        <v>111781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111781</v>
      </c>
      <c r="O18" s="47">
        <f t="shared" si="1"/>
        <v>7.0644631233015227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SUM(D20:D28)</f>
        <v>1785205</v>
      </c>
      <c r="E19" s="32">
        <f t="shared" si="4"/>
        <v>0</v>
      </c>
      <c r="F19" s="32">
        <f t="shared" si="4"/>
        <v>0</v>
      </c>
      <c r="G19" s="32">
        <f t="shared" si="4"/>
        <v>1238613</v>
      </c>
      <c r="H19" s="32">
        <f t="shared" si="4"/>
        <v>0</v>
      </c>
      <c r="I19" s="32">
        <f t="shared" si="4"/>
        <v>1836015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4859833</v>
      </c>
      <c r="O19" s="45">
        <f t="shared" si="1"/>
        <v>307.13726853314796</v>
      </c>
      <c r="P19" s="10"/>
    </row>
    <row r="20" spans="1:16">
      <c r="A20" s="12"/>
      <c r="B20" s="25">
        <v>331.2</v>
      </c>
      <c r="C20" s="20" t="s">
        <v>22</v>
      </c>
      <c r="D20" s="46">
        <v>20439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20439</v>
      </c>
      <c r="O20" s="47">
        <f t="shared" si="1"/>
        <v>1.2917272325096378</v>
      </c>
      <c r="P20" s="9"/>
    </row>
    <row r="21" spans="1:16">
      <c r="A21" s="12"/>
      <c r="B21" s="25">
        <v>331.41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167571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167571</v>
      </c>
      <c r="O21" s="47">
        <f t="shared" si="1"/>
        <v>10.59034317133287</v>
      </c>
      <c r="P21" s="9"/>
    </row>
    <row r="22" spans="1:16">
      <c r="A22" s="12"/>
      <c r="B22" s="25">
        <v>334.41</v>
      </c>
      <c r="C22" s="20" t="s">
        <v>28</v>
      </c>
      <c r="D22" s="46">
        <v>0</v>
      </c>
      <c r="E22" s="46">
        <v>0</v>
      </c>
      <c r="F22" s="46">
        <v>0</v>
      </c>
      <c r="G22" s="46">
        <v>1168315</v>
      </c>
      <c r="H22" s="46">
        <v>0</v>
      </c>
      <c r="I22" s="46">
        <v>1240204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2408519</v>
      </c>
      <c r="O22" s="47">
        <f t="shared" si="1"/>
        <v>152.21633065790306</v>
      </c>
      <c r="P22" s="9"/>
    </row>
    <row r="23" spans="1:16">
      <c r="A23" s="12"/>
      <c r="B23" s="25">
        <v>334.7</v>
      </c>
      <c r="C23" s="20" t="s">
        <v>29</v>
      </c>
      <c r="D23" s="46">
        <v>0</v>
      </c>
      <c r="E23" s="46">
        <v>0</v>
      </c>
      <c r="F23" s="46">
        <v>0</v>
      </c>
      <c r="G23" s="46">
        <v>70298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70298</v>
      </c>
      <c r="O23" s="47">
        <f t="shared" si="1"/>
        <v>4.4427731782847752</v>
      </c>
      <c r="P23" s="9"/>
    </row>
    <row r="24" spans="1:16">
      <c r="A24" s="12"/>
      <c r="B24" s="25">
        <v>335.12</v>
      </c>
      <c r="C24" s="20" t="s">
        <v>101</v>
      </c>
      <c r="D24" s="46">
        <v>562430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562430</v>
      </c>
      <c r="O24" s="47">
        <f t="shared" si="1"/>
        <v>35.545092586740822</v>
      </c>
      <c r="P24" s="9"/>
    </row>
    <row r="25" spans="1:16">
      <c r="A25" s="12"/>
      <c r="B25" s="25">
        <v>335.14</v>
      </c>
      <c r="C25" s="20" t="s">
        <v>102</v>
      </c>
      <c r="D25" s="46">
        <v>27909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27909</v>
      </c>
      <c r="O25" s="47">
        <f t="shared" si="1"/>
        <v>1.763824811982557</v>
      </c>
      <c r="P25" s="9"/>
    </row>
    <row r="26" spans="1:16">
      <c r="A26" s="12"/>
      <c r="B26" s="25">
        <v>335.15</v>
      </c>
      <c r="C26" s="20" t="s">
        <v>103</v>
      </c>
      <c r="D26" s="46">
        <v>57716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57716</v>
      </c>
      <c r="O26" s="47">
        <f t="shared" si="1"/>
        <v>3.6476015926183405</v>
      </c>
      <c r="P26" s="9"/>
    </row>
    <row r="27" spans="1:16">
      <c r="A27" s="12"/>
      <c r="B27" s="25">
        <v>335.18</v>
      </c>
      <c r="C27" s="20" t="s">
        <v>104</v>
      </c>
      <c r="D27" s="46">
        <v>1116711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1116711</v>
      </c>
      <c r="O27" s="47">
        <f t="shared" si="1"/>
        <v>70.575175377614869</v>
      </c>
      <c r="P27" s="9"/>
    </row>
    <row r="28" spans="1:16">
      <c r="A28" s="12"/>
      <c r="B28" s="25">
        <v>337.3</v>
      </c>
      <c r="C28" s="20" t="s">
        <v>121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428240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428240</v>
      </c>
      <c r="O28" s="47">
        <f t="shared" si="1"/>
        <v>27.06439992416103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SUM(D30:D38)</f>
        <v>3352581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265399</v>
      </c>
      <c r="I29" s="32">
        <f t="shared" si="6"/>
        <v>114932919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118550899</v>
      </c>
      <c r="O29" s="45">
        <f t="shared" si="1"/>
        <v>7492.31492131707</v>
      </c>
      <c r="P29" s="10"/>
    </row>
    <row r="30" spans="1:16">
      <c r="A30" s="12"/>
      <c r="B30" s="25">
        <v>342.1</v>
      </c>
      <c r="C30" s="20" t="s">
        <v>43</v>
      </c>
      <c r="D30" s="46">
        <v>128368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128368</v>
      </c>
      <c r="O30" s="47">
        <f t="shared" si="1"/>
        <v>8.1127472666371734</v>
      </c>
      <c r="P30" s="9"/>
    </row>
    <row r="31" spans="1:16">
      <c r="A31" s="12"/>
      <c r="B31" s="25">
        <v>343.1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91981478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91981478</v>
      </c>
      <c r="O31" s="47">
        <f t="shared" si="1"/>
        <v>5813.1503507552297</v>
      </c>
      <c r="P31" s="9"/>
    </row>
    <row r="32" spans="1:16">
      <c r="A32" s="12"/>
      <c r="B32" s="25">
        <v>343.4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2747822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2747822</v>
      </c>
      <c r="O32" s="47">
        <f t="shared" si="1"/>
        <v>173.65998862415472</v>
      </c>
      <c r="P32" s="9"/>
    </row>
    <row r="33" spans="1:16">
      <c r="A33" s="12"/>
      <c r="B33" s="25">
        <v>343.6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16188317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16188317</v>
      </c>
      <c r="O33" s="47">
        <f t="shared" si="1"/>
        <v>1023.0877204070025</v>
      </c>
      <c r="P33" s="9"/>
    </row>
    <row r="34" spans="1:16">
      <c r="A34" s="12"/>
      <c r="B34" s="25">
        <v>343.8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265399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265399</v>
      </c>
      <c r="O34" s="47">
        <f t="shared" si="1"/>
        <v>16.772988687353852</v>
      </c>
      <c r="P34" s="9"/>
    </row>
    <row r="35" spans="1:16">
      <c r="A35" s="12"/>
      <c r="B35" s="25">
        <v>344.1</v>
      </c>
      <c r="C35" s="20" t="s">
        <v>106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2516607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2516607</v>
      </c>
      <c r="O35" s="47">
        <f t="shared" si="1"/>
        <v>159.04739935536875</v>
      </c>
      <c r="P35" s="9"/>
    </row>
    <row r="36" spans="1:16">
      <c r="A36" s="12"/>
      <c r="B36" s="25">
        <v>347.2</v>
      </c>
      <c r="C36" s="20" t="s">
        <v>49</v>
      </c>
      <c r="D36" s="46">
        <v>322763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322763</v>
      </c>
      <c r="O36" s="47">
        <f t="shared" si="1"/>
        <v>20.398344182519118</v>
      </c>
      <c r="P36" s="9"/>
    </row>
    <row r="37" spans="1:16">
      <c r="A37" s="12"/>
      <c r="B37" s="25">
        <v>347.5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1498695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1498695</v>
      </c>
      <c r="O37" s="47">
        <f t="shared" ref="O37:O58" si="8">(N37/O$60)</f>
        <v>94.716235859192309</v>
      </c>
      <c r="P37" s="9"/>
    </row>
    <row r="38" spans="1:16">
      <c r="A38" s="12"/>
      <c r="B38" s="25">
        <v>349</v>
      </c>
      <c r="C38" s="20" t="s">
        <v>0</v>
      </c>
      <c r="D38" s="46">
        <v>2901450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2901450</v>
      </c>
      <c r="O38" s="47">
        <f t="shared" si="8"/>
        <v>183.36914617961196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SUM(D40:D41)</f>
        <v>119531</v>
      </c>
      <c r="E39" s="32">
        <f t="shared" si="9"/>
        <v>25369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144900</v>
      </c>
      <c r="O39" s="45">
        <f t="shared" si="8"/>
        <v>9.1575554572457811</v>
      </c>
      <c r="P39" s="10"/>
    </row>
    <row r="40" spans="1:16">
      <c r="A40" s="13"/>
      <c r="B40" s="39">
        <v>351.9</v>
      </c>
      <c r="C40" s="21" t="s">
        <v>107</v>
      </c>
      <c r="D40" s="46">
        <v>0</v>
      </c>
      <c r="E40" s="46">
        <v>25369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25369</v>
      </c>
      <c r="O40" s="47">
        <f t="shared" si="8"/>
        <v>1.6032989951336662</v>
      </c>
      <c r="P40" s="9"/>
    </row>
    <row r="41" spans="1:16">
      <c r="A41" s="13"/>
      <c r="B41" s="39">
        <v>354</v>
      </c>
      <c r="C41" s="21" t="s">
        <v>53</v>
      </c>
      <c r="D41" s="46">
        <v>119531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119531</v>
      </c>
      <c r="O41" s="47">
        <f t="shared" si="8"/>
        <v>7.5542564621121153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SUM(D43:D50)</f>
        <v>621113</v>
      </c>
      <c r="E42" s="32">
        <f t="shared" si="10"/>
        <v>15019</v>
      </c>
      <c r="F42" s="32">
        <f t="shared" si="10"/>
        <v>0</v>
      </c>
      <c r="G42" s="32">
        <f t="shared" si="10"/>
        <v>371249</v>
      </c>
      <c r="H42" s="32">
        <f t="shared" si="10"/>
        <v>78</v>
      </c>
      <c r="I42" s="32">
        <f t="shared" si="10"/>
        <v>460773</v>
      </c>
      <c r="J42" s="32">
        <f t="shared" si="10"/>
        <v>257376</v>
      </c>
      <c r="K42" s="32">
        <f t="shared" si="10"/>
        <v>17410784</v>
      </c>
      <c r="L42" s="32">
        <f t="shared" si="10"/>
        <v>0</v>
      </c>
      <c r="M42" s="32">
        <f t="shared" si="10"/>
        <v>0</v>
      </c>
      <c r="N42" s="32">
        <f>SUM(D42:M42)</f>
        <v>19136392</v>
      </c>
      <c r="O42" s="45">
        <f t="shared" si="8"/>
        <v>1209.4035265120394</v>
      </c>
      <c r="P42" s="10"/>
    </row>
    <row r="43" spans="1:16">
      <c r="A43" s="12"/>
      <c r="B43" s="25">
        <v>361.1</v>
      </c>
      <c r="C43" s="20" t="s">
        <v>55</v>
      </c>
      <c r="D43" s="46">
        <v>97679</v>
      </c>
      <c r="E43" s="46">
        <v>15019</v>
      </c>
      <c r="F43" s="46">
        <v>0</v>
      </c>
      <c r="G43" s="46">
        <v>15828</v>
      </c>
      <c r="H43" s="46">
        <v>78</v>
      </c>
      <c r="I43" s="46">
        <v>294211</v>
      </c>
      <c r="J43" s="46">
        <v>38998</v>
      </c>
      <c r="K43" s="46">
        <v>2914750</v>
      </c>
      <c r="L43" s="46">
        <v>0</v>
      </c>
      <c r="M43" s="46">
        <v>0</v>
      </c>
      <c r="N43" s="46">
        <f>SUM(D43:M43)</f>
        <v>3376563</v>
      </c>
      <c r="O43" s="47">
        <f t="shared" si="8"/>
        <v>213.39587941603995</v>
      </c>
      <c r="P43" s="9"/>
    </row>
    <row r="44" spans="1:16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8594062</v>
      </c>
      <c r="L44" s="46">
        <v>0</v>
      </c>
      <c r="M44" s="46">
        <v>0</v>
      </c>
      <c r="N44" s="46">
        <f t="shared" ref="N44:N50" si="11">SUM(D44:M44)</f>
        <v>8594062</v>
      </c>
      <c r="O44" s="47">
        <f t="shared" si="8"/>
        <v>543.13733173228843</v>
      </c>
      <c r="P44" s="9"/>
    </row>
    <row r="45" spans="1:16">
      <c r="A45" s="12"/>
      <c r="B45" s="25">
        <v>362</v>
      </c>
      <c r="C45" s="20" t="s">
        <v>57</v>
      </c>
      <c r="D45" s="46">
        <v>388401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388401</v>
      </c>
      <c r="O45" s="47">
        <f t="shared" si="8"/>
        <v>24.546609366112619</v>
      </c>
      <c r="P45" s="9"/>
    </row>
    <row r="46" spans="1:16">
      <c r="A46" s="12"/>
      <c r="B46" s="25">
        <v>365</v>
      </c>
      <c r="C46" s="20" t="s">
        <v>108</v>
      </c>
      <c r="D46" s="46">
        <v>1756</v>
      </c>
      <c r="E46" s="46">
        <v>0</v>
      </c>
      <c r="F46" s="46">
        <v>0</v>
      </c>
      <c r="G46" s="46">
        <v>77191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78947</v>
      </c>
      <c r="O46" s="47">
        <f t="shared" si="8"/>
        <v>4.9893825443973965</v>
      </c>
      <c r="P46" s="9"/>
    </row>
    <row r="47" spans="1:16">
      <c r="A47" s="12"/>
      <c r="B47" s="25">
        <v>366</v>
      </c>
      <c r="C47" s="20" t="s">
        <v>58</v>
      </c>
      <c r="D47" s="46">
        <v>27915</v>
      </c>
      <c r="E47" s="46">
        <v>0</v>
      </c>
      <c r="F47" s="46">
        <v>0</v>
      </c>
      <c r="G47" s="46">
        <v>277805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305720</v>
      </c>
      <c r="O47" s="47">
        <f t="shared" si="8"/>
        <v>19.321241231119256</v>
      </c>
      <c r="P47" s="9"/>
    </row>
    <row r="48" spans="1:16">
      <c r="A48" s="12"/>
      <c r="B48" s="25">
        <v>368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5901972</v>
      </c>
      <c r="L48" s="46">
        <v>0</v>
      </c>
      <c r="M48" s="46">
        <v>0</v>
      </c>
      <c r="N48" s="46">
        <f t="shared" si="11"/>
        <v>5901972</v>
      </c>
      <c r="O48" s="47">
        <f t="shared" si="8"/>
        <v>372.99955760601654</v>
      </c>
      <c r="P48" s="9"/>
    </row>
    <row r="49" spans="1:119">
      <c r="A49" s="12"/>
      <c r="B49" s="25">
        <v>369.3</v>
      </c>
      <c r="C49" s="20" t="s">
        <v>122</v>
      </c>
      <c r="D49" s="46">
        <v>11770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11770</v>
      </c>
      <c r="O49" s="47">
        <f t="shared" si="8"/>
        <v>0.74385388358718318</v>
      </c>
      <c r="P49" s="9"/>
    </row>
    <row r="50" spans="1:119">
      <c r="A50" s="12"/>
      <c r="B50" s="25">
        <v>369.9</v>
      </c>
      <c r="C50" s="20" t="s">
        <v>60</v>
      </c>
      <c r="D50" s="46">
        <v>93592</v>
      </c>
      <c r="E50" s="46">
        <v>0</v>
      </c>
      <c r="F50" s="46">
        <v>0</v>
      </c>
      <c r="G50" s="46">
        <v>425</v>
      </c>
      <c r="H50" s="46">
        <v>0</v>
      </c>
      <c r="I50" s="46">
        <v>166562</v>
      </c>
      <c r="J50" s="46">
        <v>218378</v>
      </c>
      <c r="K50" s="46">
        <v>0</v>
      </c>
      <c r="L50" s="46">
        <v>0</v>
      </c>
      <c r="M50" s="46">
        <v>0</v>
      </c>
      <c r="N50" s="46">
        <f t="shared" si="11"/>
        <v>478957</v>
      </c>
      <c r="O50" s="47">
        <f t="shared" si="8"/>
        <v>30.269670732478037</v>
      </c>
      <c r="P50" s="9"/>
    </row>
    <row r="51" spans="1:119" ht="15.75">
      <c r="A51" s="29" t="s">
        <v>40</v>
      </c>
      <c r="B51" s="30"/>
      <c r="C51" s="31"/>
      <c r="D51" s="32">
        <f t="shared" ref="D51:M51" si="12">SUM(D52:D57)</f>
        <v>6924622</v>
      </c>
      <c r="E51" s="32">
        <f t="shared" si="12"/>
        <v>0</v>
      </c>
      <c r="F51" s="32">
        <f t="shared" si="12"/>
        <v>1589602</v>
      </c>
      <c r="G51" s="32">
        <f t="shared" si="12"/>
        <v>3796058</v>
      </c>
      <c r="H51" s="32">
        <f t="shared" si="12"/>
        <v>26330</v>
      </c>
      <c r="I51" s="32">
        <f t="shared" si="12"/>
        <v>1338041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ref="N51:N58" si="13">SUM(D51:M51)</f>
        <v>13674653</v>
      </c>
      <c r="O51" s="45">
        <f t="shared" si="8"/>
        <v>864.22631612210068</v>
      </c>
      <c r="P51" s="9"/>
    </row>
    <row r="52" spans="1:119">
      <c r="A52" s="12"/>
      <c r="B52" s="25">
        <v>381</v>
      </c>
      <c r="C52" s="20" t="s">
        <v>61</v>
      </c>
      <c r="D52" s="46">
        <v>0</v>
      </c>
      <c r="E52" s="46">
        <v>0</v>
      </c>
      <c r="F52" s="46">
        <v>1589602</v>
      </c>
      <c r="G52" s="46">
        <v>1670886</v>
      </c>
      <c r="H52" s="46">
        <v>26330</v>
      </c>
      <c r="I52" s="46">
        <v>250014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3536832</v>
      </c>
      <c r="O52" s="47">
        <f t="shared" si="8"/>
        <v>223.52474246350249</v>
      </c>
      <c r="P52" s="9"/>
    </row>
    <row r="53" spans="1:119">
      <c r="A53" s="12"/>
      <c r="B53" s="25">
        <v>382</v>
      </c>
      <c r="C53" s="20" t="s">
        <v>72</v>
      </c>
      <c r="D53" s="46">
        <v>6924622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6924622</v>
      </c>
      <c r="O53" s="47">
        <f t="shared" si="8"/>
        <v>437.63015862984264</v>
      </c>
      <c r="P53" s="9"/>
    </row>
    <row r="54" spans="1:119">
      <c r="A54" s="12"/>
      <c r="B54" s="25">
        <v>383</v>
      </c>
      <c r="C54" s="20" t="s">
        <v>117</v>
      </c>
      <c r="D54" s="46">
        <v>0</v>
      </c>
      <c r="E54" s="46">
        <v>0</v>
      </c>
      <c r="F54" s="46">
        <v>0</v>
      </c>
      <c r="G54" s="46">
        <v>725172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725172</v>
      </c>
      <c r="O54" s="47">
        <f t="shared" si="8"/>
        <v>45.83024710863932</v>
      </c>
      <c r="P54" s="9"/>
    </row>
    <row r="55" spans="1:119">
      <c r="A55" s="12"/>
      <c r="B55" s="25">
        <v>384</v>
      </c>
      <c r="C55" s="20" t="s">
        <v>89</v>
      </c>
      <c r="D55" s="46">
        <v>0</v>
      </c>
      <c r="E55" s="46">
        <v>0</v>
      </c>
      <c r="F55" s="46">
        <v>0</v>
      </c>
      <c r="G55" s="46">
        <v>1400000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1400000</v>
      </c>
      <c r="O55" s="47">
        <f t="shared" si="8"/>
        <v>88.478796688365037</v>
      </c>
      <c r="P55" s="9"/>
    </row>
    <row r="56" spans="1:119">
      <c r="A56" s="12"/>
      <c r="B56" s="25">
        <v>388.1</v>
      </c>
      <c r="C56" s="20" t="s">
        <v>118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188770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188770</v>
      </c>
      <c r="O56" s="47">
        <f t="shared" si="8"/>
        <v>11.930101750616192</v>
      </c>
      <c r="P56" s="9"/>
    </row>
    <row r="57" spans="1:119" ht="15.75" thickBot="1">
      <c r="A57" s="12"/>
      <c r="B57" s="25">
        <v>389.4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899257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899257</v>
      </c>
      <c r="O57" s="47">
        <f t="shared" si="8"/>
        <v>56.832269481135057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4">SUM(D5,D17,D19,D29,D39,D42,D51)</f>
        <v>22392111</v>
      </c>
      <c r="E58" s="15">
        <f t="shared" si="14"/>
        <v>518921</v>
      </c>
      <c r="F58" s="15">
        <f t="shared" si="14"/>
        <v>1589602</v>
      </c>
      <c r="G58" s="15">
        <f t="shared" si="14"/>
        <v>7447082</v>
      </c>
      <c r="H58" s="15">
        <f t="shared" si="14"/>
        <v>291807</v>
      </c>
      <c r="I58" s="15">
        <f t="shared" si="14"/>
        <v>118567748</v>
      </c>
      <c r="J58" s="15">
        <f t="shared" si="14"/>
        <v>257376</v>
      </c>
      <c r="K58" s="15">
        <f t="shared" si="14"/>
        <v>17410784</v>
      </c>
      <c r="L58" s="15">
        <f t="shared" si="14"/>
        <v>0</v>
      </c>
      <c r="M58" s="15">
        <f t="shared" si="14"/>
        <v>0</v>
      </c>
      <c r="N58" s="15">
        <f t="shared" si="13"/>
        <v>168475431</v>
      </c>
      <c r="O58" s="38">
        <f t="shared" si="8"/>
        <v>10647.502433166908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51" t="s">
        <v>123</v>
      </c>
      <c r="M60" s="51"/>
      <c r="N60" s="51"/>
      <c r="O60" s="43">
        <v>15823</v>
      </c>
    </row>
    <row r="61" spans="1:119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  <row r="62" spans="1:119" ht="15.75" customHeight="1" thickBot="1">
      <c r="A62" s="55" t="s">
        <v>83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8327118</v>
      </c>
      <c r="E5" s="27">
        <f t="shared" si="0"/>
        <v>499442</v>
      </c>
      <c r="F5" s="27">
        <f t="shared" si="0"/>
        <v>0</v>
      </c>
      <c r="G5" s="27">
        <f t="shared" si="0"/>
        <v>2017377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10843937</v>
      </c>
      <c r="O5" s="33">
        <f t="shared" ref="O5:O36" si="1">(N5/O$58)</f>
        <v>694.76787544848798</v>
      </c>
      <c r="P5" s="6"/>
    </row>
    <row r="6" spans="1:133">
      <c r="A6" s="12"/>
      <c r="B6" s="25">
        <v>311</v>
      </c>
      <c r="C6" s="20" t="s">
        <v>2</v>
      </c>
      <c r="D6" s="46">
        <v>4335449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4335449</v>
      </c>
      <c r="O6" s="47">
        <f t="shared" si="1"/>
        <v>277.7709507944644</v>
      </c>
      <c r="P6" s="9"/>
    </row>
    <row r="7" spans="1:133">
      <c r="A7" s="12"/>
      <c r="B7" s="25">
        <v>312.10000000000002</v>
      </c>
      <c r="C7" s="20" t="s">
        <v>113</v>
      </c>
      <c r="D7" s="46">
        <v>507763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507763</v>
      </c>
      <c r="O7" s="47">
        <f t="shared" si="1"/>
        <v>32.532227063044594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271303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271303</v>
      </c>
      <c r="O8" s="47">
        <f t="shared" si="1"/>
        <v>17.382303946694002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228139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228139</v>
      </c>
      <c r="O9" s="47">
        <f t="shared" si="1"/>
        <v>14.616799077396207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2017377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2017377</v>
      </c>
      <c r="O10" s="47">
        <f t="shared" si="1"/>
        <v>129.25275499743722</v>
      </c>
      <c r="P10" s="9"/>
    </row>
    <row r="11" spans="1:133">
      <c r="A11" s="12"/>
      <c r="B11" s="25">
        <v>314.10000000000002</v>
      </c>
      <c r="C11" s="20" t="s">
        <v>12</v>
      </c>
      <c r="D11" s="46">
        <v>1673133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1673133</v>
      </c>
      <c r="O11" s="47">
        <f t="shared" si="1"/>
        <v>107.19714249103023</v>
      </c>
      <c r="P11" s="9"/>
    </row>
    <row r="12" spans="1:133">
      <c r="A12" s="12"/>
      <c r="B12" s="25">
        <v>314.3</v>
      </c>
      <c r="C12" s="20" t="s">
        <v>13</v>
      </c>
      <c r="D12" s="46">
        <v>367273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367273</v>
      </c>
      <c r="O12" s="47">
        <f t="shared" si="1"/>
        <v>23.531073808303436</v>
      </c>
      <c r="P12" s="9"/>
    </row>
    <row r="13" spans="1:133">
      <c r="A13" s="12"/>
      <c r="B13" s="25">
        <v>314.39999999999998</v>
      </c>
      <c r="C13" s="20" t="s">
        <v>14</v>
      </c>
      <c r="D13" s="46">
        <v>147475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147475</v>
      </c>
      <c r="O13" s="47">
        <f t="shared" si="1"/>
        <v>9.4486801640184517</v>
      </c>
      <c r="P13" s="9"/>
    </row>
    <row r="14" spans="1:133">
      <c r="A14" s="12"/>
      <c r="B14" s="25">
        <v>314.89999999999998</v>
      </c>
      <c r="C14" s="20" t="s">
        <v>98</v>
      </c>
      <c r="D14" s="46">
        <v>22209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22209</v>
      </c>
      <c r="O14" s="47">
        <f t="shared" si="1"/>
        <v>1.4229241414659148</v>
      </c>
      <c r="P14" s="9"/>
    </row>
    <row r="15" spans="1:133">
      <c r="A15" s="12"/>
      <c r="B15" s="25">
        <v>315</v>
      </c>
      <c r="C15" s="20" t="s">
        <v>99</v>
      </c>
      <c r="D15" s="46">
        <v>1111631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1111631</v>
      </c>
      <c r="O15" s="47">
        <f t="shared" si="1"/>
        <v>71.221873398257301</v>
      </c>
      <c r="P15" s="9"/>
    </row>
    <row r="16" spans="1:133">
      <c r="A16" s="12"/>
      <c r="B16" s="25">
        <v>316</v>
      </c>
      <c r="C16" s="20" t="s">
        <v>100</v>
      </c>
      <c r="D16" s="46">
        <v>162185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162185</v>
      </c>
      <c r="O16" s="47">
        <f t="shared" si="1"/>
        <v>10.391145566376217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SUM(D18:D19)</f>
        <v>54197</v>
      </c>
      <c r="E17" s="32">
        <f t="shared" si="3"/>
        <v>0</v>
      </c>
      <c r="F17" s="32">
        <f t="shared" si="3"/>
        <v>0</v>
      </c>
      <c r="G17" s="32">
        <f t="shared" si="3"/>
        <v>2186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56383</v>
      </c>
      <c r="O17" s="45">
        <f t="shared" si="1"/>
        <v>3.6124423372629422</v>
      </c>
      <c r="P17" s="10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2186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2186</v>
      </c>
      <c r="O18" s="47">
        <f t="shared" si="1"/>
        <v>0.14005638134290108</v>
      </c>
      <c r="P18" s="9"/>
    </row>
    <row r="19" spans="1:16">
      <c r="A19" s="12"/>
      <c r="B19" s="25">
        <v>329</v>
      </c>
      <c r="C19" s="20" t="s">
        <v>20</v>
      </c>
      <c r="D19" s="46">
        <v>54197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54197</v>
      </c>
      <c r="O19" s="47">
        <f t="shared" si="1"/>
        <v>3.472385955920041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1745282</v>
      </c>
      <c r="E20" s="32">
        <f t="shared" si="5"/>
        <v>0</v>
      </c>
      <c r="F20" s="32">
        <f t="shared" si="5"/>
        <v>0</v>
      </c>
      <c r="G20" s="32">
        <f t="shared" si="5"/>
        <v>90242</v>
      </c>
      <c r="H20" s="32">
        <f t="shared" si="5"/>
        <v>0</v>
      </c>
      <c r="I20" s="32">
        <f t="shared" si="5"/>
        <v>702205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2537729</v>
      </c>
      <c r="O20" s="45">
        <f t="shared" si="1"/>
        <v>162.5915556125064</v>
      </c>
      <c r="P20" s="10"/>
    </row>
    <row r="21" spans="1:16">
      <c r="A21" s="12"/>
      <c r="B21" s="25">
        <v>331.2</v>
      </c>
      <c r="C21" s="20" t="s">
        <v>22</v>
      </c>
      <c r="D21" s="46">
        <v>12160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12160</v>
      </c>
      <c r="O21" s="47">
        <f t="shared" si="1"/>
        <v>0.77908764736032798</v>
      </c>
      <c r="P21" s="9"/>
    </row>
    <row r="22" spans="1:16">
      <c r="A22" s="12"/>
      <c r="B22" s="25">
        <v>331.41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522397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522397</v>
      </c>
      <c r="O22" s="47">
        <f t="shared" si="1"/>
        <v>33.469823167606357</v>
      </c>
      <c r="P22" s="9"/>
    </row>
    <row r="23" spans="1:16">
      <c r="A23" s="12"/>
      <c r="B23" s="25">
        <v>334.1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179808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179808</v>
      </c>
      <c r="O23" s="47">
        <f t="shared" si="1"/>
        <v>11.520246027678114</v>
      </c>
      <c r="P23" s="9"/>
    </row>
    <row r="24" spans="1:16">
      <c r="A24" s="12"/>
      <c r="B24" s="25">
        <v>334.41</v>
      </c>
      <c r="C24" s="20" t="s">
        <v>28</v>
      </c>
      <c r="D24" s="46">
        <v>0</v>
      </c>
      <c r="E24" s="46">
        <v>0</v>
      </c>
      <c r="F24" s="46">
        <v>0</v>
      </c>
      <c r="G24" s="46">
        <v>90242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90242</v>
      </c>
      <c r="O24" s="47">
        <f t="shared" si="1"/>
        <v>5.7817785750896977</v>
      </c>
      <c r="P24" s="9"/>
    </row>
    <row r="25" spans="1:16">
      <c r="A25" s="12"/>
      <c r="B25" s="25">
        <v>335.12</v>
      </c>
      <c r="C25" s="20" t="s">
        <v>101</v>
      </c>
      <c r="D25" s="46">
        <v>561610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561610</v>
      </c>
      <c r="O25" s="47">
        <f t="shared" si="1"/>
        <v>35.98218862121989</v>
      </c>
      <c r="P25" s="9"/>
    </row>
    <row r="26" spans="1:16">
      <c r="A26" s="12"/>
      <c r="B26" s="25">
        <v>335.14</v>
      </c>
      <c r="C26" s="20" t="s">
        <v>102</v>
      </c>
      <c r="D26" s="46">
        <v>27559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27559</v>
      </c>
      <c r="O26" s="47">
        <f t="shared" si="1"/>
        <v>1.7656970784213224</v>
      </c>
      <c r="P26" s="9"/>
    </row>
    <row r="27" spans="1:16">
      <c r="A27" s="12"/>
      <c r="B27" s="25">
        <v>335.15</v>
      </c>
      <c r="C27" s="20" t="s">
        <v>103</v>
      </c>
      <c r="D27" s="46">
        <v>60214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60214</v>
      </c>
      <c r="O27" s="47">
        <f t="shared" si="1"/>
        <v>3.8578933880061506</v>
      </c>
      <c r="P27" s="9"/>
    </row>
    <row r="28" spans="1:16">
      <c r="A28" s="12"/>
      <c r="B28" s="25">
        <v>335.18</v>
      </c>
      <c r="C28" s="20" t="s">
        <v>104</v>
      </c>
      <c r="D28" s="46">
        <v>1083739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1083739</v>
      </c>
      <c r="O28" s="47">
        <f t="shared" si="1"/>
        <v>69.434841107124555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SUM(D30:D38)</f>
        <v>3091495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194881</v>
      </c>
      <c r="I29" s="32">
        <f t="shared" si="7"/>
        <v>115662206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118948582</v>
      </c>
      <c r="O29" s="45">
        <f t="shared" si="1"/>
        <v>7621.0008969759101</v>
      </c>
      <c r="P29" s="10"/>
    </row>
    <row r="30" spans="1:16">
      <c r="A30" s="12"/>
      <c r="B30" s="25">
        <v>342.1</v>
      </c>
      <c r="C30" s="20" t="s">
        <v>43</v>
      </c>
      <c r="D30" s="46">
        <v>91670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8">SUM(D30:M30)</f>
        <v>91670</v>
      </c>
      <c r="O30" s="47">
        <f t="shared" si="1"/>
        <v>5.8732701178882625</v>
      </c>
      <c r="P30" s="9"/>
    </row>
    <row r="31" spans="1:16">
      <c r="A31" s="12"/>
      <c r="B31" s="25">
        <v>343.1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92830617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92830617</v>
      </c>
      <c r="O31" s="47">
        <f t="shared" si="1"/>
        <v>5947.630509994874</v>
      </c>
      <c r="P31" s="9"/>
    </row>
    <row r="32" spans="1:16">
      <c r="A32" s="12"/>
      <c r="B32" s="25">
        <v>343.4</v>
      </c>
      <c r="C32" s="20" t="s">
        <v>80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2740889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2740889</v>
      </c>
      <c r="O32" s="47">
        <f t="shared" si="1"/>
        <v>175.60795745771398</v>
      </c>
      <c r="P32" s="9"/>
    </row>
    <row r="33" spans="1:16">
      <c r="A33" s="12"/>
      <c r="B33" s="25">
        <v>343.6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16029976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16029976</v>
      </c>
      <c r="O33" s="47">
        <f t="shared" si="1"/>
        <v>1027.0358790363916</v>
      </c>
      <c r="P33" s="9"/>
    </row>
    <row r="34" spans="1:16">
      <c r="A34" s="12"/>
      <c r="B34" s="25">
        <v>343.8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194881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194881</v>
      </c>
      <c r="O34" s="47">
        <f t="shared" si="1"/>
        <v>12.485968733982572</v>
      </c>
      <c r="P34" s="9"/>
    </row>
    <row r="35" spans="1:16">
      <c r="A35" s="12"/>
      <c r="B35" s="25">
        <v>344.1</v>
      </c>
      <c r="C35" s="20" t="s">
        <v>106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2514581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2514581</v>
      </c>
      <c r="O35" s="47">
        <f t="shared" si="1"/>
        <v>161.10847001537672</v>
      </c>
      <c r="P35" s="9"/>
    </row>
    <row r="36" spans="1:16">
      <c r="A36" s="12"/>
      <c r="B36" s="25">
        <v>347.2</v>
      </c>
      <c r="C36" s="20" t="s">
        <v>49</v>
      </c>
      <c r="D36" s="46">
        <v>324383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324383</v>
      </c>
      <c r="O36" s="47">
        <f t="shared" si="1"/>
        <v>20.783124038954384</v>
      </c>
      <c r="P36" s="9"/>
    </row>
    <row r="37" spans="1:16">
      <c r="A37" s="12"/>
      <c r="B37" s="25">
        <v>347.5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1546143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1546143</v>
      </c>
      <c r="O37" s="47">
        <f t="shared" ref="O37:O56" si="9">(N37/O$58)</f>
        <v>99.060930292157863</v>
      </c>
      <c r="P37" s="9"/>
    </row>
    <row r="38" spans="1:16">
      <c r="A38" s="12"/>
      <c r="B38" s="25">
        <v>349</v>
      </c>
      <c r="C38" s="20" t="s">
        <v>0</v>
      </c>
      <c r="D38" s="46">
        <v>2675442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2675442</v>
      </c>
      <c r="O38" s="47">
        <f t="shared" si="9"/>
        <v>171.41478728856995</v>
      </c>
      <c r="P38" s="9"/>
    </row>
    <row r="39" spans="1:16" ht="15.75">
      <c r="A39" s="29" t="s">
        <v>39</v>
      </c>
      <c r="B39" s="30"/>
      <c r="C39" s="31"/>
      <c r="D39" s="32">
        <f t="shared" ref="D39:M39" si="10">SUM(D40:D41)</f>
        <v>143223</v>
      </c>
      <c r="E39" s="32">
        <f t="shared" si="10"/>
        <v>4658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>SUM(D39:M39)</f>
        <v>147881</v>
      </c>
      <c r="O39" s="45">
        <f t="shared" si="9"/>
        <v>9.4746924654023577</v>
      </c>
      <c r="P39" s="10"/>
    </row>
    <row r="40" spans="1:16">
      <c r="A40" s="13"/>
      <c r="B40" s="39">
        <v>351.9</v>
      </c>
      <c r="C40" s="21" t="s">
        <v>107</v>
      </c>
      <c r="D40" s="46">
        <v>0</v>
      </c>
      <c r="E40" s="46">
        <v>4658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4658</v>
      </c>
      <c r="O40" s="47">
        <f t="shared" si="9"/>
        <v>0.29843669912865195</v>
      </c>
      <c r="P40" s="9"/>
    </row>
    <row r="41" spans="1:16">
      <c r="A41" s="13"/>
      <c r="B41" s="39">
        <v>354</v>
      </c>
      <c r="C41" s="21" t="s">
        <v>53</v>
      </c>
      <c r="D41" s="46">
        <v>143223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143223</v>
      </c>
      <c r="O41" s="47">
        <f t="shared" si="9"/>
        <v>9.1762557662737052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SUM(D43:D49)</f>
        <v>483820</v>
      </c>
      <c r="E42" s="32">
        <f t="shared" si="11"/>
        <v>14984</v>
      </c>
      <c r="F42" s="32">
        <f t="shared" si="11"/>
        <v>0</v>
      </c>
      <c r="G42" s="32">
        <f t="shared" si="11"/>
        <v>54168</v>
      </c>
      <c r="H42" s="32">
        <f t="shared" si="11"/>
        <v>1656</v>
      </c>
      <c r="I42" s="32">
        <f t="shared" si="11"/>
        <v>519390</v>
      </c>
      <c r="J42" s="32">
        <f t="shared" si="11"/>
        <v>52828</v>
      </c>
      <c r="K42" s="32">
        <f t="shared" si="11"/>
        <v>8918593</v>
      </c>
      <c r="L42" s="32">
        <f t="shared" si="11"/>
        <v>0</v>
      </c>
      <c r="M42" s="32">
        <f t="shared" si="11"/>
        <v>0</v>
      </c>
      <c r="N42" s="32">
        <f>SUM(D42:M42)</f>
        <v>10045439</v>
      </c>
      <c r="O42" s="45">
        <f t="shared" si="9"/>
        <v>643.60834187596106</v>
      </c>
      <c r="P42" s="10"/>
    </row>
    <row r="43" spans="1:16">
      <c r="A43" s="12"/>
      <c r="B43" s="25">
        <v>361.1</v>
      </c>
      <c r="C43" s="20" t="s">
        <v>55</v>
      </c>
      <c r="D43" s="46">
        <v>143498</v>
      </c>
      <c r="E43" s="46">
        <v>14984</v>
      </c>
      <c r="F43" s="46">
        <v>0</v>
      </c>
      <c r="G43" s="46">
        <v>23461</v>
      </c>
      <c r="H43" s="46">
        <v>156</v>
      </c>
      <c r="I43" s="46">
        <v>296383</v>
      </c>
      <c r="J43" s="46">
        <v>46668</v>
      </c>
      <c r="K43" s="46">
        <v>2916968</v>
      </c>
      <c r="L43" s="46">
        <v>0</v>
      </c>
      <c r="M43" s="46">
        <v>0</v>
      </c>
      <c r="N43" s="46">
        <f>SUM(D43:M43)</f>
        <v>3442118</v>
      </c>
      <c r="O43" s="47">
        <f t="shared" si="9"/>
        <v>220.53549461814455</v>
      </c>
      <c r="P43" s="9"/>
    </row>
    <row r="44" spans="1:16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-871316</v>
      </c>
      <c r="L44" s="46">
        <v>0</v>
      </c>
      <c r="M44" s="46">
        <v>0</v>
      </c>
      <c r="N44" s="46">
        <f t="shared" ref="N44:N49" si="12">SUM(D44:M44)</f>
        <v>-871316</v>
      </c>
      <c r="O44" s="47">
        <f t="shared" si="9"/>
        <v>-55.824961558175296</v>
      </c>
      <c r="P44" s="9"/>
    </row>
    <row r="45" spans="1:16">
      <c r="A45" s="12"/>
      <c r="B45" s="25">
        <v>362</v>
      </c>
      <c r="C45" s="20" t="s">
        <v>57</v>
      </c>
      <c r="D45" s="46">
        <v>274493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274493</v>
      </c>
      <c r="O45" s="47">
        <f t="shared" si="9"/>
        <v>17.586686314710406</v>
      </c>
      <c r="P45" s="9"/>
    </row>
    <row r="46" spans="1:16">
      <c r="A46" s="12"/>
      <c r="B46" s="25">
        <v>365</v>
      </c>
      <c r="C46" s="20" t="s">
        <v>108</v>
      </c>
      <c r="D46" s="46">
        <v>908</v>
      </c>
      <c r="E46" s="46">
        <v>0</v>
      </c>
      <c r="F46" s="46">
        <v>0</v>
      </c>
      <c r="G46" s="46">
        <v>14275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15183</v>
      </c>
      <c r="O46" s="47">
        <f t="shared" si="9"/>
        <v>0.97277037416709378</v>
      </c>
      <c r="P46" s="9"/>
    </row>
    <row r="47" spans="1:16">
      <c r="A47" s="12"/>
      <c r="B47" s="25">
        <v>366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1500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1500</v>
      </c>
      <c r="O47" s="47">
        <f t="shared" si="9"/>
        <v>9.6104561763198357E-2</v>
      </c>
      <c r="P47" s="9"/>
    </row>
    <row r="48" spans="1:16">
      <c r="A48" s="12"/>
      <c r="B48" s="25">
        <v>368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6872941</v>
      </c>
      <c r="L48" s="46">
        <v>0</v>
      </c>
      <c r="M48" s="46">
        <v>0</v>
      </c>
      <c r="N48" s="46">
        <f t="shared" si="12"/>
        <v>6872941</v>
      </c>
      <c r="O48" s="47">
        <f t="shared" si="9"/>
        <v>440.34732188621217</v>
      </c>
      <c r="P48" s="9"/>
    </row>
    <row r="49" spans="1:119">
      <c r="A49" s="12"/>
      <c r="B49" s="25">
        <v>369.9</v>
      </c>
      <c r="C49" s="20" t="s">
        <v>60</v>
      </c>
      <c r="D49" s="46">
        <v>64921</v>
      </c>
      <c r="E49" s="46">
        <v>0</v>
      </c>
      <c r="F49" s="46">
        <v>0</v>
      </c>
      <c r="G49" s="46">
        <v>16432</v>
      </c>
      <c r="H49" s="46">
        <v>0</v>
      </c>
      <c r="I49" s="46">
        <v>223007</v>
      </c>
      <c r="J49" s="46">
        <v>6160</v>
      </c>
      <c r="K49" s="46">
        <v>0</v>
      </c>
      <c r="L49" s="46">
        <v>0</v>
      </c>
      <c r="M49" s="46">
        <v>0</v>
      </c>
      <c r="N49" s="46">
        <f t="shared" si="12"/>
        <v>310520</v>
      </c>
      <c r="O49" s="47">
        <f t="shared" si="9"/>
        <v>19.894925679138904</v>
      </c>
      <c r="P49" s="9"/>
    </row>
    <row r="50" spans="1:119" ht="15.75">
      <c r="A50" s="29" t="s">
        <v>40</v>
      </c>
      <c r="B50" s="30"/>
      <c r="C50" s="31"/>
      <c r="D50" s="32">
        <f t="shared" ref="D50:M50" si="13">SUM(D51:D55)</f>
        <v>7146297</v>
      </c>
      <c r="E50" s="32">
        <f t="shared" si="13"/>
        <v>0</v>
      </c>
      <c r="F50" s="32">
        <f t="shared" si="13"/>
        <v>1589504</v>
      </c>
      <c r="G50" s="32">
        <f t="shared" si="13"/>
        <v>2594919</v>
      </c>
      <c r="H50" s="32">
        <f t="shared" si="13"/>
        <v>1330</v>
      </c>
      <c r="I50" s="32">
        <f t="shared" si="13"/>
        <v>789673</v>
      </c>
      <c r="J50" s="32">
        <f t="shared" si="13"/>
        <v>3325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ref="N50:N56" si="14">SUM(D50:M50)</f>
        <v>12125048</v>
      </c>
      <c r="O50" s="45">
        <f t="shared" si="9"/>
        <v>776.84828293182989</v>
      </c>
      <c r="P50" s="9"/>
    </row>
    <row r="51" spans="1:119">
      <c r="A51" s="12"/>
      <c r="B51" s="25">
        <v>381</v>
      </c>
      <c r="C51" s="20" t="s">
        <v>61</v>
      </c>
      <c r="D51" s="46">
        <v>0</v>
      </c>
      <c r="E51" s="46">
        <v>0</v>
      </c>
      <c r="F51" s="46">
        <v>1589504</v>
      </c>
      <c r="G51" s="46">
        <v>1366918</v>
      </c>
      <c r="H51" s="46">
        <v>1330</v>
      </c>
      <c r="I51" s="46">
        <v>250014</v>
      </c>
      <c r="J51" s="46">
        <v>3325</v>
      </c>
      <c r="K51" s="46">
        <v>0</v>
      </c>
      <c r="L51" s="46">
        <v>0</v>
      </c>
      <c r="M51" s="46">
        <v>0</v>
      </c>
      <c r="N51" s="46">
        <f t="shared" si="14"/>
        <v>3211091</v>
      </c>
      <c r="O51" s="47">
        <f t="shared" si="9"/>
        <v>205.73366222450025</v>
      </c>
      <c r="P51" s="9"/>
    </row>
    <row r="52" spans="1:119">
      <c r="A52" s="12"/>
      <c r="B52" s="25">
        <v>382</v>
      </c>
      <c r="C52" s="20" t="s">
        <v>72</v>
      </c>
      <c r="D52" s="46">
        <v>7146297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7146297</v>
      </c>
      <c r="O52" s="47">
        <f t="shared" si="9"/>
        <v>457.86116094310609</v>
      </c>
      <c r="P52" s="9"/>
    </row>
    <row r="53" spans="1:119">
      <c r="A53" s="12"/>
      <c r="B53" s="25">
        <v>383</v>
      </c>
      <c r="C53" s="20" t="s">
        <v>117</v>
      </c>
      <c r="D53" s="46">
        <v>0</v>
      </c>
      <c r="E53" s="46">
        <v>0</v>
      </c>
      <c r="F53" s="46">
        <v>0</v>
      </c>
      <c r="G53" s="46">
        <v>1228001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1228001</v>
      </c>
      <c r="O53" s="47">
        <f t="shared" si="9"/>
        <v>78.67766529984624</v>
      </c>
      <c r="P53" s="9"/>
    </row>
    <row r="54" spans="1:119">
      <c r="A54" s="12"/>
      <c r="B54" s="25">
        <v>388.1</v>
      </c>
      <c r="C54" s="20" t="s">
        <v>118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-29441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-29441</v>
      </c>
      <c r="O54" s="47">
        <f t="shared" si="9"/>
        <v>-1.8862762685802152</v>
      </c>
      <c r="P54" s="9"/>
    </row>
    <row r="55" spans="1:119" ht="15.75" thickBot="1">
      <c r="A55" s="12"/>
      <c r="B55" s="25">
        <v>389.4</v>
      </c>
      <c r="C55" s="20" t="s">
        <v>109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569100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569100</v>
      </c>
      <c r="O55" s="47">
        <f t="shared" si="9"/>
        <v>36.462070732957457</v>
      </c>
      <c r="P55" s="9"/>
    </row>
    <row r="56" spans="1:119" ht="16.5" thickBot="1">
      <c r="A56" s="14" t="s">
        <v>51</v>
      </c>
      <c r="B56" s="23"/>
      <c r="C56" s="22"/>
      <c r="D56" s="15">
        <f t="shared" ref="D56:M56" si="15">SUM(D5,D17,D20,D29,D39,D42,D50)</f>
        <v>20991432</v>
      </c>
      <c r="E56" s="15">
        <f t="shared" si="15"/>
        <v>519084</v>
      </c>
      <c r="F56" s="15">
        <f t="shared" si="15"/>
        <v>1589504</v>
      </c>
      <c r="G56" s="15">
        <f t="shared" si="15"/>
        <v>4758892</v>
      </c>
      <c r="H56" s="15">
        <f t="shared" si="15"/>
        <v>197867</v>
      </c>
      <c r="I56" s="15">
        <f t="shared" si="15"/>
        <v>117673474</v>
      </c>
      <c r="J56" s="15">
        <f t="shared" si="15"/>
        <v>56153</v>
      </c>
      <c r="K56" s="15">
        <f t="shared" si="15"/>
        <v>8918593</v>
      </c>
      <c r="L56" s="15">
        <f t="shared" si="15"/>
        <v>0</v>
      </c>
      <c r="M56" s="15">
        <f t="shared" si="15"/>
        <v>0</v>
      </c>
      <c r="N56" s="15">
        <f t="shared" si="14"/>
        <v>154704999</v>
      </c>
      <c r="O56" s="38">
        <f t="shared" si="9"/>
        <v>9911.9040876473609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51" t="s">
        <v>119</v>
      </c>
      <c r="M58" s="51"/>
      <c r="N58" s="51"/>
      <c r="O58" s="43">
        <v>15608</v>
      </c>
    </row>
    <row r="59" spans="1:119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19" ht="15.75" customHeight="1" thickBot="1">
      <c r="A60" s="55" t="s">
        <v>83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62</v>
      </c>
      <c r="B3" s="65"/>
      <c r="C3" s="66"/>
      <c r="D3" s="70" t="s">
        <v>34</v>
      </c>
      <c r="E3" s="71"/>
      <c r="F3" s="71"/>
      <c r="G3" s="71"/>
      <c r="H3" s="72"/>
      <c r="I3" s="70" t="s">
        <v>35</v>
      </c>
      <c r="J3" s="72"/>
      <c r="K3" s="70" t="s">
        <v>37</v>
      </c>
      <c r="L3" s="72"/>
      <c r="M3" s="36"/>
      <c r="N3" s="37"/>
      <c r="O3" s="73" t="s">
        <v>67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8254408</v>
      </c>
      <c r="E5" s="27">
        <f t="shared" si="0"/>
        <v>529649</v>
      </c>
      <c r="F5" s="27">
        <f t="shared" si="0"/>
        <v>0</v>
      </c>
      <c r="G5" s="27">
        <f t="shared" si="0"/>
        <v>2066046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10850103</v>
      </c>
      <c r="O5" s="33">
        <f t="shared" ref="O5:O36" si="1">(N5/O$60)</f>
        <v>701.04690831556502</v>
      </c>
      <c r="P5" s="6"/>
    </row>
    <row r="6" spans="1:133">
      <c r="A6" s="12"/>
      <c r="B6" s="25">
        <v>311</v>
      </c>
      <c r="C6" s="20" t="s">
        <v>2</v>
      </c>
      <c r="D6" s="46">
        <v>4189203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4189203</v>
      </c>
      <c r="O6" s="47">
        <f t="shared" si="1"/>
        <v>270.67280480713316</v>
      </c>
      <c r="P6" s="9"/>
    </row>
    <row r="7" spans="1:133">
      <c r="A7" s="12"/>
      <c r="B7" s="25">
        <v>312.10000000000002</v>
      </c>
      <c r="C7" s="20" t="s">
        <v>113</v>
      </c>
      <c r="D7" s="46">
        <v>492010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492010</v>
      </c>
      <c r="O7" s="47">
        <f t="shared" si="1"/>
        <v>31.789752536021194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296198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296198</v>
      </c>
      <c r="O8" s="47">
        <f t="shared" si="1"/>
        <v>19.137946630483945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233451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233451</v>
      </c>
      <c r="O9" s="47">
        <f t="shared" si="1"/>
        <v>15.083737158364023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2066046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2066046</v>
      </c>
      <c r="O10" s="47">
        <f t="shared" si="1"/>
        <v>133.49137429734444</v>
      </c>
      <c r="P10" s="9"/>
    </row>
    <row r="11" spans="1:133">
      <c r="A11" s="12"/>
      <c r="B11" s="25">
        <v>314.10000000000002</v>
      </c>
      <c r="C11" s="20" t="s">
        <v>12</v>
      </c>
      <c r="D11" s="46">
        <v>1632328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1632328</v>
      </c>
      <c r="O11" s="47">
        <f t="shared" si="1"/>
        <v>105.46798475156685</v>
      </c>
      <c r="P11" s="9"/>
    </row>
    <row r="12" spans="1:133">
      <c r="A12" s="12"/>
      <c r="B12" s="25">
        <v>314.3</v>
      </c>
      <c r="C12" s="20" t="s">
        <v>13</v>
      </c>
      <c r="D12" s="46">
        <v>358317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358317</v>
      </c>
      <c r="O12" s="47">
        <f t="shared" si="1"/>
        <v>23.151579763520061</v>
      </c>
      <c r="P12" s="9"/>
    </row>
    <row r="13" spans="1:133">
      <c r="A13" s="12"/>
      <c r="B13" s="25">
        <v>314.39999999999998</v>
      </c>
      <c r="C13" s="20" t="s">
        <v>14</v>
      </c>
      <c r="D13" s="46">
        <v>173726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173726</v>
      </c>
      <c r="O13" s="47">
        <f t="shared" si="1"/>
        <v>11.224785165083672</v>
      </c>
      <c r="P13" s="9"/>
    </row>
    <row r="14" spans="1:133">
      <c r="A14" s="12"/>
      <c r="B14" s="25">
        <v>314.89999999999998</v>
      </c>
      <c r="C14" s="20" t="s">
        <v>98</v>
      </c>
      <c r="D14" s="46">
        <v>18088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18088</v>
      </c>
      <c r="O14" s="47">
        <f t="shared" si="1"/>
        <v>1.1687019448213478</v>
      </c>
      <c r="P14" s="9"/>
    </row>
    <row r="15" spans="1:133">
      <c r="A15" s="12"/>
      <c r="B15" s="25">
        <v>315</v>
      </c>
      <c r="C15" s="20" t="s">
        <v>99</v>
      </c>
      <c r="D15" s="46">
        <v>1231206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1231206</v>
      </c>
      <c r="O15" s="47">
        <f t="shared" si="1"/>
        <v>79.550688117852303</v>
      </c>
      <c r="P15" s="9"/>
    </row>
    <row r="16" spans="1:133">
      <c r="A16" s="12"/>
      <c r="B16" s="25">
        <v>316</v>
      </c>
      <c r="C16" s="20" t="s">
        <v>100</v>
      </c>
      <c r="D16" s="46">
        <v>159530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159530</v>
      </c>
      <c r="O16" s="47">
        <f t="shared" si="1"/>
        <v>10.307553143374038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SUM(D18:D20)</f>
        <v>43936</v>
      </c>
      <c r="E17" s="32">
        <f t="shared" si="3"/>
        <v>0</v>
      </c>
      <c r="F17" s="32">
        <f t="shared" si="3"/>
        <v>0</v>
      </c>
      <c r="G17" s="32">
        <f t="shared" si="3"/>
        <v>14961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3" si="4">SUM(D17:M17)</f>
        <v>58897</v>
      </c>
      <c r="O17" s="45">
        <f t="shared" si="1"/>
        <v>3.8054532532144472</v>
      </c>
      <c r="P17" s="10"/>
    </row>
    <row r="18" spans="1:16">
      <c r="A18" s="12"/>
      <c r="B18" s="25">
        <v>324.32</v>
      </c>
      <c r="C18" s="20" t="s">
        <v>18</v>
      </c>
      <c r="D18" s="46">
        <v>0</v>
      </c>
      <c r="E18" s="46">
        <v>0</v>
      </c>
      <c r="F18" s="46">
        <v>0</v>
      </c>
      <c r="G18" s="46">
        <v>11541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11541</v>
      </c>
      <c r="O18" s="47">
        <f t="shared" si="1"/>
        <v>0.7456871486722233</v>
      </c>
      <c r="P18" s="9"/>
    </row>
    <row r="19" spans="1:16">
      <c r="A19" s="12"/>
      <c r="B19" s="25">
        <v>325.10000000000002</v>
      </c>
      <c r="C19" s="20" t="s">
        <v>19</v>
      </c>
      <c r="D19" s="46">
        <v>0</v>
      </c>
      <c r="E19" s="46">
        <v>0</v>
      </c>
      <c r="F19" s="46">
        <v>0</v>
      </c>
      <c r="G19" s="46">
        <v>3420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3420</v>
      </c>
      <c r="O19" s="47">
        <f t="shared" si="1"/>
        <v>0.22097305679395232</v>
      </c>
      <c r="P19" s="9"/>
    </row>
    <row r="20" spans="1:16">
      <c r="A20" s="12"/>
      <c r="B20" s="25">
        <v>329</v>
      </c>
      <c r="C20" s="20" t="s">
        <v>20</v>
      </c>
      <c r="D20" s="46">
        <v>43936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43936</v>
      </c>
      <c r="O20" s="47">
        <f t="shared" si="1"/>
        <v>2.8387930477482715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1698193</v>
      </c>
      <c r="E21" s="32">
        <f t="shared" si="5"/>
        <v>0</v>
      </c>
      <c r="F21" s="32">
        <f t="shared" si="5"/>
        <v>0</v>
      </c>
      <c r="G21" s="32">
        <f t="shared" si="5"/>
        <v>267856</v>
      </c>
      <c r="H21" s="32">
        <f t="shared" si="5"/>
        <v>0</v>
      </c>
      <c r="I21" s="32">
        <f t="shared" si="5"/>
        <v>2201415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4167464</v>
      </c>
      <c r="O21" s="45">
        <f t="shared" si="1"/>
        <v>269.26820443238353</v>
      </c>
      <c r="P21" s="10"/>
    </row>
    <row r="22" spans="1:16">
      <c r="A22" s="12"/>
      <c r="B22" s="25">
        <v>331.1</v>
      </c>
      <c r="C22" s="20" t="s">
        <v>21</v>
      </c>
      <c r="D22" s="46">
        <v>350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350</v>
      </c>
      <c r="O22" s="47">
        <f t="shared" si="1"/>
        <v>2.2614201718679332E-2</v>
      </c>
      <c r="P22" s="9"/>
    </row>
    <row r="23" spans="1:16">
      <c r="A23" s="12"/>
      <c r="B23" s="25">
        <v>331.2</v>
      </c>
      <c r="C23" s="20" t="s">
        <v>22</v>
      </c>
      <c r="D23" s="46">
        <v>494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494</v>
      </c>
      <c r="O23" s="47">
        <f t="shared" si="1"/>
        <v>3.1918330425793111E-2</v>
      </c>
      <c r="P23" s="9"/>
    </row>
    <row r="24" spans="1:16">
      <c r="A24" s="12"/>
      <c r="B24" s="25">
        <v>331.39</v>
      </c>
      <c r="C24" s="20" t="s">
        <v>114</v>
      </c>
      <c r="D24" s="46">
        <v>5150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5150</v>
      </c>
      <c r="O24" s="47">
        <f t="shared" si="1"/>
        <v>0.33275182528913871</v>
      </c>
      <c r="P24" s="9"/>
    </row>
    <row r="25" spans="1:16">
      <c r="A25" s="12"/>
      <c r="B25" s="25">
        <v>331.41</v>
      </c>
      <c r="C25" s="20" t="s">
        <v>77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1642564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1642564</v>
      </c>
      <c r="O25" s="47">
        <f t="shared" si="1"/>
        <v>106.12935323383084</v>
      </c>
      <c r="P25" s="9"/>
    </row>
    <row r="26" spans="1:16">
      <c r="A26" s="12"/>
      <c r="B26" s="25">
        <v>331.7</v>
      </c>
      <c r="C26" s="20" t="s">
        <v>86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44794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44794</v>
      </c>
      <c r="O26" s="47">
        <f t="shared" si="1"/>
        <v>2.8942301479614914</v>
      </c>
      <c r="P26" s="9"/>
    </row>
    <row r="27" spans="1:16">
      <c r="A27" s="12"/>
      <c r="B27" s="25">
        <v>334.1</v>
      </c>
      <c r="C27" s="20" t="s">
        <v>24</v>
      </c>
      <c r="D27" s="46">
        <v>0</v>
      </c>
      <c r="E27" s="46">
        <v>0</v>
      </c>
      <c r="F27" s="46">
        <v>0</v>
      </c>
      <c r="G27" s="46">
        <v>100000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100000</v>
      </c>
      <c r="O27" s="47">
        <f t="shared" si="1"/>
        <v>6.4612004910512377</v>
      </c>
      <c r="P27" s="9"/>
    </row>
    <row r="28" spans="1:16">
      <c r="A28" s="12"/>
      <c r="B28" s="25">
        <v>334.41</v>
      </c>
      <c r="C28" s="20" t="s">
        <v>28</v>
      </c>
      <c r="D28" s="46">
        <v>0</v>
      </c>
      <c r="E28" s="46">
        <v>0</v>
      </c>
      <c r="F28" s="46">
        <v>0</v>
      </c>
      <c r="G28" s="46">
        <v>167856</v>
      </c>
      <c r="H28" s="46">
        <v>0</v>
      </c>
      <c r="I28" s="46">
        <v>514057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681913</v>
      </c>
      <c r="O28" s="47">
        <f t="shared" si="1"/>
        <v>44.059766104542227</v>
      </c>
      <c r="P28" s="9"/>
    </row>
    <row r="29" spans="1:16">
      <c r="A29" s="12"/>
      <c r="B29" s="25">
        <v>335.12</v>
      </c>
      <c r="C29" s="20" t="s">
        <v>101</v>
      </c>
      <c r="D29" s="46">
        <v>508055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508055</v>
      </c>
      <c r="O29" s="47">
        <f t="shared" si="1"/>
        <v>32.826452154810362</v>
      </c>
      <c r="P29" s="9"/>
    </row>
    <row r="30" spans="1:16">
      <c r="A30" s="12"/>
      <c r="B30" s="25">
        <v>335.14</v>
      </c>
      <c r="C30" s="20" t="s">
        <v>102</v>
      </c>
      <c r="D30" s="46">
        <v>27842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27842</v>
      </c>
      <c r="O30" s="47">
        <f t="shared" si="1"/>
        <v>1.7989274407184854</v>
      </c>
      <c r="P30" s="9"/>
    </row>
    <row r="31" spans="1:16">
      <c r="A31" s="12"/>
      <c r="B31" s="25">
        <v>335.15</v>
      </c>
      <c r="C31" s="20" t="s">
        <v>103</v>
      </c>
      <c r="D31" s="46">
        <v>56716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56716</v>
      </c>
      <c r="O31" s="47">
        <f t="shared" si="1"/>
        <v>3.6645344705046199</v>
      </c>
      <c r="P31" s="9"/>
    </row>
    <row r="32" spans="1:16">
      <c r="A32" s="12"/>
      <c r="B32" s="25">
        <v>335.18</v>
      </c>
      <c r="C32" s="20" t="s">
        <v>104</v>
      </c>
      <c r="D32" s="46">
        <v>1099586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1099586</v>
      </c>
      <c r="O32" s="47">
        <f t="shared" si="1"/>
        <v>71.046456031530653</v>
      </c>
      <c r="P32" s="9"/>
    </row>
    <row r="33" spans="1:16" ht="15.75">
      <c r="A33" s="29" t="s">
        <v>38</v>
      </c>
      <c r="B33" s="30"/>
      <c r="C33" s="31"/>
      <c r="D33" s="32">
        <f t="shared" ref="D33:M33" si="6">SUM(D34:D42)</f>
        <v>2681600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164918</v>
      </c>
      <c r="I33" s="32">
        <f t="shared" si="6"/>
        <v>116329283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119175801</v>
      </c>
      <c r="O33" s="45">
        <f t="shared" si="1"/>
        <v>7700.187439426245</v>
      </c>
      <c r="P33" s="10"/>
    </row>
    <row r="34" spans="1:16">
      <c r="A34" s="12"/>
      <c r="B34" s="25">
        <v>342.1</v>
      </c>
      <c r="C34" s="20" t="s">
        <v>43</v>
      </c>
      <c r="D34" s="46">
        <v>91670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91670</v>
      </c>
      <c r="O34" s="47">
        <f t="shared" si="1"/>
        <v>5.9229824901466692</v>
      </c>
      <c r="P34" s="9"/>
    </row>
    <row r="35" spans="1:16">
      <c r="A35" s="12"/>
      <c r="B35" s="25">
        <v>343.1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93252348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93252348</v>
      </c>
      <c r="O35" s="47">
        <f t="shared" si="1"/>
        <v>6025.2211668928085</v>
      </c>
      <c r="P35" s="9"/>
    </row>
    <row r="36" spans="1:16">
      <c r="A36" s="12"/>
      <c r="B36" s="25">
        <v>343.4</v>
      </c>
      <c r="C36" s="20" t="s">
        <v>80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2705412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2705412</v>
      </c>
      <c r="O36" s="47">
        <f t="shared" si="1"/>
        <v>174.8020934289591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15665556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15665556</v>
      </c>
      <c r="O37" s="47">
        <f t="shared" ref="O37:O58" si="8">(N37/O$60)</f>
        <v>1012.1829811979065</v>
      </c>
      <c r="P37" s="9"/>
    </row>
    <row r="38" spans="1:16">
      <c r="A38" s="12"/>
      <c r="B38" s="25">
        <v>343.8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164918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164918</v>
      </c>
      <c r="O38" s="47">
        <f t="shared" si="8"/>
        <v>10.655682625831879</v>
      </c>
      <c r="P38" s="9"/>
    </row>
    <row r="39" spans="1:16">
      <c r="A39" s="12"/>
      <c r="B39" s="25">
        <v>344.1</v>
      </c>
      <c r="C39" s="20" t="s">
        <v>106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2442121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2442121</v>
      </c>
      <c r="O39" s="47">
        <f t="shared" si="8"/>
        <v>157.79033404406539</v>
      </c>
      <c r="P39" s="9"/>
    </row>
    <row r="40" spans="1:16">
      <c r="A40" s="12"/>
      <c r="B40" s="25">
        <v>347.2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579465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579465</v>
      </c>
      <c r="O40" s="47">
        <f t="shared" si="8"/>
        <v>37.440395425470051</v>
      </c>
      <c r="P40" s="9"/>
    </row>
    <row r="41" spans="1:16">
      <c r="A41" s="12"/>
      <c r="B41" s="25">
        <v>347.5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1684381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1684381</v>
      </c>
      <c r="O41" s="47">
        <f t="shared" si="8"/>
        <v>108.83123344317374</v>
      </c>
      <c r="P41" s="9"/>
    </row>
    <row r="42" spans="1:16">
      <c r="A42" s="12"/>
      <c r="B42" s="25">
        <v>349</v>
      </c>
      <c r="C42" s="20" t="s">
        <v>0</v>
      </c>
      <c r="D42" s="46">
        <v>2589930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2589930</v>
      </c>
      <c r="O42" s="47">
        <f t="shared" si="8"/>
        <v>167.3405698778833</v>
      </c>
      <c r="P42" s="9"/>
    </row>
    <row r="43" spans="1:16" ht="15.75">
      <c r="A43" s="29" t="s">
        <v>39</v>
      </c>
      <c r="B43" s="30"/>
      <c r="C43" s="31"/>
      <c r="D43" s="32">
        <f t="shared" ref="D43:M43" si="9">SUM(D44:D45)</f>
        <v>133100</v>
      </c>
      <c r="E43" s="32">
        <f t="shared" si="9"/>
        <v>5527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138627</v>
      </c>
      <c r="O43" s="45">
        <f t="shared" si="8"/>
        <v>8.956968404729599</v>
      </c>
      <c r="P43" s="10"/>
    </row>
    <row r="44" spans="1:16">
      <c r="A44" s="13"/>
      <c r="B44" s="39">
        <v>351.9</v>
      </c>
      <c r="C44" s="21" t="s">
        <v>107</v>
      </c>
      <c r="D44" s="46">
        <v>0</v>
      </c>
      <c r="E44" s="46">
        <v>5527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5527</v>
      </c>
      <c r="O44" s="47">
        <f t="shared" si="8"/>
        <v>0.35711055114040191</v>
      </c>
      <c r="P44" s="9"/>
    </row>
    <row r="45" spans="1:16">
      <c r="A45" s="13"/>
      <c r="B45" s="39">
        <v>354</v>
      </c>
      <c r="C45" s="21" t="s">
        <v>53</v>
      </c>
      <c r="D45" s="46">
        <v>133100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133100</v>
      </c>
      <c r="O45" s="47">
        <f t="shared" si="8"/>
        <v>8.5998578535891976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SUM(D47:D53)</f>
        <v>280871</v>
      </c>
      <c r="E46" s="32">
        <f t="shared" si="10"/>
        <v>7409</v>
      </c>
      <c r="F46" s="32">
        <f t="shared" si="10"/>
        <v>0</v>
      </c>
      <c r="G46" s="32">
        <f t="shared" si="10"/>
        <v>11241</v>
      </c>
      <c r="H46" s="32">
        <f t="shared" si="10"/>
        <v>2</v>
      </c>
      <c r="I46" s="32">
        <f t="shared" si="10"/>
        <v>277305</v>
      </c>
      <c r="J46" s="32">
        <f t="shared" si="10"/>
        <v>78034</v>
      </c>
      <c r="K46" s="32">
        <f t="shared" si="10"/>
        <v>17931293</v>
      </c>
      <c r="L46" s="32">
        <f t="shared" si="10"/>
        <v>0</v>
      </c>
      <c r="M46" s="32">
        <f t="shared" si="10"/>
        <v>0</v>
      </c>
      <c r="N46" s="32">
        <f>SUM(D46:M46)</f>
        <v>18586155</v>
      </c>
      <c r="O46" s="45">
        <f t="shared" si="8"/>
        <v>1200.888738127544</v>
      </c>
      <c r="P46" s="10"/>
    </row>
    <row r="47" spans="1:16">
      <c r="A47" s="12"/>
      <c r="B47" s="25">
        <v>361.1</v>
      </c>
      <c r="C47" s="20" t="s">
        <v>55</v>
      </c>
      <c r="D47" s="46">
        <v>48094</v>
      </c>
      <c r="E47" s="46">
        <v>7409</v>
      </c>
      <c r="F47" s="46">
        <v>0</v>
      </c>
      <c r="G47" s="46">
        <v>11241</v>
      </c>
      <c r="H47" s="46">
        <v>2</v>
      </c>
      <c r="I47" s="46">
        <v>126448</v>
      </c>
      <c r="J47" s="46">
        <v>23210</v>
      </c>
      <c r="K47" s="46">
        <v>2660688</v>
      </c>
      <c r="L47" s="46">
        <v>0</v>
      </c>
      <c r="M47" s="46">
        <v>0</v>
      </c>
      <c r="N47" s="46">
        <f>SUM(D47:M47)</f>
        <v>2877092</v>
      </c>
      <c r="O47" s="47">
        <f t="shared" si="8"/>
        <v>185.89468243199588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8227256</v>
      </c>
      <c r="L48" s="46">
        <v>0</v>
      </c>
      <c r="M48" s="46">
        <v>0</v>
      </c>
      <c r="N48" s="46">
        <f t="shared" ref="N48:N53" si="11">SUM(D48:M48)</f>
        <v>8227256</v>
      </c>
      <c r="O48" s="47">
        <f t="shared" si="8"/>
        <v>531.57950507204237</v>
      </c>
      <c r="P48" s="9"/>
    </row>
    <row r="49" spans="1:119">
      <c r="A49" s="12"/>
      <c r="B49" s="25">
        <v>362</v>
      </c>
      <c r="C49" s="20" t="s">
        <v>57</v>
      </c>
      <c r="D49" s="46">
        <v>89501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89501</v>
      </c>
      <c r="O49" s="47">
        <f t="shared" si="8"/>
        <v>5.7828390514957677</v>
      </c>
      <c r="P49" s="9"/>
    </row>
    <row r="50" spans="1:119">
      <c r="A50" s="12"/>
      <c r="B50" s="25">
        <v>365</v>
      </c>
      <c r="C50" s="20" t="s">
        <v>108</v>
      </c>
      <c r="D50" s="46">
        <v>54166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54166</v>
      </c>
      <c r="O50" s="47">
        <f t="shared" si="8"/>
        <v>3.499773857982813</v>
      </c>
      <c r="P50" s="9"/>
    </row>
    <row r="51" spans="1:119">
      <c r="A51" s="12"/>
      <c r="B51" s="25">
        <v>366</v>
      </c>
      <c r="C51" s="20" t="s">
        <v>58</v>
      </c>
      <c r="D51" s="46">
        <v>15206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15206</v>
      </c>
      <c r="O51" s="47">
        <f t="shared" si="8"/>
        <v>0.98249014666925116</v>
      </c>
      <c r="P51" s="9"/>
    </row>
    <row r="52" spans="1:119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7043349</v>
      </c>
      <c r="L52" s="46">
        <v>0</v>
      </c>
      <c r="M52" s="46">
        <v>0</v>
      </c>
      <c r="N52" s="46">
        <f t="shared" si="11"/>
        <v>7043349</v>
      </c>
      <c r="O52" s="47">
        <f t="shared" si="8"/>
        <v>455.0849001744524</v>
      </c>
      <c r="P52" s="9"/>
    </row>
    <row r="53" spans="1:119">
      <c r="A53" s="12"/>
      <c r="B53" s="25">
        <v>369.9</v>
      </c>
      <c r="C53" s="20" t="s">
        <v>60</v>
      </c>
      <c r="D53" s="46">
        <v>73904</v>
      </c>
      <c r="E53" s="46">
        <v>0</v>
      </c>
      <c r="F53" s="46">
        <v>0</v>
      </c>
      <c r="G53" s="46">
        <v>0</v>
      </c>
      <c r="H53" s="46">
        <v>0</v>
      </c>
      <c r="I53" s="46">
        <v>150857</v>
      </c>
      <c r="J53" s="46">
        <v>54824</v>
      </c>
      <c r="K53" s="46">
        <v>0</v>
      </c>
      <c r="L53" s="46">
        <v>0</v>
      </c>
      <c r="M53" s="46">
        <v>0</v>
      </c>
      <c r="N53" s="46">
        <f t="shared" si="11"/>
        <v>279585</v>
      </c>
      <c r="O53" s="47">
        <f t="shared" si="8"/>
        <v>18.064547392905602</v>
      </c>
      <c r="P53" s="9"/>
    </row>
    <row r="54" spans="1:119" ht="15.75">
      <c r="A54" s="29" t="s">
        <v>40</v>
      </c>
      <c r="B54" s="30"/>
      <c r="C54" s="31"/>
      <c r="D54" s="32">
        <f t="shared" ref="D54:M54" si="12">SUM(D55:D57)</f>
        <v>6738793</v>
      </c>
      <c r="E54" s="32">
        <f t="shared" si="12"/>
        <v>0</v>
      </c>
      <c r="F54" s="32">
        <f t="shared" si="12"/>
        <v>1579219</v>
      </c>
      <c r="G54" s="32">
        <f t="shared" si="12"/>
        <v>1130000</v>
      </c>
      <c r="H54" s="32">
        <f t="shared" si="12"/>
        <v>0</v>
      </c>
      <c r="I54" s="32">
        <f t="shared" si="12"/>
        <v>2070182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11518194</v>
      </c>
      <c r="O54" s="45">
        <f t="shared" si="8"/>
        <v>744.21360728823413</v>
      </c>
      <c r="P54" s="9"/>
    </row>
    <row r="55" spans="1:119">
      <c r="A55" s="12"/>
      <c r="B55" s="25">
        <v>381</v>
      </c>
      <c r="C55" s="20" t="s">
        <v>61</v>
      </c>
      <c r="D55" s="46">
        <v>0</v>
      </c>
      <c r="E55" s="46">
        <v>0</v>
      </c>
      <c r="F55" s="46">
        <v>1579219</v>
      </c>
      <c r="G55" s="46">
        <v>1130000</v>
      </c>
      <c r="H55" s="46">
        <v>0</v>
      </c>
      <c r="I55" s="46">
        <v>1621339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4330558</v>
      </c>
      <c r="O55" s="47">
        <f t="shared" si="8"/>
        <v>279.80603476125862</v>
      </c>
      <c r="P55" s="9"/>
    </row>
    <row r="56" spans="1:119">
      <c r="A56" s="12"/>
      <c r="B56" s="25">
        <v>382</v>
      </c>
      <c r="C56" s="20" t="s">
        <v>72</v>
      </c>
      <c r="D56" s="46">
        <v>6738793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6738793</v>
      </c>
      <c r="O56" s="47">
        <f t="shared" si="8"/>
        <v>435.4069264069264</v>
      </c>
      <c r="P56" s="9"/>
    </row>
    <row r="57" spans="1:119" ht="15.75" thickBot="1">
      <c r="A57" s="12"/>
      <c r="B57" s="25">
        <v>389.4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448843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448843</v>
      </c>
      <c r="O57" s="47">
        <f t="shared" si="8"/>
        <v>29.000646120049105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3">SUM(D5,D17,D21,D33,D43,D46,D54)</f>
        <v>19830901</v>
      </c>
      <c r="E58" s="15">
        <f t="shared" si="13"/>
        <v>542585</v>
      </c>
      <c r="F58" s="15">
        <f t="shared" si="13"/>
        <v>1579219</v>
      </c>
      <c r="G58" s="15">
        <f t="shared" si="13"/>
        <v>3490104</v>
      </c>
      <c r="H58" s="15">
        <f t="shared" si="13"/>
        <v>164920</v>
      </c>
      <c r="I58" s="15">
        <f t="shared" si="13"/>
        <v>120878185</v>
      </c>
      <c r="J58" s="15">
        <f t="shared" si="13"/>
        <v>78034</v>
      </c>
      <c r="K58" s="15">
        <f t="shared" si="13"/>
        <v>17931293</v>
      </c>
      <c r="L58" s="15">
        <f t="shared" si="13"/>
        <v>0</v>
      </c>
      <c r="M58" s="15">
        <f t="shared" si="13"/>
        <v>0</v>
      </c>
      <c r="N58" s="15">
        <f>SUM(D58:M58)</f>
        <v>164495241</v>
      </c>
      <c r="O58" s="38">
        <f t="shared" si="8"/>
        <v>10628.367319247916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51" t="s">
        <v>115</v>
      </c>
      <c r="M60" s="51"/>
      <c r="N60" s="51"/>
      <c r="O60" s="43">
        <v>15477</v>
      </c>
    </row>
    <row r="61" spans="1:119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  <row r="62" spans="1:119" ht="15.75" customHeight="1" thickBot="1">
      <c r="A62" s="55" t="s">
        <v>83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2023-06-21T15:02:25Z</cp:lastPrinted>
  <dcterms:created xsi:type="dcterms:W3CDTF">2000-08-31T21:26:31Z</dcterms:created>
  <dcterms:modified xsi:type="dcterms:W3CDTF">2024-08-23T21:18:34Z</dcterms:modified>
</cp:coreProperties>
</file>