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'2007'!$A$1:$O$30</definedName>
    <definedName name="_xlnm.Print_Area" localSheetId="15">'2008'!$A$1:$O$32</definedName>
    <definedName name="_xlnm.Print_Area" localSheetId="14">'2009'!$A$1:$O$31</definedName>
    <definedName name="_xlnm.Print_Area" localSheetId="13">'2010'!$A$1:$O$38</definedName>
    <definedName name="_xlnm.Print_Area" localSheetId="12">'2011'!$A$1:$O$38</definedName>
    <definedName name="_xlnm.Print_Area" localSheetId="11">'2012'!$A$1:$O$36</definedName>
    <definedName name="_xlnm.Print_Area" localSheetId="10">'2013'!$A$1:$O$34</definedName>
    <definedName name="_xlnm.Print_Area" localSheetId="9">'2014'!$A$1:$O$34</definedName>
    <definedName name="_xlnm.Print_Area" localSheetId="8">'2015'!$A$1:$O$34</definedName>
    <definedName name="_xlnm.Print_Area" localSheetId="7">'2016'!$A$1:$O$34</definedName>
    <definedName name="_xlnm.Print_Area" localSheetId="6">'2017'!$A$1:$O$35</definedName>
    <definedName name="_xlnm.Print_Area" localSheetId="5">'2018'!$A$1:$O$37</definedName>
    <definedName name="_xlnm.Print_Area" localSheetId="4">'2019'!$A$1:$O$36</definedName>
    <definedName name="_xlnm.Print_Area" localSheetId="3">'2020'!$A$1:$O$35</definedName>
    <definedName name="_xlnm.Print_Area" localSheetId="2">'2021'!$A$1:$P$36</definedName>
    <definedName name="_xlnm.Print_Area" localSheetId="1">'2022'!$A$1:$P$36</definedName>
    <definedName name="_xlnm.Print_Area" localSheetId="0">'2023'!$A$1:$P$36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2" i="50" l="1"/>
  <c r="F32" i="50"/>
  <c r="G32" i="50"/>
  <c r="H32" i="50"/>
  <c r="I32" i="50"/>
  <c r="J32" i="50"/>
  <c r="K32" i="50"/>
  <c r="L32" i="50"/>
  <c r="M32" i="50"/>
  <c r="N32" i="50"/>
  <c r="D32" i="50"/>
  <c r="O31" i="50" l="1"/>
  <c r="P31" i="50" s="1"/>
  <c r="O30" i="50"/>
  <c r="P30" i="50" s="1"/>
  <c r="N29" i="50"/>
  <c r="M29" i="50"/>
  <c r="L29" i="50"/>
  <c r="K29" i="50"/>
  <c r="J29" i="50"/>
  <c r="I29" i="50"/>
  <c r="H29" i="50"/>
  <c r="G29" i="50"/>
  <c r="F29" i="50"/>
  <c r="E29" i="50"/>
  <c r="D29" i="50"/>
  <c r="O28" i="50"/>
  <c r="P28" i="50" s="1"/>
  <c r="O27" i="50"/>
  <c r="P27" i="50" s="1"/>
  <c r="N26" i="50"/>
  <c r="M26" i="50"/>
  <c r="L26" i="50"/>
  <c r="K26" i="50"/>
  <c r="J26" i="50"/>
  <c r="I26" i="50"/>
  <c r="H26" i="50"/>
  <c r="G26" i="50"/>
  <c r="F26" i="50"/>
  <c r="E26" i="50"/>
  <c r="D26" i="50"/>
  <c r="O25" i="50"/>
  <c r="P25" i="50" s="1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O21" i="50"/>
  <c r="P21" i="50" s="1"/>
  <c r="O20" i="50"/>
  <c r="P20" i="50" s="1"/>
  <c r="O19" i="50"/>
  <c r="P19" i="50" s="1"/>
  <c r="N18" i="50"/>
  <c r="M18" i="50"/>
  <c r="L18" i="50"/>
  <c r="K18" i="50"/>
  <c r="J18" i="50"/>
  <c r="I18" i="50"/>
  <c r="H18" i="50"/>
  <c r="G18" i="50"/>
  <c r="F18" i="50"/>
  <c r="E18" i="50"/>
  <c r="D18" i="50"/>
  <c r="O17" i="50"/>
  <c r="P17" i="50" s="1"/>
  <c r="O16" i="50"/>
  <c r="P16" i="50" s="1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9" i="50" l="1"/>
  <c r="P29" i="50" s="1"/>
  <c r="O26" i="50"/>
  <c r="P26" i="50" s="1"/>
  <c r="O23" i="50"/>
  <c r="P23" i="50" s="1"/>
  <c r="O18" i="50"/>
  <c r="P18" i="50" s="1"/>
  <c r="O13" i="50"/>
  <c r="P13" i="50" s="1"/>
  <c r="O5" i="50"/>
  <c r="P5" i="50" s="1"/>
  <c r="J32" i="49"/>
  <c r="O31" i="49"/>
  <c r="P31" i="49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/>
  <c r="O27" i="49"/>
  <c r="P27" i="49"/>
  <c r="N26" i="49"/>
  <c r="M26" i="49"/>
  <c r="L26" i="49"/>
  <c r="K26" i="49"/>
  <c r="J26" i="49"/>
  <c r="I26" i="49"/>
  <c r="H26" i="49"/>
  <c r="G26" i="49"/>
  <c r="G32" i="49" s="1"/>
  <c r="F26" i="49"/>
  <c r="E26" i="49"/>
  <c r="D26" i="49"/>
  <c r="O25" i="49"/>
  <c r="P25" i="49" s="1"/>
  <c r="O24" i="49"/>
  <c r="P24" i="49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/>
  <c r="N18" i="49"/>
  <c r="M18" i="49"/>
  <c r="L18" i="49"/>
  <c r="K18" i="49"/>
  <c r="J18" i="49"/>
  <c r="I18" i="49"/>
  <c r="H18" i="49"/>
  <c r="G18" i="49"/>
  <c r="F18" i="49"/>
  <c r="F32" i="49" s="1"/>
  <c r="E18" i="49"/>
  <c r="E32" i="49" s="1"/>
  <c r="D18" i="49"/>
  <c r="O17" i="49"/>
  <c r="P17" i="49" s="1"/>
  <c r="O16" i="49"/>
  <c r="P16" i="49" s="1"/>
  <c r="O15" i="49"/>
  <c r="P15" i="49"/>
  <c r="O14" i="49"/>
  <c r="P14" i="49" s="1"/>
  <c r="N13" i="49"/>
  <c r="M13" i="49"/>
  <c r="L13" i="49"/>
  <c r="K13" i="49"/>
  <c r="J13" i="49"/>
  <c r="I13" i="49"/>
  <c r="H13" i="49"/>
  <c r="H32" i="49" s="1"/>
  <c r="G13" i="49"/>
  <c r="F13" i="49"/>
  <c r="E13" i="49"/>
  <c r="D13" i="49"/>
  <c r="O12" i="49"/>
  <c r="P12" i="49" s="1"/>
  <c r="O11" i="49"/>
  <c r="P11" i="49" s="1"/>
  <c r="O10" i="49"/>
  <c r="P10" i="49"/>
  <c r="O9" i="49"/>
  <c r="P9" i="49"/>
  <c r="O8" i="49"/>
  <c r="P8" i="49" s="1"/>
  <c r="O7" i="49"/>
  <c r="P7" i="49" s="1"/>
  <c r="O6" i="49"/>
  <c r="P6" i="49" s="1"/>
  <c r="N5" i="49"/>
  <c r="N32" i="49" s="1"/>
  <c r="M5" i="49"/>
  <c r="M32" i="49" s="1"/>
  <c r="L5" i="49"/>
  <c r="L32" i="49" s="1"/>
  <c r="K5" i="49"/>
  <c r="K32" i="49" s="1"/>
  <c r="J5" i="49"/>
  <c r="I5" i="49"/>
  <c r="I32" i="49" s="1"/>
  <c r="H5" i="49"/>
  <c r="G5" i="49"/>
  <c r="F5" i="49"/>
  <c r="E5" i="49"/>
  <c r="D5" i="49"/>
  <c r="D32" i="49" s="1"/>
  <c r="O31" i="48"/>
  <c r="P31" i="48"/>
  <c r="O30" i="48"/>
  <c r="P30" i="48" s="1"/>
  <c r="N29" i="48"/>
  <c r="M29" i="48"/>
  <c r="L29" i="48"/>
  <c r="K29" i="48"/>
  <c r="K32" i="48" s="1"/>
  <c r="J29" i="48"/>
  <c r="I29" i="48"/>
  <c r="H29" i="48"/>
  <c r="G29" i="48"/>
  <c r="F29" i="48"/>
  <c r="E29" i="48"/>
  <c r="D29" i="48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F32" i="48" s="1"/>
  <c r="E26" i="48"/>
  <c r="D26" i="48"/>
  <c r="O25" i="48"/>
  <c r="P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/>
  <c r="O21" i="48"/>
  <c r="P21" i="48" s="1"/>
  <c r="O20" i="48"/>
  <c r="P20" i="48"/>
  <c r="O19" i="48"/>
  <c r="P19" i="48" s="1"/>
  <c r="N18" i="48"/>
  <c r="N32" i="48" s="1"/>
  <c r="M18" i="48"/>
  <c r="L18" i="48"/>
  <c r="K18" i="48"/>
  <c r="J18" i="48"/>
  <c r="I18" i="48"/>
  <c r="H18" i="48"/>
  <c r="G18" i="48"/>
  <c r="F18" i="48"/>
  <c r="E18" i="48"/>
  <c r="D18" i="48"/>
  <c r="O17" i="48"/>
  <c r="P17" i="48"/>
  <c r="O16" i="48"/>
  <c r="P16" i="48"/>
  <c r="O15" i="48"/>
  <c r="P15" i="48" s="1"/>
  <c r="O14" i="48"/>
  <c r="P14" i="48" s="1"/>
  <c r="N13" i="48"/>
  <c r="M13" i="48"/>
  <c r="L13" i="48"/>
  <c r="K13" i="48"/>
  <c r="J13" i="48"/>
  <c r="I13" i="48"/>
  <c r="I32" i="48" s="1"/>
  <c r="H13" i="48"/>
  <c r="G13" i="48"/>
  <c r="G32" i="48" s="1"/>
  <c r="F13" i="48"/>
  <c r="E13" i="48"/>
  <c r="D13" i="48"/>
  <c r="O12" i="48"/>
  <c r="P12" i="48" s="1"/>
  <c r="O11" i="48"/>
  <c r="P11" i="48"/>
  <c r="O10" i="48"/>
  <c r="P10" i="48" s="1"/>
  <c r="O9" i="48"/>
  <c r="P9" i="48" s="1"/>
  <c r="O8" i="48"/>
  <c r="P8" i="48" s="1"/>
  <c r="O7" i="48"/>
  <c r="P7" i="48"/>
  <c r="O6" i="48"/>
  <c r="P6" i="48" s="1"/>
  <c r="N5" i="48"/>
  <c r="M5" i="48"/>
  <c r="M32" i="48" s="1"/>
  <c r="L5" i="48"/>
  <c r="L32" i="48" s="1"/>
  <c r="K5" i="48"/>
  <c r="J5" i="48"/>
  <c r="J32" i="48" s="1"/>
  <c r="I5" i="48"/>
  <c r="H5" i="48"/>
  <c r="H32" i="48" s="1"/>
  <c r="G5" i="48"/>
  <c r="F5" i="48"/>
  <c r="E5" i="48"/>
  <c r="E32" i="48" s="1"/>
  <c r="D5" i="48"/>
  <c r="D32" i="48" s="1"/>
  <c r="O32" i="48" s="1"/>
  <c r="P32" i="48" s="1"/>
  <c r="G31" i="46"/>
  <c r="N30" i="46"/>
  <c r="O30" i="46" s="1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N23" i="46"/>
  <c r="O23" i="46"/>
  <c r="M22" i="46"/>
  <c r="L22" i="46"/>
  <c r="L31" i="46" s="1"/>
  <c r="K22" i="46"/>
  <c r="J22" i="46"/>
  <c r="I22" i="46"/>
  <c r="H22" i="46"/>
  <c r="G22" i="46"/>
  <c r="F22" i="46"/>
  <c r="E22" i="46"/>
  <c r="D22" i="46"/>
  <c r="N21" i="46"/>
  <c r="O21" i="46"/>
  <c r="N20" i="46"/>
  <c r="O20" i="46"/>
  <c r="N19" i="46"/>
  <c r="O19" i="46" s="1"/>
  <c r="M18" i="46"/>
  <c r="L18" i="46"/>
  <c r="K18" i="46"/>
  <c r="J18" i="46"/>
  <c r="I18" i="46"/>
  <c r="I31" i="46" s="1"/>
  <c r="H18" i="46"/>
  <c r="H31" i="46" s="1"/>
  <c r="G18" i="46"/>
  <c r="F18" i="46"/>
  <c r="E18" i="46"/>
  <c r="D18" i="46"/>
  <c r="N17" i="46"/>
  <c r="O17" i="46" s="1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/>
  <c r="N9" i="46"/>
  <c r="O9" i="46" s="1"/>
  <c r="N8" i="46"/>
  <c r="O8" i="46" s="1"/>
  <c r="N7" i="46"/>
  <c r="O7" i="46" s="1"/>
  <c r="N6" i="46"/>
  <c r="O6" i="46" s="1"/>
  <c r="M5" i="46"/>
  <c r="M31" i="46" s="1"/>
  <c r="L5" i="46"/>
  <c r="K5" i="46"/>
  <c r="K31" i="46" s="1"/>
  <c r="J5" i="46"/>
  <c r="J31" i="46" s="1"/>
  <c r="I5" i="46"/>
  <c r="H5" i="46"/>
  <c r="G5" i="46"/>
  <c r="F5" i="46"/>
  <c r="F31" i="46" s="1"/>
  <c r="E5" i="46"/>
  <c r="E31" i="46" s="1"/>
  <c r="D5" i="46"/>
  <c r="D31" i="46" s="1"/>
  <c r="E32" i="45"/>
  <c r="N31" i="45"/>
  <c r="O31" i="45" s="1"/>
  <c r="N30" i="45"/>
  <c r="O30" i="45" s="1"/>
  <c r="M29" i="45"/>
  <c r="L29" i="45"/>
  <c r="K29" i="45"/>
  <c r="J29" i="45"/>
  <c r="J32" i="45" s="1"/>
  <c r="I29" i="45"/>
  <c r="H29" i="45"/>
  <c r="G29" i="45"/>
  <c r="F29" i="45"/>
  <c r="E29" i="45"/>
  <c r="D29" i="45"/>
  <c r="N28" i="45"/>
  <c r="O28" i="45" s="1"/>
  <c r="N27" i="45"/>
  <c r="O27" i="45"/>
  <c r="N26" i="45"/>
  <c r="O26" i="45"/>
  <c r="M25" i="45"/>
  <c r="L25" i="45"/>
  <c r="K25" i="45"/>
  <c r="J25" i="45"/>
  <c r="I25" i="45"/>
  <c r="H25" i="45"/>
  <c r="G25" i="45"/>
  <c r="F25" i="45"/>
  <c r="E25" i="45"/>
  <c r="D25" i="45"/>
  <c r="N24" i="45"/>
  <c r="O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N19" i="45"/>
  <c r="O19" i="45" s="1"/>
  <c r="M18" i="45"/>
  <c r="M32" i="45" s="1"/>
  <c r="L18" i="45"/>
  <c r="K18" i="45"/>
  <c r="J18" i="45"/>
  <c r="I18" i="45"/>
  <c r="I32" i="45" s="1"/>
  <c r="H18" i="45"/>
  <c r="H32" i="45" s="1"/>
  <c r="G18" i="45"/>
  <c r="F18" i="45"/>
  <c r="E18" i="45"/>
  <c r="D18" i="45"/>
  <c r="N17" i="45"/>
  <c r="O17" i="45" s="1"/>
  <c r="N16" i="45"/>
  <c r="O16" i="45" s="1"/>
  <c r="N15" i="45"/>
  <c r="O15" i="45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/>
  <c r="M5" i="45"/>
  <c r="L5" i="45"/>
  <c r="L32" i="45" s="1"/>
  <c r="K5" i="45"/>
  <c r="K32" i="45" s="1"/>
  <c r="J5" i="45"/>
  <c r="I5" i="45"/>
  <c r="H5" i="45"/>
  <c r="G5" i="45"/>
  <c r="G32" i="45" s="1"/>
  <c r="F5" i="45"/>
  <c r="F32" i="45" s="1"/>
  <c r="E5" i="45"/>
  <c r="D5" i="45"/>
  <c r="D32" i="45" s="1"/>
  <c r="N32" i="44"/>
  <c r="O32" i="44"/>
  <c r="N31" i="44"/>
  <c r="O31" i="44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M24" i="44"/>
  <c r="L24" i="44"/>
  <c r="K24" i="44"/>
  <c r="J24" i="44"/>
  <c r="I24" i="44"/>
  <c r="H24" i="44"/>
  <c r="G24" i="44"/>
  <c r="F24" i="44"/>
  <c r="F33" i="44" s="1"/>
  <c r="E24" i="44"/>
  <c r="D24" i="44"/>
  <c r="N23" i="44"/>
  <c r="O23" i="44" s="1"/>
  <c r="N22" i="44"/>
  <c r="O22" i="44" s="1"/>
  <c r="M21" i="44"/>
  <c r="M33" i="44" s="1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N18" i="44"/>
  <c r="O18" i="44"/>
  <c r="M17" i="44"/>
  <c r="L17" i="44"/>
  <c r="K17" i="44"/>
  <c r="J17" i="44"/>
  <c r="I17" i="44"/>
  <c r="H17" i="44"/>
  <c r="G17" i="44"/>
  <c r="F17" i="44"/>
  <c r="E17" i="44"/>
  <c r="D17" i="44"/>
  <c r="N16" i="44"/>
  <c r="O16" i="44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/>
  <c r="N6" i="44"/>
  <c r="O6" i="44" s="1"/>
  <c r="M5" i="44"/>
  <c r="L5" i="44"/>
  <c r="L33" i="44" s="1"/>
  <c r="K5" i="44"/>
  <c r="K33" i="44" s="1"/>
  <c r="J5" i="44"/>
  <c r="J33" i="44" s="1"/>
  <c r="I5" i="44"/>
  <c r="I33" i="44" s="1"/>
  <c r="H5" i="44"/>
  <c r="H33" i="44" s="1"/>
  <c r="G5" i="44"/>
  <c r="G33" i="44" s="1"/>
  <c r="F5" i="44"/>
  <c r="E5" i="44"/>
  <c r="E33" i="44" s="1"/>
  <c r="D5" i="44"/>
  <c r="D33" i="44" s="1"/>
  <c r="N30" i="43"/>
  <c r="O30" i="43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 s="1"/>
  <c r="M24" i="43"/>
  <c r="L24" i="43"/>
  <c r="L31" i="43" s="1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M21" i="43"/>
  <c r="M31" i="43" s="1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/>
  <c r="N18" i="43"/>
  <c r="O18" i="43"/>
  <c r="M17" i="43"/>
  <c r="L17" i="43"/>
  <c r="K17" i="43"/>
  <c r="J17" i="43"/>
  <c r="I17" i="43"/>
  <c r="H17" i="43"/>
  <c r="G17" i="43"/>
  <c r="F17" i="43"/>
  <c r="E17" i="43"/>
  <c r="D17" i="43"/>
  <c r="D31" i="43" s="1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/>
  <c r="N8" i="43"/>
  <c r="O8" i="43"/>
  <c r="N7" i="43"/>
  <c r="O7" i="43" s="1"/>
  <c r="N6" i="43"/>
  <c r="O6" i="43" s="1"/>
  <c r="M5" i="43"/>
  <c r="L5" i="43"/>
  <c r="K5" i="43"/>
  <c r="K31" i="43" s="1"/>
  <c r="J5" i="43"/>
  <c r="J31" i="43" s="1"/>
  <c r="I5" i="43"/>
  <c r="I31" i="43" s="1"/>
  <c r="H5" i="43"/>
  <c r="H31" i="43" s="1"/>
  <c r="G5" i="43"/>
  <c r="G31" i="43" s="1"/>
  <c r="F5" i="43"/>
  <c r="F31" i="43" s="1"/>
  <c r="E5" i="43"/>
  <c r="E31" i="43" s="1"/>
  <c r="D5" i="43"/>
  <c r="I30" i="42"/>
  <c r="D30" i="42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M21" i="42"/>
  <c r="L21" i="42"/>
  <c r="L30" i="42" s="1"/>
  <c r="K21" i="42"/>
  <c r="J21" i="42"/>
  <c r="I21" i="42"/>
  <c r="H21" i="42"/>
  <c r="G21" i="42"/>
  <c r="F21" i="42"/>
  <c r="E21" i="42"/>
  <c r="D21" i="42"/>
  <c r="N20" i="42"/>
  <c r="O20" i="42" s="1"/>
  <c r="N19" i="42"/>
  <c r="O19" i="42"/>
  <c r="N18" i="42"/>
  <c r="O18" i="42"/>
  <c r="M17" i="42"/>
  <c r="L17" i="42"/>
  <c r="K17" i="42"/>
  <c r="J17" i="42"/>
  <c r="I17" i="42"/>
  <c r="H17" i="42"/>
  <c r="G17" i="42"/>
  <c r="F17" i="42"/>
  <c r="E17" i="42"/>
  <c r="D17" i="42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/>
  <c r="N8" i="42"/>
  <c r="O8" i="42"/>
  <c r="N7" i="42"/>
  <c r="O7" i="42" s="1"/>
  <c r="N6" i="42"/>
  <c r="O6" i="42" s="1"/>
  <c r="M5" i="42"/>
  <c r="M30" i="42" s="1"/>
  <c r="L5" i="42"/>
  <c r="K5" i="42"/>
  <c r="K30" i="42" s="1"/>
  <c r="J5" i="42"/>
  <c r="J30" i="42" s="1"/>
  <c r="I5" i="42"/>
  <c r="H5" i="42"/>
  <c r="H30" i="42" s="1"/>
  <c r="G5" i="42"/>
  <c r="G30" i="42" s="1"/>
  <c r="F5" i="42"/>
  <c r="F30" i="42" s="1"/>
  <c r="E5" i="42"/>
  <c r="E30" i="42" s="1"/>
  <c r="D5" i="42"/>
  <c r="I30" i="41"/>
  <c r="D30" i="4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M22" i="41"/>
  <c r="L22" i="41"/>
  <c r="L30" i="41" s="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/>
  <c r="N18" i="41"/>
  <c r="O18" i="41"/>
  <c r="M17" i="4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/>
  <c r="N8" i="41"/>
  <c r="O8" i="41"/>
  <c r="N7" i="41"/>
  <c r="O7" i="41" s="1"/>
  <c r="N6" i="41"/>
  <c r="O6" i="41" s="1"/>
  <c r="M5" i="41"/>
  <c r="M30" i="41" s="1"/>
  <c r="L5" i="41"/>
  <c r="K5" i="41"/>
  <c r="K30" i="41" s="1"/>
  <c r="J5" i="41"/>
  <c r="J30" i="41" s="1"/>
  <c r="I5" i="41"/>
  <c r="H5" i="41"/>
  <c r="H30" i="41" s="1"/>
  <c r="G5" i="41"/>
  <c r="G30" i="41" s="1"/>
  <c r="F5" i="41"/>
  <c r="F30" i="41" s="1"/>
  <c r="E5" i="41"/>
  <c r="E30" i="41" s="1"/>
  <c r="D5" i="41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3" i="40" s="1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M19" i="40"/>
  <c r="L19" i="40"/>
  <c r="L26" i="40" s="1"/>
  <c r="K19" i="40"/>
  <c r="J19" i="40"/>
  <c r="I19" i="40"/>
  <c r="H19" i="40"/>
  <c r="G19" i="40"/>
  <c r="F19" i="40"/>
  <c r="E19" i="40"/>
  <c r="D19" i="40"/>
  <c r="N18" i="40"/>
  <c r="O18" i="40" s="1"/>
  <c r="N17" i="40"/>
  <c r="O17" i="40"/>
  <c r="N16" i="40"/>
  <c r="O16" i="40"/>
  <c r="M15" i="40"/>
  <c r="L15" i="40"/>
  <c r="K15" i="40"/>
  <c r="J15" i="40"/>
  <c r="I15" i="40"/>
  <c r="H15" i="40"/>
  <c r="G15" i="40"/>
  <c r="F15" i="40"/>
  <c r="E15" i="40"/>
  <c r="D15" i="40"/>
  <c r="D26" i="40" s="1"/>
  <c r="N14" i="40"/>
  <c r="O14" i="40"/>
  <c r="N13" i="40"/>
  <c r="O13" i="40" s="1"/>
  <c r="M12" i="40"/>
  <c r="L12" i="40"/>
  <c r="K12" i="40"/>
  <c r="J12" i="40"/>
  <c r="I12" i="40"/>
  <c r="H12" i="40"/>
  <c r="G12" i="40"/>
  <c r="F12" i="40"/>
  <c r="F26" i="40" s="1"/>
  <c r="E12" i="40"/>
  <c r="D12" i="40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M26" i="40" s="1"/>
  <c r="L5" i="40"/>
  <c r="K5" i="40"/>
  <c r="J5" i="40"/>
  <c r="J26" i="40" s="1"/>
  <c r="I5" i="40"/>
  <c r="I26" i="40" s="1"/>
  <c r="H5" i="40"/>
  <c r="H26" i="40"/>
  <c r="G5" i="40"/>
  <c r="F5" i="40"/>
  <c r="E5" i="40"/>
  <c r="E26" i="40" s="1"/>
  <c r="D5" i="40"/>
  <c r="I30" i="39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M25" i="39"/>
  <c r="N25" i="39" s="1"/>
  <c r="O25" i="39" s="1"/>
  <c r="L25" i="39"/>
  <c r="K25" i="39"/>
  <c r="J25" i="39"/>
  <c r="I25" i="39"/>
  <c r="H25" i="39"/>
  <c r="G25" i="39"/>
  <c r="F25" i="39"/>
  <c r="E25" i="39"/>
  <c r="D25" i="39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/>
  <c r="N19" i="39"/>
  <c r="O19" i="39" s="1"/>
  <c r="N18" i="39"/>
  <c r="O18" i="39" s="1"/>
  <c r="M17" i="39"/>
  <c r="N17" i="39" s="1"/>
  <c r="O17" i="39" s="1"/>
  <c r="L17" i="39"/>
  <c r="K17" i="39"/>
  <c r="J17" i="39"/>
  <c r="I17" i="39"/>
  <c r="H17" i="39"/>
  <c r="G17" i="39"/>
  <c r="F17" i="39"/>
  <c r="E17" i="39"/>
  <c r="D17" i="39"/>
  <c r="N16" i="39"/>
  <c r="O16" i="39"/>
  <c r="N15" i="39"/>
  <c r="O15" i="39" s="1"/>
  <c r="N14" i="39"/>
  <c r="O14" i="39"/>
  <c r="M13" i="39"/>
  <c r="L13" i="39"/>
  <c r="K13" i="39"/>
  <c r="J13" i="39"/>
  <c r="I13" i="39"/>
  <c r="H13" i="39"/>
  <c r="G13" i="39"/>
  <c r="N13" i="39"/>
  <c r="O13" i="39" s="1"/>
  <c r="F13" i="39"/>
  <c r="E13" i="39"/>
  <c r="D13" i="39"/>
  <c r="N12" i="39"/>
  <c r="O12" i="39" s="1"/>
  <c r="N11" i="39"/>
  <c r="O11" i="39" s="1"/>
  <c r="N10" i="39"/>
  <c r="O10" i="39"/>
  <c r="N9" i="39"/>
  <c r="O9" i="39"/>
  <c r="N8" i="39"/>
  <c r="O8" i="39" s="1"/>
  <c r="N7" i="39"/>
  <c r="O7" i="39"/>
  <c r="N6" i="39"/>
  <c r="O6" i="39" s="1"/>
  <c r="M5" i="39"/>
  <c r="M30" i="39" s="1"/>
  <c r="L5" i="39"/>
  <c r="L30" i="39" s="1"/>
  <c r="K5" i="39"/>
  <c r="J5" i="39"/>
  <c r="J30" i="39"/>
  <c r="I5" i="39"/>
  <c r="H5" i="39"/>
  <c r="H30" i="39" s="1"/>
  <c r="G5" i="39"/>
  <c r="F5" i="39"/>
  <c r="F30" i="39" s="1"/>
  <c r="E5" i="39"/>
  <c r="E30" i="39" s="1"/>
  <c r="D5" i="39"/>
  <c r="D30" i="39" s="1"/>
  <c r="N29" i="38"/>
  <c r="O29" i="38" s="1"/>
  <c r="N28" i="38"/>
  <c r="O28" i="38" s="1"/>
  <c r="M27" i="38"/>
  <c r="L27" i="38"/>
  <c r="K27" i="38"/>
  <c r="J27" i="38"/>
  <c r="I27" i="38"/>
  <c r="H27" i="38"/>
  <c r="H30" i="38" s="1"/>
  <c r="G27" i="38"/>
  <c r="F27" i="38"/>
  <c r="E27" i="38"/>
  <c r="D27" i="38"/>
  <c r="N27" i="38" s="1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/>
  <c r="N23" i="38"/>
  <c r="O23" i="38"/>
  <c r="M22" i="38"/>
  <c r="L22" i="38"/>
  <c r="K22" i="38"/>
  <c r="J22" i="38"/>
  <c r="I22" i="38"/>
  <c r="H22" i="38"/>
  <c r="G22" i="38"/>
  <c r="F22" i="38"/>
  <c r="E22" i="38"/>
  <c r="D22" i="38"/>
  <c r="N22" i="38" s="1"/>
  <c r="O22" i="38" s="1"/>
  <c r="N21" i="38"/>
  <c r="O21" i="38" s="1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N17" i="38" s="1"/>
  <c r="O17" i="38" s="1"/>
  <c r="D17" i="38"/>
  <c r="N16" i="38"/>
  <c r="O16" i="38"/>
  <c r="N15" i="38"/>
  <c r="O15" i="38"/>
  <c r="N14" i="38"/>
  <c r="O14" i="38" s="1"/>
  <c r="M13" i="38"/>
  <c r="L13" i="38"/>
  <c r="K13" i="38"/>
  <c r="N13" i="38" s="1"/>
  <c r="O13" i="38" s="1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/>
  <c r="N8" i="38"/>
  <c r="O8" i="38"/>
  <c r="N7" i="38"/>
  <c r="O7" i="38" s="1"/>
  <c r="N6" i="38"/>
  <c r="O6" i="38" s="1"/>
  <c r="M5" i="38"/>
  <c r="M30" i="38" s="1"/>
  <c r="L5" i="38"/>
  <c r="L30" i="38" s="1"/>
  <c r="K5" i="38"/>
  <c r="J5" i="38"/>
  <c r="J30" i="38" s="1"/>
  <c r="I5" i="38"/>
  <c r="I30" i="38" s="1"/>
  <c r="H5" i="38"/>
  <c r="G5" i="38"/>
  <c r="F5" i="38"/>
  <c r="F30" i="38" s="1"/>
  <c r="E5" i="38"/>
  <c r="E30" i="38" s="1"/>
  <c r="D5" i="38"/>
  <c r="N27" i="37"/>
  <c r="O27" i="37" s="1"/>
  <c r="N26" i="37"/>
  <c r="O26" i="37" s="1"/>
  <c r="N25" i="37"/>
  <c r="O25" i="37"/>
  <c r="N24" i="37"/>
  <c r="O24" i="37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/>
  <c r="M21" i="37"/>
  <c r="L21" i="37"/>
  <c r="K21" i="37"/>
  <c r="J21" i="37"/>
  <c r="I21" i="37"/>
  <c r="H21" i="37"/>
  <c r="G21" i="37"/>
  <c r="F21" i="37"/>
  <c r="E21" i="37"/>
  <c r="N21" i="37"/>
  <c r="O21" i="37" s="1"/>
  <c r="D21" i="37"/>
  <c r="N20" i="37"/>
  <c r="O20" i="37"/>
  <c r="M19" i="37"/>
  <c r="L19" i="37"/>
  <c r="K19" i="37"/>
  <c r="J19" i="37"/>
  <c r="I19" i="37"/>
  <c r="H19" i="37"/>
  <c r="G19" i="37"/>
  <c r="F19" i="37"/>
  <c r="F28" i="37" s="1"/>
  <c r="E19" i="37"/>
  <c r="D19" i="37"/>
  <c r="N19" i="37" s="1"/>
  <c r="O19" i="37" s="1"/>
  <c r="N18" i="37"/>
  <c r="O18" i="37" s="1"/>
  <c r="N17" i="37"/>
  <c r="O17" i="37" s="1"/>
  <c r="N16" i="37"/>
  <c r="O16" i="37"/>
  <c r="M15" i="37"/>
  <c r="L15" i="37"/>
  <c r="K15" i="37"/>
  <c r="J15" i="37"/>
  <c r="I15" i="37"/>
  <c r="H15" i="37"/>
  <c r="G15" i="37"/>
  <c r="F15" i="37"/>
  <c r="E15" i="37"/>
  <c r="N15" i="37" s="1"/>
  <c r="O15" i="37" s="1"/>
  <c r="D15" i="37"/>
  <c r="N14" i="37"/>
  <c r="O14" i="37"/>
  <c r="N13" i="37"/>
  <c r="O13" i="37"/>
  <c r="M12" i="37"/>
  <c r="L12" i="37"/>
  <c r="K12" i="37"/>
  <c r="J12" i="37"/>
  <c r="I12" i="37"/>
  <c r="H12" i="37"/>
  <c r="G12" i="37"/>
  <c r="F12" i="37"/>
  <c r="E12" i="37"/>
  <c r="D12" i="37"/>
  <c r="N12" i="37" s="1"/>
  <c r="O12" i="37" s="1"/>
  <c r="N11" i="37"/>
  <c r="O11" i="37"/>
  <c r="N10" i="37"/>
  <c r="O10" i="37" s="1"/>
  <c r="N9" i="37"/>
  <c r="O9" i="37" s="1"/>
  <c r="N8" i="37"/>
  <c r="O8" i="37"/>
  <c r="N7" i="37"/>
  <c r="O7" i="37"/>
  <c r="N6" i="37"/>
  <c r="O6" i="37"/>
  <c r="M5" i="37"/>
  <c r="M28" i="37"/>
  <c r="L5" i="37"/>
  <c r="L28" i="37" s="1"/>
  <c r="K5" i="37"/>
  <c r="J5" i="37"/>
  <c r="J28" i="37" s="1"/>
  <c r="I5" i="37"/>
  <c r="I28" i="37" s="1"/>
  <c r="H5" i="37"/>
  <c r="H28" i="37" s="1"/>
  <c r="G5" i="37"/>
  <c r="F5" i="37"/>
  <c r="E5" i="37"/>
  <c r="E28" i="37" s="1"/>
  <c r="D5" i="37"/>
  <c r="N31" i="36"/>
  <c r="O31" i="36" s="1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8" i="36"/>
  <c r="O28" i="36" s="1"/>
  <c r="N27" i="36"/>
  <c r="O27" i="36" s="1"/>
  <c r="N26" i="36"/>
  <c r="O26" i="36" s="1"/>
  <c r="M25" i="36"/>
  <c r="L25" i="36"/>
  <c r="K25" i="36"/>
  <c r="J25" i="36"/>
  <c r="I25" i="36"/>
  <c r="H25" i="36"/>
  <c r="G25" i="36"/>
  <c r="G32" i="36" s="1"/>
  <c r="F25" i="36"/>
  <c r="E25" i="36"/>
  <c r="D25" i="36"/>
  <c r="N24" i="36"/>
  <c r="O24" i="36" s="1"/>
  <c r="N23" i="36"/>
  <c r="O23" i="36"/>
  <c r="M22" i="36"/>
  <c r="L22" i="36"/>
  <c r="K22" i="36"/>
  <c r="J22" i="36"/>
  <c r="I22" i="36"/>
  <c r="I32" i="36" s="1"/>
  <c r="H22" i="36"/>
  <c r="G22" i="36"/>
  <c r="F22" i="36"/>
  <c r="E22" i="36"/>
  <c r="D22" i="36"/>
  <c r="N22" i="36" s="1"/>
  <c r="O22" i="36" s="1"/>
  <c r="N21" i="36"/>
  <c r="O21" i="36" s="1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N17" i="36" s="1"/>
  <c r="O17" i="36" s="1"/>
  <c r="E17" i="36"/>
  <c r="D17" i="36"/>
  <c r="N16" i="36"/>
  <c r="O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/>
  <c r="N11" i="36"/>
  <c r="O11" i="36"/>
  <c r="N10" i="36"/>
  <c r="O10" i="36" s="1"/>
  <c r="N9" i="36"/>
  <c r="O9" i="36"/>
  <c r="N8" i="36"/>
  <c r="O8" i="36" s="1"/>
  <c r="N7" i="36"/>
  <c r="O7" i="36" s="1"/>
  <c r="N6" i="36"/>
  <c r="O6" i="36"/>
  <c r="M5" i="36"/>
  <c r="M32" i="36"/>
  <c r="L5" i="36"/>
  <c r="L32" i="36" s="1"/>
  <c r="K5" i="36"/>
  <c r="K32" i="36"/>
  <c r="J5" i="36"/>
  <c r="J32" i="36" s="1"/>
  <c r="I5" i="36"/>
  <c r="H5" i="36"/>
  <c r="H32" i="36" s="1"/>
  <c r="G5" i="36"/>
  <c r="F5" i="36"/>
  <c r="E5" i="36"/>
  <c r="E32" i="36" s="1"/>
  <c r="D5" i="36"/>
  <c r="N5" i="36" s="1"/>
  <c r="O5" i="36" s="1"/>
  <c r="N33" i="35"/>
  <c r="O33" i="35" s="1"/>
  <c r="N32" i="35"/>
  <c r="O32" i="35" s="1"/>
  <c r="M31" i="35"/>
  <c r="L31" i="35"/>
  <c r="K31" i="35"/>
  <c r="J31" i="35"/>
  <c r="N31" i="35" s="1"/>
  <c r="O31" i="35" s="1"/>
  <c r="I31" i="35"/>
  <c r="H31" i="35"/>
  <c r="G31" i="35"/>
  <c r="F31" i="35"/>
  <c r="E31" i="35"/>
  <c r="D31" i="35"/>
  <c r="N30" i="35"/>
  <c r="O30" i="35"/>
  <c r="N29" i="35"/>
  <c r="O29" i="35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M25" i="35"/>
  <c r="L25" i="35"/>
  <c r="K25" i="35"/>
  <c r="J25" i="35"/>
  <c r="I25" i="35"/>
  <c r="H25" i="35"/>
  <c r="G25" i="35"/>
  <c r="F25" i="35"/>
  <c r="E25" i="35"/>
  <c r="N25" i="35" s="1"/>
  <c r="O25" i="35" s="1"/>
  <c r="D25" i="35"/>
  <c r="N24" i="35"/>
  <c r="O24" i="35" s="1"/>
  <c r="N23" i="35"/>
  <c r="O23" i="35"/>
  <c r="M22" i="35"/>
  <c r="L22" i="35"/>
  <c r="K22" i="35"/>
  <c r="J22" i="35"/>
  <c r="I22" i="35"/>
  <c r="I34" i="35" s="1"/>
  <c r="H22" i="35"/>
  <c r="G22" i="35"/>
  <c r="F22" i="35"/>
  <c r="E22" i="35"/>
  <c r="N22" i="35" s="1"/>
  <c r="O22" i="35" s="1"/>
  <c r="D22" i="35"/>
  <c r="N21" i="35"/>
  <c r="O21" i="35" s="1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N17" i="35" s="1"/>
  <c r="O17" i="35" s="1"/>
  <c r="D17" i="35"/>
  <c r="N16" i="35"/>
  <c r="O16" i="35" s="1"/>
  <c r="N15" i="35"/>
  <c r="O15" i="35"/>
  <c r="N14" i="35"/>
  <c r="O14" i="35" s="1"/>
  <c r="M13" i="35"/>
  <c r="L13" i="35"/>
  <c r="K13" i="35"/>
  <c r="K34" i="35" s="1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M34" i="35" s="1"/>
  <c r="L5" i="35"/>
  <c r="L34" i="35"/>
  <c r="K5" i="35"/>
  <c r="J5" i="35"/>
  <c r="J34" i="35" s="1"/>
  <c r="I5" i="35"/>
  <c r="H5" i="35"/>
  <c r="H34" i="35" s="1"/>
  <c r="G5" i="35"/>
  <c r="F5" i="35"/>
  <c r="F34" i="35" s="1"/>
  <c r="E5" i="35"/>
  <c r="E34" i="35" s="1"/>
  <c r="D5" i="35"/>
  <c r="N33" i="34"/>
  <c r="O33" i="34"/>
  <c r="N32" i="34"/>
  <c r="O32" i="34"/>
  <c r="M31" i="34"/>
  <c r="M34" i="34" s="1"/>
  <c r="L31" i="34"/>
  <c r="K31" i="34"/>
  <c r="J31" i="34"/>
  <c r="I31" i="34"/>
  <c r="H31" i="34"/>
  <c r="N31" i="34" s="1"/>
  <c r="O31" i="34" s="1"/>
  <c r="G31" i="34"/>
  <c r="F31" i="34"/>
  <c r="E31" i="34"/>
  <c r="D31" i="34"/>
  <c r="N30" i="34"/>
  <c r="O30" i="34"/>
  <c r="N29" i="34"/>
  <c r="O29" i="34" s="1"/>
  <c r="M28" i="34"/>
  <c r="L28" i="34"/>
  <c r="K28" i="34"/>
  <c r="J28" i="34"/>
  <c r="N28" i="34" s="1"/>
  <c r="O28" i="34" s="1"/>
  <c r="I28" i="34"/>
  <c r="H28" i="34"/>
  <c r="G28" i="34"/>
  <c r="F28" i="34"/>
  <c r="E28" i="34"/>
  <c r="D28" i="34"/>
  <c r="N27" i="34"/>
  <c r="O27" i="34"/>
  <c r="M26" i="34"/>
  <c r="L26" i="34"/>
  <c r="K26" i="34"/>
  <c r="J26" i="34"/>
  <c r="I26" i="34"/>
  <c r="H26" i="34"/>
  <c r="G26" i="34"/>
  <c r="F26" i="34"/>
  <c r="E26" i="34"/>
  <c r="D26" i="34"/>
  <c r="N26" i="34" s="1"/>
  <c r="O26" i="34" s="1"/>
  <c r="N25" i="34"/>
  <c r="O25" i="34"/>
  <c r="N24" i="34"/>
  <c r="O24" i="34"/>
  <c r="M23" i="34"/>
  <c r="L23" i="34"/>
  <c r="K23" i="34"/>
  <c r="J23" i="34"/>
  <c r="I23" i="34"/>
  <c r="I34" i="34" s="1"/>
  <c r="H23" i="34"/>
  <c r="G23" i="34"/>
  <c r="F23" i="34"/>
  <c r="E23" i="34"/>
  <c r="D23" i="34"/>
  <c r="N23" i="34" s="1"/>
  <c r="O23" i="34" s="1"/>
  <c r="N22" i="34"/>
  <c r="O22" i="34"/>
  <c r="N21" i="34"/>
  <c r="O21" i="34"/>
  <c r="N20" i="34"/>
  <c r="O20" i="34" s="1"/>
  <c r="N19" i="34"/>
  <c r="O19" i="34"/>
  <c r="N18" i="34"/>
  <c r="O18" i="34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N15" i="34"/>
  <c r="O15" i="34" s="1"/>
  <c r="N14" i="34"/>
  <c r="O14" i="34"/>
  <c r="M13" i="34"/>
  <c r="L13" i="34"/>
  <c r="K13" i="34"/>
  <c r="J13" i="34"/>
  <c r="I13" i="34"/>
  <c r="H13" i="34"/>
  <c r="H34" i="34" s="1"/>
  <c r="G13" i="34"/>
  <c r="F13" i="34"/>
  <c r="E13" i="34"/>
  <c r="D13" i="34"/>
  <c r="N12" i="34"/>
  <c r="O12" i="34" s="1"/>
  <c r="N11" i="34"/>
  <c r="O11" i="34"/>
  <c r="N10" i="34"/>
  <c r="O10" i="34"/>
  <c r="N9" i="34"/>
  <c r="O9" i="34"/>
  <c r="N8" i="34"/>
  <c r="O8" i="34"/>
  <c r="N7" i="34"/>
  <c r="O7" i="34" s="1"/>
  <c r="N6" i="34"/>
  <c r="O6" i="34" s="1"/>
  <c r="M5" i="34"/>
  <c r="L5" i="34"/>
  <c r="L34" i="34" s="1"/>
  <c r="K5" i="34"/>
  <c r="N5" i="34" s="1"/>
  <c r="O5" i="34" s="1"/>
  <c r="J5" i="34"/>
  <c r="J34" i="34" s="1"/>
  <c r="I5" i="34"/>
  <c r="H5" i="34"/>
  <c r="G5" i="34"/>
  <c r="G34" i="34" s="1"/>
  <c r="F5" i="34"/>
  <c r="F34" i="34" s="1"/>
  <c r="E5" i="34"/>
  <c r="E34" i="34"/>
  <c r="D5" i="34"/>
  <c r="E23" i="33"/>
  <c r="F23" i="33"/>
  <c r="G23" i="33"/>
  <c r="H23" i="33"/>
  <c r="I23" i="33"/>
  <c r="J23" i="33"/>
  <c r="K23" i="33"/>
  <c r="L23" i="33"/>
  <c r="M23" i="33"/>
  <c r="D23" i="33"/>
  <c r="E21" i="33"/>
  <c r="E27" i="33" s="1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K19" i="33"/>
  <c r="L19" i="33"/>
  <c r="L27" i="33" s="1"/>
  <c r="M19" i="33"/>
  <c r="E15" i="33"/>
  <c r="F15" i="33"/>
  <c r="G15" i="33"/>
  <c r="N15" i="33" s="1"/>
  <c r="O15" i="33" s="1"/>
  <c r="H15" i="33"/>
  <c r="I15" i="33"/>
  <c r="J15" i="33"/>
  <c r="K15" i="33"/>
  <c r="L15" i="33"/>
  <c r="M15" i="33"/>
  <c r="E12" i="33"/>
  <c r="F12" i="33"/>
  <c r="G12" i="33"/>
  <c r="H12" i="33"/>
  <c r="I12" i="33"/>
  <c r="I27" i="33" s="1"/>
  <c r="J12" i="33"/>
  <c r="K12" i="33"/>
  <c r="L12" i="33"/>
  <c r="M12" i="33"/>
  <c r="E5" i="33"/>
  <c r="F5" i="33"/>
  <c r="F27" i="33" s="1"/>
  <c r="G5" i="33"/>
  <c r="G27" i="33" s="1"/>
  <c r="H5" i="33"/>
  <c r="H27" i="33" s="1"/>
  <c r="I5" i="33"/>
  <c r="J5" i="33"/>
  <c r="J27" i="33" s="1"/>
  <c r="K5" i="33"/>
  <c r="K27" i="33" s="1"/>
  <c r="L5" i="33"/>
  <c r="M5" i="33"/>
  <c r="D21" i="33"/>
  <c r="D19" i="33"/>
  <c r="N19" i="33" s="1"/>
  <c r="O19" i="33" s="1"/>
  <c r="D15" i="33"/>
  <c r="D12" i="33"/>
  <c r="N12" i="33" s="1"/>
  <c r="O12" i="33" s="1"/>
  <c r="D5" i="33"/>
  <c r="N25" i="33"/>
  <c r="O25" i="33" s="1"/>
  <c r="N26" i="33"/>
  <c r="O26" i="33"/>
  <c r="N24" i="33"/>
  <c r="O24" i="33"/>
  <c r="N22" i="33"/>
  <c r="O22" i="33"/>
  <c r="N20" i="33"/>
  <c r="O20" i="33" s="1"/>
  <c r="N14" i="33"/>
  <c r="O14" i="33" s="1"/>
  <c r="N7" i="33"/>
  <c r="O7" i="33" s="1"/>
  <c r="N8" i="33"/>
  <c r="O8" i="33"/>
  <c r="N9" i="33"/>
  <c r="O9" i="33"/>
  <c r="N10" i="33"/>
  <c r="O10" i="33"/>
  <c r="N11" i="33"/>
  <c r="O11" i="33" s="1"/>
  <c r="N6" i="33"/>
  <c r="O6" i="33" s="1"/>
  <c r="N16" i="33"/>
  <c r="O16" i="33"/>
  <c r="N17" i="33"/>
  <c r="O17" i="33"/>
  <c r="N18" i="33"/>
  <c r="O18" i="33"/>
  <c r="N13" i="33"/>
  <c r="O13" i="33" s="1"/>
  <c r="N22" i="39"/>
  <c r="O22" i="39"/>
  <c r="N27" i="39"/>
  <c r="O27" i="39"/>
  <c r="N5" i="39"/>
  <c r="O5" i="39" s="1"/>
  <c r="N19" i="40"/>
  <c r="O19" i="40"/>
  <c r="N21" i="40"/>
  <c r="O21" i="40" s="1"/>
  <c r="N15" i="40"/>
  <c r="O15" i="40"/>
  <c r="N12" i="40"/>
  <c r="O12" i="40" s="1"/>
  <c r="N5" i="40"/>
  <c r="O5" i="40" s="1"/>
  <c r="D32" i="36"/>
  <c r="G26" i="40"/>
  <c r="K26" i="40"/>
  <c r="G28" i="37"/>
  <c r="K28" i="37"/>
  <c r="G30" i="38"/>
  <c r="K30" i="38"/>
  <c r="D27" i="33"/>
  <c r="M27" i="33"/>
  <c r="N23" i="33"/>
  <c r="O23" i="33"/>
  <c r="D34" i="34"/>
  <c r="N17" i="34"/>
  <c r="O17" i="34"/>
  <c r="G34" i="35"/>
  <c r="N27" i="35"/>
  <c r="O27" i="35" s="1"/>
  <c r="N25" i="36"/>
  <c r="O25" i="36" s="1"/>
  <c r="D30" i="38"/>
  <c r="N5" i="38"/>
  <c r="O5" i="38" s="1"/>
  <c r="G30" i="39"/>
  <c r="K30" i="39"/>
  <c r="N25" i="41"/>
  <c r="O25" i="41" s="1"/>
  <c r="N27" i="41"/>
  <c r="O27" i="41" s="1"/>
  <c r="N22" i="41"/>
  <c r="O22" i="41"/>
  <c r="N17" i="41"/>
  <c r="O17" i="41"/>
  <c r="N13" i="41"/>
  <c r="O13" i="41"/>
  <c r="N5" i="41"/>
  <c r="O5" i="41"/>
  <c r="N27" i="42"/>
  <c r="O27" i="42" s="1"/>
  <c r="N24" i="42"/>
  <c r="O24" i="42"/>
  <c r="N21" i="42"/>
  <c r="O21" i="42"/>
  <c r="N17" i="42"/>
  <c r="O17" i="42"/>
  <c r="N13" i="42"/>
  <c r="O13" i="42"/>
  <c r="N5" i="42"/>
  <c r="O5" i="42" s="1"/>
  <c r="N27" i="43"/>
  <c r="O27" i="43"/>
  <c r="N24" i="43"/>
  <c r="O24" i="43"/>
  <c r="N21" i="43"/>
  <c r="O21" i="43"/>
  <c r="N17" i="43"/>
  <c r="O17" i="43"/>
  <c r="N13" i="43"/>
  <c r="O13" i="43" s="1"/>
  <c r="N5" i="43"/>
  <c r="O5" i="43" s="1"/>
  <c r="N21" i="44"/>
  <c r="O21" i="44"/>
  <c r="N24" i="44"/>
  <c r="O24" i="44"/>
  <c r="N29" i="44"/>
  <c r="O29" i="44"/>
  <c r="N26" i="44"/>
  <c r="O26" i="44" s="1"/>
  <c r="N17" i="44"/>
  <c r="O17" i="44" s="1"/>
  <c r="N13" i="44"/>
  <c r="O13" i="44"/>
  <c r="N5" i="44"/>
  <c r="O5" i="44"/>
  <c r="N25" i="45"/>
  <c r="O25" i="45"/>
  <c r="N29" i="45"/>
  <c r="O29" i="45" s="1"/>
  <c r="N22" i="45"/>
  <c r="O22" i="45" s="1"/>
  <c r="N18" i="45"/>
  <c r="O18" i="45"/>
  <c r="N13" i="45"/>
  <c r="O13" i="45"/>
  <c r="N5" i="45"/>
  <c r="O5" i="45"/>
  <c r="N28" i="46"/>
  <c r="O28" i="46" s="1"/>
  <c r="N25" i="46"/>
  <c r="O25" i="46" s="1"/>
  <c r="N22" i="46"/>
  <c r="O22" i="46"/>
  <c r="N18" i="46"/>
  <c r="O18" i="46"/>
  <c r="N13" i="46"/>
  <c r="O13" i="46"/>
  <c r="N5" i="46"/>
  <c r="O5" i="46"/>
  <c r="O26" i="48"/>
  <c r="P26" i="48" s="1"/>
  <c r="O23" i="48"/>
  <c r="P23" i="48"/>
  <c r="O29" i="48"/>
  <c r="P29" i="48"/>
  <c r="O18" i="48"/>
  <c r="P18" i="48"/>
  <c r="O13" i="48"/>
  <c r="P13" i="48"/>
  <c r="O5" i="48"/>
  <c r="P5" i="48" s="1"/>
  <c r="O26" i="49"/>
  <c r="P26" i="49"/>
  <c r="O29" i="49"/>
  <c r="P29" i="49"/>
  <c r="O23" i="49"/>
  <c r="P23" i="49"/>
  <c r="O18" i="49"/>
  <c r="P18" i="49"/>
  <c r="O13" i="49"/>
  <c r="P13" i="49" s="1"/>
  <c r="O5" i="49"/>
  <c r="P5" i="49" s="1"/>
  <c r="O32" i="50" l="1"/>
  <c r="P32" i="50" s="1"/>
  <c r="N30" i="42"/>
  <c r="O30" i="42" s="1"/>
  <c r="O32" i="49"/>
  <c r="P32" i="49" s="1"/>
  <c r="N33" i="44"/>
  <c r="O33" i="44" s="1"/>
  <c r="N32" i="45"/>
  <c r="O32" i="45" s="1"/>
  <c r="N26" i="40"/>
  <c r="O26" i="40" s="1"/>
  <c r="N27" i="33"/>
  <c r="O27" i="33" s="1"/>
  <c r="N30" i="39"/>
  <c r="O30" i="39" s="1"/>
  <c r="N30" i="41"/>
  <c r="O30" i="41" s="1"/>
  <c r="N31" i="43"/>
  <c r="O31" i="43" s="1"/>
  <c r="N30" i="38"/>
  <c r="O30" i="38" s="1"/>
  <c r="N31" i="46"/>
  <c r="O31" i="46" s="1"/>
  <c r="N5" i="35"/>
  <c r="O5" i="35" s="1"/>
  <c r="N13" i="34"/>
  <c r="O13" i="34" s="1"/>
  <c r="N21" i="33"/>
  <c r="O21" i="33" s="1"/>
  <c r="N5" i="37"/>
  <c r="O5" i="37" s="1"/>
  <c r="D34" i="35"/>
  <c r="N34" i="35" s="1"/>
  <c r="O34" i="35" s="1"/>
  <c r="K34" i="34"/>
  <c r="N34" i="34" s="1"/>
  <c r="O34" i="34" s="1"/>
  <c r="F32" i="36"/>
  <c r="N32" i="36" s="1"/>
  <c r="O32" i="36" s="1"/>
  <c r="N5" i="33"/>
  <c r="O5" i="33" s="1"/>
  <c r="D28" i="37"/>
  <c r="N28" i="37" s="1"/>
  <c r="O28" i="37" s="1"/>
</calcChain>
</file>

<file path=xl/sharedStrings.xml><?xml version="1.0" encoding="utf-8"?>
<sst xmlns="http://schemas.openxmlformats.org/spreadsheetml/2006/main" count="799" uniqueCount="104">
  <si>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</si>
  <si>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</si>
  <si>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</si>
  <si>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</si>
  <si>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</si>
  <si>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</si>
  <si>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</si>
  <si>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</si>
  <si>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</si>
  <si>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</si>
  <si>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</si>
  <si>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</si>
  <si>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</si>
  <si>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</si>
  <si>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</si>
  <si>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</si>
  <si>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</si>
  <si>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</si>
  <si>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</si>
  <si>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</si>
  <si>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</si>
  <si>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</si>
  <si>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</si>
  <si>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</si>
  <si>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</si>
  <si>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</si>
  <si>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</si>
  <si>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</si>
  <si>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Physical Environment</t>
  </si>
  <si>
    <t>Garbage / Solid Waste Control Services</t>
  </si>
  <si>
    <t>Water-Sewer Combination Services</t>
  </si>
  <si>
    <t>Other Physical Environment</t>
  </si>
  <si>
    <t>Transportation</t>
  </si>
  <si>
    <t>Airports</t>
  </si>
  <si>
    <t>Culture / Recreation</t>
  </si>
  <si>
    <t>Parks and Recreation</t>
  </si>
  <si>
    <t>Inter-Fund Group Transfers Out</t>
  </si>
  <si>
    <t>Proprietary - Other Non-Operating Disbursements</t>
  </si>
  <si>
    <t>Proprietary - Non-Operating Interest Expense</t>
  </si>
  <si>
    <t>Other Uses and Non-Operating</t>
  </si>
  <si>
    <t>2009 Municipal Population:</t>
  </si>
  <si>
    <t>Venice Expenditures Reported by Account Code and Fund Type</t>
  </si>
  <si>
    <t>Local Fiscal Year Ended September 30, 2010</t>
  </si>
  <si>
    <t>Pension Benefits</t>
  </si>
  <si>
    <t>Protective Inspections</t>
  </si>
  <si>
    <t>Conservation and Resource Management</t>
  </si>
  <si>
    <t>Flood Control / Stormwater Management</t>
  </si>
  <si>
    <t>Road and Street Facilities</t>
  </si>
  <si>
    <t>Economic Environment</t>
  </si>
  <si>
    <t>Other Economic Environment</t>
  </si>
  <si>
    <t>Special Recreation Facilities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</si>
  <si>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</si>
  <si>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</si>
  <si>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</si>
  <si>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Special Events</t>
  </si>
  <si>
    <t>2011 Municipal Population:</t>
  </si>
  <si>
    <t>Local Fiscal Year Ended September 30, 2012</t>
  </si>
  <si>
    <t>2012 Municipal Population:</t>
  </si>
  <si>
    <t>Local Fiscal Year Ended September 30, 2008</t>
  </si>
  <si>
    <t>Special Items (Loss)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</si>
  <si>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</si>
  <si>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</si>
  <si>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</si>
  <si>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</si>
  <si>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</si>
  <si>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</si>
  <si>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</si>
  <si>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Conservation / Resource Management</t>
  </si>
  <si>
    <t>Road / Street Facilities</t>
  </si>
  <si>
    <t>Parks / Recreation</t>
  </si>
  <si>
    <t>Other Uses</t>
  </si>
  <si>
    <t>Interfund Transfers Out</t>
  </si>
  <si>
    <t>Non-Operating Interest Expense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</si>
  <si>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</si>
  <si>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</si>
  <si>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</si>
  <si>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</si>
  <si>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</si>
  <si>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</si>
  <si>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Other Culture / Recreation</t>
  </si>
  <si>
    <t>2016 Municipal Population:</t>
  </si>
  <si>
    <t>Local Fiscal Year Ended September 30, 2017</t>
  </si>
  <si>
    <t>Cultural Services</t>
  </si>
  <si>
    <t>Other Non-Operating Disbursements</t>
  </si>
  <si>
    <t>2017 Municipal Population:</t>
  </si>
  <si>
    <t>Local Fiscal Year Ended September 30, 2018</t>
  </si>
  <si>
    <t>Housing and Urban Development</t>
  </si>
  <si>
    <t>2018 Municipal Population:</t>
  </si>
  <si>
    <t>Local Fiscal Year Ended September 30, 2019</t>
  </si>
  <si>
    <t>Ambulance and Rescue Services</t>
  </si>
  <si>
    <t>Libraries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</si>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</sst>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96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97</v>
      </c>
      <c r="N4" s="32" t="s">
        <v>5</v>
      </c>
      <c r="O4" s="32" t="s">
        <v>98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SUM(D6:D12)</f>
        <v>12111215</v>
      </c>
      <c r="E5" s="24">
        <f>SUM(E6:E12)</f>
        <v>36886</v>
      </c>
      <c r="F5" s="24">
        <f>SUM(F6:F12)</f>
        <v>0</v>
      </c>
      <c r="G5" s="24">
        <f>SUM(G6:G12)</f>
        <v>548744</v>
      </c>
      <c r="H5" s="24">
        <f>SUM(H6:H12)</f>
        <v>0</v>
      </c>
      <c r="I5" s="24">
        <f>SUM(I6:I12)</f>
        <v>0</v>
      </c>
      <c r="J5" s="24">
        <f>SUM(J6:J12)</f>
        <v>12348571</v>
      </c>
      <c r="K5" s="24">
        <f>SUM(K6:K12)</f>
        <v>6812207</v>
      </c>
      <c r="L5" s="24">
        <f>SUM(L6:L12)</f>
        <v>0</v>
      </c>
      <c r="M5" s="24">
        <f>SUM(M6:M12)</f>
        <v>0</v>
      </c>
      <c r="N5" s="24">
        <f>SUM(N6:N12)</f>
        <v>0</v>
      </c>
      <c r="O5" s="25">
        <f>SUM(D5:N5)</f>
        <v>31857623</v>
      </c>
      <c r="P5" s="30">
        <f>(O5/P$34)</f>
        <v>1146.2462850358004</v>
      </c>
      <c r="Q5" s="6"/>
    </row>
    <row r="6" spans="1:134">
      <c r="A6" s="12"/>
      <c r="B6" s="42">
        <v>511</v>
      </c>
      <c r="C6" s="19" t="s">
        <v>19</v>
      </c>
      <c r="D6" s="46">
        <v>261124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261124</v>
      </c>
      <c r="P6" s="47">
        <f>(O6/P$34)</f>
        <v>9.3953153671787852</v>
      </c>
      <c r="Q6" s="9"/>
    </row>
    <row r="7" spans="1:134">
      <c r="A7" s="12"/>
      <c r="B7" s="42">
        <v>512</v>
      </c>
      <c r="C7" s="19" t="s">
        <v>20</v>
      </c>
      <c r="D7" s="46">
        <v>1992195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0">SUM(D7:N7)</f>
        <v>1992195</v>
      </c>
      <c r="P7" s="47">
        <f>(O7/P$34)</f>
        <v>71.679739502752497</v>
      </c>
      <c r="Q7" s="9"/>
    </row>
    <row r="8" spans="1:134">
      <c r="A8" s="12"/>
      <c r="B8" s="42">
        <v>513</v>
      </c>
      <c r="C8" s="19" t="s">
        <v>21</v>
      </c>
      <c r="D8" s="46">
        <v>5113361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150135</v>
      </c>
      <c r="L8" s="46">
        <v>0</v>
      </c>
      <c r="M8" s="46">
        <v>0</v>
      </c>
      <c r="N8" s="46">
        <v>0</v>
      </c>
      <c r="O8" s="46">
        <f t="shared" si="0"/>
        <v>5263496</v>
      </c>
      <c r="P8" s="47">
        <f>(O8/P$34)</f>
        <v>189.38207462310655</v>
      </c>
      <c r="Q8" s="9"/>
    </row>
    <row r="9" spans="1:134">
      <c r="A9" s="12"/>
      <c r="B9" s="42">
        <v>514</v>
      </c>
      <c r="C9" s="19" t="s">
        <v>22</v>
      </c>
      <c r="D9" s="46">
        <v>386602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386602</v>
      </c>
      <c r="P9" s="47">
        <f>(O9/P$34)</f>
        <v>13.910049292987443</v>
      </c>
      <c r="Q9" s="9"/>
    </row>
    <row r="10" spans="1:134">
      <c r="A10" s="12"/>
      <c r="B10" s="42">
        <v>515</v>
      </c>
      <c r="C10" s="19" t="s">
        <v>23</v>
      </c>
      <c r="D10" s="46">
        <v>1208495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1208495</v>
      </c>
      <c r="P10" s="47">
        <f>(O10/P$34)</f>
        <v>43.481991868456085</v>
      </c>
      <c r="Q10" s="9"/>
    </row>
    <row r="11" spans="1:134">
      <c r="A11" s="12"/>
      <c r="B11" s="42">
        <v>518</v>
      </c>
      <c r="C11" s="19" t="s">
        <v>43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6325071</v>
      </c>
      <c r="L11" s="46">
        <v>0</v>
      </c>
      <c r="M11" s="46">
        <v>0</v>
      </c>
      <c r="N11" s="46">
        <v>0</v>
      </c>
      <c r="O11" s="46">
        <f t="shared" si="0"/>
        <v>6325071</v>
      </c>
      <c r="P11" s="47">
        <f>(O11/P$34)</f>
        <v>227.57784334184868</v>
      </c>
      <c r="Q11" s="9"/>
    </row>
    <row r="12" spans="1:134">
      <c r="A12" s="12"/>
      <c r="B12" s="42">
        <v>519</v>
      </c>
      <c r="C12" s="19" t="s">
        <v>24</v>
      </c>
      <c r="D12" s="46">
        <v>3149438</v>
      </c>
      <c r="E12" s="46">
        <v>36886</v>
      </c>
      <c r="F12" s="46">
        <v>0</v>
      </c>
      <c r="G12" s="46">
        <v>548744</v>
      </c>
      <c r="H12" s="46">
        <v>0</v>
      </c>
      <c r="I12" s="46">
        <v>0</v>
      </c>
      <c r="J12" s="46">
        <v>12348571</v>
      </c>
      <c r="K12" s="46">
        <v>337001</v>
      </c>
      <c r="L12" s="46">
        <v>0</v>
      </c>
      <c r="M12" s="46">
        <v>0</v>
      </c>
      <c r="N12" s="46">
        <v>0</v>
      </c>
      <c r="O12" s="46">
        <f t="shared" si="0"/>
        <v>16420640</v>
      </c>
      <c r="P12" s="47">
        <f>(O12/P$34)</f>
        <v>590.81927103947032</v>
      </c>
      <c r="Q12" s="9"/>
    </row>
    <row r="13" spans="1:134" ht="15.75">
      <c r="A13" s="26" t="s">
        <v>25</v>
      </c>
      <c r="B13" s="27"/>
      <c r="C13" s="28"/>
      <c r="D13" s="29">
        <f>SUM(D14:D17)</f>
        <v>25545838</v>
      </c>
      <c r="E13" s="29">
        <f>SUM(E14:E17)</f>
        <v>7357713</v>
      </c>
      <c r="F13" s="29">
        <f>SUM(F14:F17)</f>
        <v>837606</v>
      </c>
      <c r="G13" s="29">
        <f>SUM(G14:G17)</f>
        <v>2199781</v>
      </c>
      <c r="H13" s="29">
        <f>SUM(H14:H17)</f>
        <v>0</v>
      </c>
      <c r="I13" s="29">
        <f>SUM(I14:I17)</f>
        <v>0</v>
      </c>
      <c r="J13" s="29">
        <f>SUM(J14:J17)</f>
        <v>0</v>
      </c>
      <c r="K13" s="29">
        <f>SUM(K14:K17)</f>
        <v>0</v>
      </c>
      <c r="L13" s="29">
        <f>SUM(L14:L17)</f>
        <v>0</v>
      </c>
      <c r="M13" s="29">
        <f>SUM(M14:M17)</f>
        <v>0</v>
      </c>
      <c r="N13" s="29">
        <f>SUM(N14:N17)</f>
        <v>0</v>
      </c>
      <c r="O13" s="40">
        <f>SUM(D13:N13)</f>
        <v>35940938</v>
      </c>
      <c r="P13" s="41">
        <f>(O13/P$34)</f>
        <v>1293.1651135177922</v>
      </c>
      <c r="Q13" s="10"/>
    </row>
    <row r="14" spans="1:134">
      <c r="A14" s="12"/>
      <c r="B14" s="42">
        <v>521</v>
      </c>
      <c r="C14" s="19" t="s">
        <v>26</v>
      </c>
      <c r="D14" s="46">
        <v>11928972</v>
      </c>
      <c r="E14" s="46">
        <v>79117</v>
      </c>
      <c r="F14" s="46">
        <v>837606</v>
      </c>
      <c r="G14" s="46">
        <v>318872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13164567</v>
      </c>
      <c r="P14" s="47">
        <f>(O14/P$34)</f>
        <v>473.66484366567119</v>
      </c>
      <c r="Q14" s="9"/>
    </row>
    <row r="15" spans="1:134">
      <c r="A15" s="12"/>
      <c r="B15" s="42">
        <v>522</v>
      </c>
      <c r="C15" s="19" t="s">
        <v>27</v>
      </c>
      <c r="D15" s="46">
        <v>9421289</v>
      </c>
      <c r="E15" s="46">
        <v>0</v>
      </c>
      <c r="F15" s="46">
        <v>0</v>
      </c>
      <c r="G15" s="46">
        <v>1880909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1">SUM(D15:N15)</f>
        <v>11302198</v>
      </c>
      <c r="P15" s="47">
        <f>(O15/P$34)</f>
        <v>406.65628035836363</v>
      </c>
      <c r="Q15" s="9"/>
    </row>
    <row r="16" spans="1:134">
      <c r="A16" s="12"/>
      <c r="B16" s="42">
        <v>524</v>
      </c>
      <c r="C16" s="19" t="s">
        <v>44</v>
      </c>
      <c r="D16" s="46">
        <v>0</v>
      </c>
      <c r="E16" s="46">
        <v>7278596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7278596</v>
      </c>
      <c r="P16" s="47">
        <f>(O16/P$34)</f>
        <v>261.88594250350809</v>
      </c>
      <c r="Q16" s="9"/>
    </row>
    <row r="17" spans="1:120">
      <c r="A17" s="12"/>
      <c r="B17" s="42">
        <v>526</v>
      </c>
      <c r="C17" s="19" t="s">
        <v>89</v>
      </c>
      <c r="D17" s="46">
        <v>4195577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4195577</v>
      </c>
      <c r="P17" s="47">
        <f>(O17/P$34)</f>
        <v>150.95804699024933</v>
      </c>
      <c r="Q17" s="9"/>
    </row>
    <row r="18" spans="1:120" ht="15.75">
      <c r="A18" s="26" t="s">
        <v>28</v>
      </c>
      <c r="B18" s="27"/>
      <c r="C18" s="28"/>
      <c r="D18" s="29">
        <f>SUM(D19:D22)</f>
        <v>538783</v>
      </c>
      <c r="E18" s="29">
        <f>SUM(E19:E22)</f>
        <v>39275</v>
      </c>
      <c r="F18" s="29">
        <f>SUM(F19:F22)</f>
        <v>0</v>
      </c>
      <c r="G18" s="29">
        <f>SUM(G19:G22)</f>
        <v>0</v>
      </c>
      <c r="H18" s="29">
        <f>SUM(H19:H22)</f>
        <v>0</v>
      </c>
      <c r="I18" s="29">
        <f>SUM(I19:I22)</f>
        <v>36145035</v>
      </c>
      <c r="J18" s="29">
        <f>SUM(J19:J22)</f>
        <v>0</v>
      </c>
      <c r="K18" s="29">
        <f>SUM(K19:K22)</f>
        <v>0</v>
      </c>
      <c r="L18" s="29">
        <f>SUM(L19:L22)</f>
        <v>0</v>
      </c>
      <c r="M18" s="29">
        <f>SUM(M19:M22)</f>
        <v>0</v>
      </c>
      <c r="N18" s="29">
        <f>SUM(N19:N22)</f>
        <v>0</v>
      </c>
      <c r="O18" s="40">
        <f>SUM(D18:N18)</f>
        <v>36723093</v>
      </c>
      <c r="P18" s="41">
        <f>(O18/P$34)</f>
        <v>1321.3072716151548</v>
      </c>
      <c r="Q18" s="10"/>
    </row>
    <row r="19" spans="1:120">
      <c r="A19" s="12"/>
      <c r="B19" s="42">
        <v>534</v>
      </c>
      <c r="C19" s="19" t="s">
        <v>29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10955023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8" si="2">SUM(D19:N19)</f>
        <v>10955023</v>
      </c>
      <c r="P19" s="47">
        <f>(O19/P$34)</f>
        <v>394.16482567552981</v>
      </c>
      <c r="Q19" s="9"/>
    </row>
    <row r="20" spans="1:120">
      <c r="A20" s="12"/>
      <c r="B20" s="42">
        <v>536</v>
      </c>
      <c r="C20" s="19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22864505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22864505</v>
      </c>
      <c r="P20" s="47">
        <f>(O20/P$34)</f>
        <v>822.67135609685897</v>
      </c>
      <c r="Q20" s="9"/>
    </row>
    <row r="21" spans="1:120">
      <c r="A21" s="12"/>
      <c r="B21" s="42">
        <v>537</v>
      </c>
      <c r="C21" s="19" t="s">
        <v>45</v>
      </c>
      <c r="D21" s="46">
        <v>0</v>
      </c>
      <c r="E21" s="46">
        <v>39275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39275</v>
      </c>
      <c r="P21" s="47">
        <f>(O21/P$34)</f>
        <v>1.4131256071672724</v>
      </c>
      <c r="Q21" s="9"/>
    </row>
    <row r="22" spans="1:120">
      <c r="A22" s="12"/>
      <c r="B22" s="42">
        <v>539</v>
      </c>
      <c r="C22" s="19" t="s">
        <v>31</v>
      </c>
      <c r="D22" s="46">
        <v>538783</v>
      </c>
      <c r="E22" s="46">
        <v>0</v>
      </c>
      <c r="F22" s="46">
        <v>0</v>
      </c>
      <c r="G22" s="46">
        <v>0</v>
      </c>
      <c r="H22" s="46">
        <v>0</v>
      </c>
      <c r="I22" s="46">
        <v>2325507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2864290</v>
      </c>
      <c r="P22" s="47">
        <f>(O22/P$34)</f>
        <v>103.05796423559889</v>
      </c>
      <c r="Q22" s="9"/>
    </row>
    <row r="23" spans="1:120" ht="15.75">
      <c r="A23" s="26" t="s">
        <v>32</v>
      </c>
      <c r="B23" s="27"/>
      <c r="C23" s="28"/>
      <c r="D23" s="29">
        <f>SUM(D24:D25)</f>
        <v>0</v>
      </c>
      <c r="E23" s="29">
        <f>SUM(E24:E25)</f>
        <v>0</v>
      </c>
      <c r="F23" s="29">
        <f>SUM(F24:F25)</f>
        <v>1193332</v>
      </c>
      <c r="G23" s="29">
        <f>SUM(G24:G25)</f>
        <v>1068150</v>
      </c>
      <c r="H23" s="29">
        <f>SUM(H24:H25)</f>
        <v>0</v>
      </c>
      <c r="I23" s="29">
        <f>SUM(I24:I25)</f>
        <v>4092773</v>
      </c>
      <c r="J23" s="29">
        <f>SUM(J24:J25)</f>
        <v>0</v>
      </c>
      <c r="K23" s="29">
        <f>SUM(K24:K25)</f>
        <v>0</v>
      </c>
      <c r="L23" s="29">
        <f>SUM(L24:L25)</f>
        <v>0</v>
      </c>
      <c r="M23" s="29">
        <f>SUM(M24:M25)</f>
        <v>0</v>
      </c>
      <c r="N23" s="29">
        <f>SUM(N24:N25)</f>
        <v>0</v>
      </c>
      <c r="O23" s="29">
        <f t="shared" si="2"/>
        <v>6354255</v>
      </c>
      <c r="P23" s="41">
        <f>(O23/P$34)</f>
        <v>228.62789191523046</v>
      </c>
      <c r="Q23" s="10"/>
    </row>
    <row r="24" spans="1:120">
      <c r="A24" s="12"/>
      <c r="B24" s="42">
        <v>541</v>
      </c>
      <c r="C24" s="19" t="s">
        <v>47</v>
      </c>
      <c r="D24" s="46">
        <v>0</v>
      </c>
      <c r="E24" s="46">
        <v>0</v>
      </c>
      <c r="F24" s="46">
        <v>1193332</v>
      </c>
      <c r="G24" s="46">
        <v>1068150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2261482</v>
      </c>
      <c r="P24" s="47">
        <f>(O24/P$34)</f>
        <v>81.368761918468678</v>
      </c>
      <c r="Q24" s="9"/>
    </row>
    <row r="25" spans="1:120">
      <c r="A25" s="12"/>
      <c r="B25" s="42">
        <v>542</v>
      </c>
      <c r="C25" s="19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4092773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4092773</v>
      </c>
      <c r="P25" s="47">
        <f>(O25/P$34)</f>
        <v>147.25912999676177</v>
      </c>
      <c r="Q25" s="9"/>
    </row>
    <row r="26" spans="1:120" ht="15.75">
      <c r="A26" s="26" t="s">
        <v>34</v>
      </c>
      <c r="B26" s="27"/>
      <c r="C26" s="28"/>
      <c r="D26" s="29">
        <f>SUM(D27:D28)</f>
        <v>4081345</v>
      </c>
      <c r="E26" s="29">
        <f>SUM(E27:E28)</f>
        <v>8371</v>
      </c>
      <c r="F26" s="29">
        <f>SUM(F27:F28)</f>
        <v>534372</v>
      </c>
      <c r="G26" s="29">
        <f>SUM(G27:G28)</f>
        <v>462994</v>
      </c>
      <c r="H26" s="29">
        <f>SUM(H27:H28)</f>
        <v>0</v>
      </c>
      <c r="I26" s="29">
        <f>SUM(I27:I28)</f>
        <v>0</v>
      </c>
      <c r="J26" s="29">
        <f>SUM(J27:J28)</f>
        <v>0</v>
      </c>
      <c r="K26" s="29">
        <f>SUM(K27:K28)</f>
        <v>0</v>
      </c>
      <c r="L26" s="29">
        <f>SUM(L27:L28)</f>
        <v>0</v>
      </c>
      <c r="M26" s="29">
        <f>SUM(M27:M28)</f>
        <v>0</v>
      </c>
      <c r="N26" s="29">
        <f>SUM(N27:N28)</f>
        <v>0</v>
      </c>
      <c r="O26" s="29">
        <f>SUM(D26:N26)</f>
        <v>5087082</v>
      </c>
      <c r="P26" s="41">
        <f>(O26/P$34)</f>
        <v>183.03464901234125</v>
      </c>
      <c r="Q26" s="9"/>
    </row>
    <row r="27" spans="1:120">
      <c r="A27" s="12"/>
      <c r="B27" s="42">
        <v>572</v>
      </c>
      <c r="C27" s="19" t="s">
        <v>35</v>
      </c>
      <c r="D27" s="46">
        <v>3708917</v>
      </c>
      <c r="E27" s="46">
        <v>0</v>
      </c>
      <c r="F27" s="46">
        <v>534372</v>
      </c>
      <c r="G27" s="46">
        <v>438294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4681583</v>
      </c>
      <c r="P27" s="47">
        <f>(O27/P$34)</f>
        <v>168.44468031518727</v>
      </c>
      <c r="Q27" s="9"/>
    </row>
    <row r="28" spans="1:120">
      <c r="A28" s="12"/>
      <c r="B28" s="42">
        <v>573</v>
      </c>
      <c r="C28" s="19" t="s">
        <v>82</v>
      </c>
      <c r="D28" s="46">
        <v>372428</v>
      </c>
      <c r="E28" s="46">
        <v>8371</v>
      </c>
      <c r="F28" s="46">
        <v>0</v>
      </c>
      <c r="G28" s="46">
        <v>24700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405499</v>
      </c>
      <c r="P28" s="47">
        <f>(O28/P$34)</f>
        <v>14.58996869715396</v>
      </c>
      <c r="Q28" s="9"/>
    </row>
    <row r="29" spans="1:120" ht="15.75">
      <c r="A29" s="26" t="s">
        <v>39</v>
      </c>
      <c r="B29" s="27"/>
      <c r="C29" s="28"/>
      <c r="D29" s="29">
        <f>SUM(D30:D31)</f>
        <v>170205</v>
      </c>
      <c r="E29" s="29">
        <f>SUM(E30:E31)</f>
        <v>1855569</v>
      </c>
      <c r="F29" s="29">
        <f>SUM(F30:F31)</f>
        <v>0</v>
      </c>
      <c r="G29" s="29">
        <f>SUM(G30:G31)</f>
        <v>250000</v>
      </c>
      <c r="H29" s="29">
        <f>SUM(H30:H31)</f>
        <v>0</v>
      </c>
      <c r="I29" s="29">
        <f>SUM(I30:I31)</f>
        <v>4769363</v>
      </c>
      <c r="J29" s="29">
        <f>SUM(J30:J31)</f>
        <v>5000</v>
      </c>
      <c r="K29" s="29">
        <f>SUM(K30:K31)</f>
        <v>0</v>
      </c>
      <c r="L29" s="29">
        <f>SUM(L30:L31)</f>
        <v>0</v>
      </c>
      <c r="M29" s="29">
        <f>SUM(M30:M31)</f>
        <v>0</v>
      </c>
      <c r="N29" s="29">
        <f>SUM(N30:N31)</f>
        <v>0</v>
      </c>
      <c r="O29" s="29">
        <f>SUM(D29:N29)</f>
        <v>7050137</v>
      </c>
      <c r="P29" s="41">
        <f>(O29/P$34)</f>
        <v>253.66592307415536</v>
      </c>
      <c r="Q29" s="9"/>
    </row>
    <row r="30" spans="1:120">
      <c r="A30" s="12"/>
      <c r="B30" s="42">
        <v>581</v>
      </c>
      <c r="C30" s="19" t="s">
        <v>99</v>
      </c>
      <c r="D30" s="46">
        <v>170205</v>
      </c>
      <c r="E30" s="46">
        <v>1855569</v>
      </c>
      <c r="F30" s="46">
        <v>0</v>
      </c>
      <c r="G30" s="46">
        <v>250000</v>
      </c>
      <c r="H30" s="46">
        <v>0</v>
      </c>
      <c r="I30" s="46">
        <v>3960145</v>
      </c>
      <c r="J30" s="46">
        <v>5000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6240919</v>
      </c>
      <c r="P30" s="47">
        <f>(O30/P$34)</f>
        <v>224.55003058324039</v>
      </c>
      <c r="Q30" s="9"/>
    </row>
    <row r="31" spans="1:120" ht="15.75" thickBot="1">
      <c r="A31" s="12"/>
      <c r="B31" s="42">
        <v>591</v>
      </c>
      <c r="C31" s="19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809218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" si="3">SUM(D31:N31)</f>
        <v>809218</v>
      </c>
      <c r="P31" s="47">
        <f>(O31/P$34)</f>
        <v>29.11589249091498</v>
      </c>
      <c r="Q31" s="9"/>
    </row>
    <row r="32" spans="1:120" ht="16.5" thickBot="1">
      <c r="A32" s="13" t="s">
        <v>10</v>
      </c>
      <c r="B32" s="21"/>
      <c r="C32" s="20"/>
      <c r="D32" s="14">
        <f>SUM(D5,D13,D18,D23,D26,D29)</f>
        <v>42447386</v>
      </c>
      <c r="E32" s="14">
        <f t="shared" ref="E32:N32" si="4">SUM(E5,E13,E18,E23,E26,E29)</f>
        <v>9297814</v>
      </c>
      <c r="F32" s="14">
        <f t="shared" si="4"/>
        <v>2565310</v>
      </c>
      <c r="G32" s="14">
        <f t="shared" si="4"/>
        <v>4529669</v>
      </c>
      <c r="H32" s="14">
        <f t="shared" si="4"/>
        <v>0</v>
      </c>
      <c r="I32" s="14">
        <f t="shared" si="4"/>
        <v>45007171</v>
      </c>
      <c r="J32" s="14">
        <f t="shared" si="4"/>
        <v>12353571</v>
      </c>
      <c r="K32" s="14">
        <f t="shared" si="4"/>
        <v>6812207</v>
      </c>
      <c r="L32" s="14">
        <f t="shared" si="4"/>
        <v>0</v>
      </c>
      <c r="M32" s="14">
        <f t="shared" si="4"/>
        <v>0</v>
      </c>
      <c r="N32" s="14">
        <f t="shared" si="4"/>
        <v>0</v>
      </c>
      <c r="O32" s="14">
        <f>SUM(D32:N32)</f>
        <v>123013128</v>
      </c>
      <c r="P32" s="35">
        <f>(O32/P$34)</f>
        <v>4426.0471341704742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93" t="s">
        <v>103</v>
      </c>
      <c r="N34" s="93"/>
      <c r="O34" s="93"/>
      <c r="P34" s="39">
        <v>27793</v>
      </c>
    </row>
    <row r="35" spans="1:16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15.75" customHeight="1" thickBot="1">
      <c r="A36" s="97" t="s">
        <v>52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6293153</v>
      </c>
      <c r="E5" s="59">
        <f t="shared" si="0"/>
        <v>48039</v>
      </c>
      <c r="F5" s="59">
        <f t="shared" si="0"/>
        <v>7549299</v>
      </c>
      <c r="G5" s="59">
        <f t="shared" si="0"/>
        <v>189429</v>
      </c>
      <c r="H5" s="59">
        <f t="shared" si="0"/>
        <v>0</v>
      </c>
      <c r="I5" s="59">
        <f t="shared" si="0"/>
        <v>0</v>
      </c>
      <c r="J5" s="59">
        <f t="shared" si="0"/>
        <v>6841628</v>
      </c>
      <c r="K5" s="59">
        <f t="shared" si="0"/>
        <v>4993937</v>
      </c>
      <c r="L5" s="59">
        <f t="shared" si="0"/>
        <v>0</v>
      </c>
      <c r="M5" s="59">
        <f t="shared" si="0"/>
        <v>0</v>
      </c>
      <c r="N5" s="60">
        <f>SUM(D5:M5)</f>
        <v>25915485</v>
      </c>
      <c r="O5" s="61">
        <f t="shared" ref="O5:O30" si="1">(N5/O$32)</f>
        <v>1223.1208703039456</v>
      </c>
      <c r="P5" s="62"/>
    </row>
    <row r="6" spans="1:133">
      <c r="A6" s="64"/>
      <c r="B6" s="65">
        <v>511</v>
      </c>
      <c r="C6" s="66" t="s">
        <v>19</v>
      </c>
      <c r="D6" s="67">
        <v>273568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273568</v>
      </c>
      <c r="O6" s="68">
        <f t="shared" si="1"/>
        <v>12.911459316594298</v>
      </c>
      <c r="P6" s="69"/>
    </row>
    <row r="7" spans="1:133">
      <c r="A7" s="64"/>
      <c r="B7" s="65">
        <v>512</v>
      </c>
      <c r="C7" s="66" t="s">
        <v>20</v>
      </c>
      <c r="D7" s="67">
        <v>1150422</v>
      </c>
      <c r="E7" s="67">
        <v>6433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1156855</v>
      </c>
      <c r="O7" s="68">
        <f t="shared" si="1"/>
        <v>54.599537474041909</v>
      </c>
      <c r="P7" s="69"/>
    </row>
    <row r="8" spans="1:133">
      <c r="A8" s="64"/>
      <c r="B8" s="65">
        <v>513</v>
      </c>
      <c r="C8" s="66" t="s">
        <v>21</v>
      </c>
      <c r="D8" s="67">
        <v>2703644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81414</v>
      </c>
      <c r="L8" s="67">
        <v>0</v>
      </c>
      <c r="M8" s="67">
        <v>0</v>
      </c>
      <c r="N8" s="67">
        <f t="shared" si="2"/>
        <v>2785058</v>
      </c>
      <c r="O8" s="68">
        <f t="shared" si="1"/>
        <v>131.44506324334529</v>
      </c>
      <c r="P8" s="69"/>
    </row>
    <row r="9" spans="1:133">
      <c r="A9" s="64"/>
      <c r="B9" s="65">
        <v>514</v>
      </c>
      <c r="C9" s="66" t="s">
        <v>22</v>
      </c>
      <c r="D9" s="67">
        <v>312971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312971</v>
      </c>
      <c r="O9" s="68">
        <f t="shared" si="1"/>
        <v>14.771144043798376</v>
      </c>
      <c r="P9" s="69"/>
    </row>
    <row r="10" spans="1:133">
      <c r="A10" s="64"/>
      <c r="B10" s="65">
        <v>515</v>
      </c>
      <c r="C10" s="66" t="s">
        <v>23</v>
      </c>
      <c r="D10" s="67">
        <v>481213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481213</v>
      </c>
      <c r="O10" s="68">
        <f t="shared" si="1"/>
        <v>22.71158202756277</v>
      </c>
      <c r="P10" s="69"/>
    </row>
    <row r="11" spans="1:133">
      <c r="A11" s="64"/>
      <c r="B11" s="65">
        <v>518</v>
      </c>
      <c r="C11" s="66" t="s">
        <v>43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4587211</v>
      </c>
      <c r="L11" s="67">
        <v>0</v>
      </c>
      <c r="M11" s="67">
        <v>0</v>
      </c>
      <c r="N11" s="67">
        <f t="shared" si="2"/>
        <v>4587211</v>
      </c>
      <c r="O11" s="68">
        <f t="shared" si="1"/>
        <v>216.50042476873702</v>
      </c>
      <c r="P11" s="69"/>
    </row>
    <row r="12" spans="1:133">
      <c r="A12" s="64"/>
      <c r="B12" s="65">
        <v>519</v>
      </c>
      <c r="C12" s="66" t="s">
        <v>64</v>
      </c>
      <c r="D12" s="67">
        <v>1371335</v>
      </c>
      <c r="E12" s="67">
        <v>41606</v>
      </c>
      <c r="F12" s="67">
        <v>7549299</v>
      </c>
      <c r="G12" s="67">
        <v>189429</v>
      </c>
      <c r="H12" s="67">
        <v>0</v>
      </c>
      <c r="I12" s="67">
        <v>0</v>
      </c>
      <c r="J12" s="67">
        <v>6841628</v>
      </c>
      <c r="K12" s="67">
        <v>325312</v>
      </c>
      <c r="L12" s="67">
        <v>0</v>
      </c>
      <c r="M12" s="67">
        <v>0</v>
      </c>
      <c r="N12" s="67">
        <f t="shared" si="2"/>
        <v>16318609</v>
      </c>
      <c r="O12" s="68">
        <f t="shared" si="1"/>
        <v>770.18165942986593</v>
      </c>
      <c r="P12" s="69"/>
    </row>
    <row r="13" spans="1:133" ht="15.75">
      <c r="A13" s="70" t="s">
        <v>25</v>
      </c>
      <c r="B13" s="71"/>
      <c r="C13" s="72"/>
      <c r="D13" s="73">
        <f t="shared" ref="D13:M13" si="3">SUM(D14:D16)</f>
        <v>14437558</v>
      </c>
      <c r="E13" s="73">
        <f t="shared" si="3"/>
        <v>870191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30" si="4">SUM(D13:M13)</f>
        <v>15307749</v>
      </c>
      <c r="O13" s="75">
        <f t="shared" si="1"/>
        <v>722.47257881819894</v>
      </c>
      <c r="P13" s="76"/>
    </row>
    <row r="14" spans="1:133">
      <c r="A14" s="64"/>
      <c r="B14" s="65">
        <v>521</v>
      </c>
      <c r="C14" s="66" t="s">
        <v>26</v>
      </c>
      <c r="D14" s="67">
        <v>7878156</v>
      </c>
      <c r="E14" s="67">
        <v>15000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7893156</v>
      </c>
      <c r="O14" s="68">
        <f t="shared" si="1"/>
        <v>372.52954502548613</v>
      </c>
      <c r="P14" s="69"/>
    </row>
    <row r="15" spans="1:133">
      <c r="A15" s="64"/>
      <c r="B15" s="65">
        <v>522</v>
      </c>
      <c r="C15" s="66" t="s">
        <v>27</v>
      </c>
      <c r="D15" s="67">
        <v>6559402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6559402</v>
      </c>
      <c r="O15" s="68">
        <f t="shared" si="1"/>
        <v>309.58098923919198</v>
      </c>
      <c r="P15" s="69"/>
    </row>
    <row r="16" spans="1:133">
      <c r="A16" s="64"/>
      <c r="B16" s="65">
        <v>524</v>
      </c>
      <c r="C16" s="66" t="s">
        <v>44</v>
      </c>
      <c r="D16" s="67">
        <v>0</v>
      </c>
      <c r="E16" s="67">
        <v>855191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855191</v>
      </c>
      <c r="O16" s="68">
        <f t="shared" si="1"/>
        <v>40.36204455352086</v>
      </c>
      <c r="P16" s="69"/>
    </row>
    <row r="17" spans="1:119" ht="15.75">
      <c r="A17" s="70" t="s">
        <v>28</v>
      </c>
      <c r="B17" s="71"/>
      <c r="C17" s="72"/>
      <c r="D17" s="73">
        <f t="shared" ref="D17:M17" si="5">SUM(D18:D21)</f>
        <v>302101</v>
      </c>
      <c r="E17" s="73">
        <f t="shared" si="5"/>
        <v>0</v>
      </c>
      <c r="F17" s="73">
        <f t="shared" si="5"/>
        <v>0</v>
      </c>
      <c r="G17" s="73">
        <f t="shared" si="5"/>
        <v>199953</v>
      </c>
      <c r="H17" s="73">
        <f t="shared" si="5"/>
        <v>0</v>
      </c>
      <c r="I17" s="73">
        <f t="shared" si="5"/>
        <v>19415259</v>
      </c>
      <c r="J17" s="73">
        <f t="shared" si="5"/>
        <v>1861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19919174</v>
      </c>
      <c r="O17" s="75">
        <f t="shared" si="1"/>
        <v>940.1158202756277</v>
      </c>
      <c r="P17" s="76"/>
    </row>
    <row r="18" spans="1:119">
      <c r="A18" s="64"/>
      <c r="B18" s="65">
        <v>534</v>
      </c>
      <c r="C18" s="66" t="s">
        <v>65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4430752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4430752</v>
      </c>
      <c r="O18" s="68">
        <f t="shared" si="1"/>
        <v>209.11610345478573</v>
      </c>
      <c r="P18" s="69"/>
    </row>
    <row r="19" spans="1:119">
      <c r="A19" s="64"/>
      <c r="B19" s="65">
        <v>536</v>
      </c>
      <c r="C19" s="66" t="s">
        <v>66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13858437</v>
      </c>
      <c r="J19" s="67">
        <v>1861</v>
      </c>
      <c r="K19" s="67">
        <v>0</v>
      </c>
      <c r="L19" s="67">
        <v>0</v>
      </c>
      <c r="M19" s="67">
        <v>0</v>
      </c>
      <c r="N19" s="67">
        <f t="shared" si="4"/>
        <v>13860298</v>
      </c>
      <c r="O19" s="68">
        <f t="shared" si="1"/>
        <v>654.15791957711917</v>
      </c>
      <c r="P19" s="69"/>
    </row>
    <row r="20" spans="1:119">
      <c r="A20" s="64"/>
      <c r="B20" s="65">
        <v>537</v>
      </c>
      <c r="C20" s="66" t="s">
        <v>67</v>
      </c>
      <c r="D20" s="67">
        <v>0</v>
      </c>
      <c r="E20" s="67">
        <v>0</v>
      </c>
      <c r="F20" s="67">
        <v>0</v>
      </c>
      <c r="G20" s="67">
        <v>159346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159346</v>
      </c>
      <c r="O20" s="68">
        <f t="shared" si="1"/>
        <v>7.5205776854823485</v>
      </c>
      <c r="P20" s="69"/>
    </row>
    <row r="21" spans="1:119">
      <c r="A21" s="64"/>
      <c r="B21" s="65">
        <v>539</v>
      </c>
      <c r="C21" s="66" t="s">
        <v>31</v>
      </c>
      <c r="D21" s="67">
        <v>302101</v>
      </c>
      <c r="E21" s="67">
        <v>0</v>
      </c>
      <c r="F21" s="67">
        <v>0</v>
      </c>
      <c r="G21" s="67">
        <v>40607</v>
      </c>
      <c r="H21" s="67">
        <v>0</v>
      </c>
      <c r="I21" s="67">
        <v>1126070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1468778</v>
      </c>
      <c r="O21" s="68">
        <f t="shared" si="1"/>
        <v>69.321219558240514</v>
      </c>
      <c r="P21" s="69"/>
    </row>
    <row r="22" spans="1:119" ht="15.75">
      <c r="A22" s="70" t="s">
        <v>32</v>
      </c>
      <c r="B22" s="71"/>
      <c r="C22" s="72"/>
      <c r="D22" s="73">
        <f t="shared" ref="D22:M22" si="6">SUM(D23:D24)</f>
        <v>0</v>
      </c>
      <c r="E22" s="73">
        <f t="shared" si="6"/>
        <v>0</v>
      </c>
      <c r="F22" s="73">
        <f t="shared" si="6"/>
        <v>0</v>
      </c>
      <c r="G22" s="73">
        <f t="shared" si="6"/>
        <v>783821</v>
      </c>
      <c r="H22" s="73">
        <f t="shared" si="6"/>
        <v>0</v>
      </c>
      <c r="I22" s="73">
        <f t="shared" si="6"/>
        <v>2313431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73">
        <f t="shared" si="4"/>
        <v>3097252</v>
      </c>
      <c r="O22" s="75">
        <f t="shared" si="1"/>
        <v>146.17953558618086</v>
      </c>
      <c r="P22" s="76"/>
    </row>
    <row r="23" spans="1:119">
      <c r="A23" s="64"/>
      <c r="B23" s="65">
        <v>541</v>
      </c>
      <c r="C23" s="66" t="s">
        <v>68</v>
      </c>
      <c r="D23" s="67">
        <v>0</v>
      </c>
      <c r="E23" s="67">
        <v>0</v>
      </c>
      <c r="F23" s="67">
        <v>0</v>
      </c>
      <c r="G23" s="67">
        <v>783821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783821</v>
      </c>
      <c r="O23" s="68">
        <f t="shared" si="1"/>
        <v>36.993628468944685</v>
      </c>
      <c r="P23" s="69"/>
    </row>
    <row r="24" spans="1:119">
      <c r="A24" s="64"/>
      <c r="B24" s="65">
        <v>542</v>
      </c>
      <c r="C24" s="66" t="s">
        <v>33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2313431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2313431</v>
      </c>
      <c r="O24" s="68">
        <f t="shared" si="1"/>
        <v>109.18590711723617</v>
      </c>
      <c r="P24" s="69"/>
    </row>
    <row r="25" spans="1:119" ht="15.75">
      <c r="A25" s="70" t="s">
        <v>34</v>
      </c>
      <c r="B25" s="71"/>
      <c r="C25" s="72"/>
      <c r="D25" s="73">
        <f t="shared" ref="D25:M25" si="7">SUM(D26:D26)</f>
        <v>3907352</v>
      </c>
      <c r="E25" s="73">
        <f t="shared" si="7"/>
        <v>2285360</v>
      </c>
      <c r="F25" s="73">
        <f t="shared" si="7"/>
        <v>0</v>
      </c>
      <c r="G25" s="73">
        <f t="shared" si="7"/>
        <v>0</v>
      </c>
      <c r="H25" s="73">
        <f t="shared" si="7"/>
        <v>0</v>
      </c>
      <c r="I25" s="73">
        <f t="shared" si="7"/>
        <v>0</v>
      </c>
      <c r="J25" s="73">
        <f t="shared" si="7"/>
        <v>996</v>
      </c>
      <c r="K25" s="73">
        <f t="shared" si="7"/>
        <v>0</v>
      </c>
      <c r="L25" s="73">
        <f t="shared" si="7"/>
        <v>0</v>
      </c>
      <c r="M25" s="73">
        <f t="shared" si="7"/>
        <v>0</v>
      </c>
      <c r="N25" s="73">
        <f t="shared" si="4"/>
        <v>6193708</v>
      </c>
      <c r="O25" s="75">
        <f t="shared" si="1"/>
        <v>292.32150273739853</v>
      </c>
      <c r="P25" s="69"/>
    </row>
    <row r="26" spans="1:119">
      <c r="A26" s="64"/>
      <c r="B26" s="65">
        <v>572</v>
      </c>
      <c r="C26" s="66" t="s">
        <v>69</v>
      </c>
      <c r="D26" s="67">
        <v>3907352</v>
      </c>
      <c r="E26" s="67">
        <v>2285360</v>
      </c>
      <c r="F26" s="67">
        <v>0</v>
      </c>
      <c r="G26" s="67">
        <v>0</v>
      </c>
      <c r="H26" s="67">
        <v>0</v>
      </c>
      <c r="I26" s="67">
        <v>0</v>
      </c>
      <c r="J26" s="67">
        <v>996</v>
      </c>
      <c r="K26" s="67">
        <v>0</v>
      </c>
      <c r="L26" s="67">
        <v>0</v>
      </c>
      <c r="M26" s="67">
        <v>0</v>
      </c>
      <c r="N26" s="67">
        <f t="shared" si="4"/>
        <v>6193708</v>
      </c>
      <c r="O26" s="68">
        <f t="shared" si="1"/>
        <v>292.32150273739853</v>
      </c>
      <c r="P26" s="69"/>
    </row>
    <row r="27" spans="1:119" ht="15.75">
      <c r="A27" s="70" t="s">
        <v>70</v>
      </c>
      <c r="B27" s="71"/>
      <c r="C27" s="72"/>
      <c r="D27" s="73">
        <f t="shared" ref="D27:M27" si="8">SUM(D28:D29)</f>
        <v>1276749</v>
      </c>
      <c r="E27" s="73">
        <f t="shared" si="8"/>
        <v>1683361</v>
      </c>
      <c r="F27" s="73">
        <f t="shared" si="8"/>
        <v>0</v>
      </c>
      <c r="G27" s="73">
        <f t="shared" si="8"/>
        <v>711000</v>
      </c>
      <c r="H27" s="73">
        <f t="shared" si="8"/>
        <v>0</v>
      </c>
      <c r="I27" s="73">
        <f t="shared" si="8"/>
        <v>3918274</v>
      </c>
      <c r="J27" s="73">
        <f t="shared" si="8"/>
        <v>600000</v>
      </c>
      <c r="K27" s="73">
        <f t="shared" si="8"/>
        <v>0</v>
      </c>
      <c r="L27" s="73">
        <f t="shared" si="8"/>
        <v>0</v>
      </c>
      <c r="M27" s="73">
        <f t="shared" si="8"/>
        <v>0</v>
      </c>
      <c r="N27" s="73">
        <f t="shared" si="4"/>
        <v>8189384</v>
      </c>
      <c r="O27" s="75">
        <f t="shared" si="1"/>
        <v>386.5104776288465</v>
      </c>
      <c r="P27" s="69"/>
    </row>
    <row r="28" spans="1:119">
      <c r="A28" s="64"/>
      <c r="B28" s="65">
        <v>581</v>
      </c>
      <c r="C28" s="66" t="s">
        <v>71</v>
      </c>
      <c r="D28" s="67">
        <v>1276749</v>
      </c>
      <c r="E28" s="67">
        <v>1683361</v>
      </c>
      <c r="F28" s="67">
        <v>0</v>
      </c>
      <c r="G28" s="67">
        <v>711000</v>
      </c>
      <c r="H28" s="67">
        <v>0</v>
      </c>
      <c r="I28" s="67">
        <v>2856029</v>
      </c>
      <c r="J28" s="67">
        <v>600000</v>
      </c>
      <c r="K28" s="67">
        <v>0</v>
      </c>
      <c r="L28" s="67">
        <v>0</v>
      </c>
      <c r="M28" s="67">
        <v>0</v>
      </c>
      <c r="N28" s="67">
        <f t="shared" si="4"/>
        <v>7127139</v>
      </c>
      <c r="O28" s="68">
        <f t="shared" si="1"/>
        <v>336.37620351142158</v>
      </c>
      <c r="P28" s="69"/>
    </row>
    <row r="29" spans="1:119" ht="15.75" thickBot="1">
      <c r="A29" s="64"/>
      <c r="B29" s="65">
        <v>591</v>
      </c>
      <c r="C29" s="66" t="s">
        <v>72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1062245</v>
      </c>
      <c r="J29" s="67">
        <v>0</v>
      </c>
      <c r="K29" s="67">
        <v>0</v>
      </c>
      <c r="L29" s="67">
        <v>0</v>
      </c>
      <c r="M29" s="67">
        <v>0</v>
      </c>
      <c r="N29" s="67">
        <f t="shared" si="4"/>
        <v>1062245</v>
      </c>
      <c r="O29" s="68">
        <f t="shared" si="1"/>
        <v>50.134274117424958</v>
      </c>
      <c r="P29" s="69"/>
    </row>
    <row r="30" spans="1:119" ht="16.5" thickBot="1">
      <c r="A30" s="77" t="s">
        <v>10</v>
      </c>
      <c r="B30" s="78"/>
      <c r="C30" s="79"/>
      <c r="D30" s="80">
        <f>SUM(D5,D13,D17,D22,D25,D27)</f>
        <v>26216913</v>
      </c>
      <c r="E30" s="80">
        <f t="shared" ref="E30:M30" si="9">SUM(E5,E13,E17,E22,E25,E27)</f>
        <v>4886951</v>
      </c>
      <c r="F30" s="80">
        <f t="shared" si="9"/>
        <v>7549299</v>
      </c>
      <c r="G30" s="80">
        <f t="shared" si="9"/>
        <v>1884203</v>
      </c>
      <c r="H30" s="80">
        <f t="shared" si="9"/>
        <v>0</v>
      </c>
      <c r="I30" s="80">
        <f t="shared" si="9"/>
        <v>25646964</v>
      </c>
      <c r="J30" s="80">
        <f t="shared" si="9"/>
        <v>7444485</v>
      </c>
      <c r="K30" s="80">
        <f t="shared" si="9"/>
        <v>4993937</v>
      </c>
      <c r="L30" s="80">
        <f t="shared" si="9"/>
        <v>0</v>
      </c>
      <c r="M30" s="80">
        <f t="shared" si="9"/>
        <v>0</v>
      </c>
      <c r="N30" s="80">
        <f t="shared" si="4"/>
        <v>78622752</v>
      </c>
      <c r="O30" s="81">
        <f t="shared" si="1"/>
        <v>3710.7207853501982</v>
      </c>
      <c r="P30" s="62"/>
      <c r="Q30" s="82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</row>
    <row r="31" spans="1:119">
      <c r="A31" s="84"/>
      <c r="B31" s="85"/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1:119">
      <c r="A32" s="88"/>
      <c r="B32" s="89"/>
      <c r="C32" s="89"/>
      <c r="D32" s="90"/>
      <c r="E32" s="90"/>
      <c r="F32" s="90"/>
      <c r="G32" s="90"/>
      <c r="H32" s="90"/>
      <c r="I32" s="90"/>
      <c r="J32" s="90"/>
      <c r="K32" s="90"/>
      <c r="L32" s="117" t="s">
        <v>73</v>
      </c>
      <c r="M32" s="117"/>
      <c r="N32" s="117"/>
      <c r="O32" s="91">
        <v>21188</v>
      </c>
    </row>
    <row r="33" spans="1:15">
      <c r="A33" s="118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20"/>
    </row>
    <row r="34" spans="1:15" ht="15.75" customHeight="1" thickBot="1">
      <c r="A34" s="121" t="s">
        <v>52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3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6140789</v>
      </c>
      <c r="E5" s="24">
        <f t="shared" si="0"/>
        <v>1923870</v>
      </c>
      <c r="F5" s="24">
        <f t="shared" si="0"/>
        <v>671732</v>
      </c>
      <c r="G5" s="24">
        <f t="shared" si="0"/>
        <v>192727</v>
      </c>
      <c r="H5" s="24">
        <f t="shared" si="0"/>
        <v>0</v>
      </c>
      <c r="I5" s="24">
        <f t="shared" si="0"/>
        <v>0</v>
      </c>
      <c r="J5" s="24">
        <f t="shared" si="0"/>
        <v>6046689</v>
      </c>
      <c r="K5" s="24">
        <f t="shared" si="0"/>
        <v>4542031</v>
      </c>
      <c r="L5" s="24">
        <f t="shared" si="0"/>
        <v>0</v>
      </c>
      <c r="M5" s="24">
        <f t="shared" si="0"/>
        <v>0</v>
      </c>
      <c r="N5" s="25">
        <f>SUM(D5:M5)</f>
        <v>19517838</v>
      </c>
      <c r="O5" s="30">
        <f t="shared" ref="O5:O30" si="1">(N5/O$32)</f>
        <v>924.271345361557</v>
      </c>
      <c r="P5" s="6"/>
    </row>
    <row r="6" spans="1:133">
      <c r="A6" s="12"/>
      <c r="B6" s="42">
        <v>511</v>
      </c>
      <c r="C6" s="19" t="s">
        <v>19</v>
      </c>
      <c r="D6" s="46">
        <v>243273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243273</v>
      </c>
      <c r="O6" s="47">
        <f t="shared" si="1"/>
        <v>11.520244352891035</v>
      </c>
      <c r="P6" s="9"/>
    </row>
    <row r="7" spans="1:133">
      <c r="A7" s="12"/>
      <c r="B7" s="42">
        <v>512</v>
      </c>
      <c r="C7" s="19" t="s">
        <v>20</v>
      </c>
      <c r="D7" s="46">
        <v>1035456</v>
      </c>
      <c r="E7" s="46">
        <v>10321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1045777</v>
      </c>
      <c r="O7" s="47">
        <f t="shared" si="1"/>
        <v>49.522990955154611</v>
      </c>
      <c r="P7" s="9"/>
    </row>
    <row r="8" spans="1:133">
      <c r="A8" s="12"/>
      <c r="B8" s="42">
        <v>513</v>
      </c>
      <c r="C8" s="19" t="s">
        <v>21</v>
      </c>
      <c r="D8" s="46">
        <v>2319244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101076</v>
      </c>
      <c r="L8" s="46">
        <v>0</v>
      </c>
      <c r="M8" s="46">
        <v>0</v>
      </c>
      <c r="N8" s="46">
        <f t="shared" si="2"/>
        <v>2420320</v>
      </c>
      <c r="O8" s="47">
        <f t="shared" si="1"/>
        <v>114.61476535492731</v>
      </c>
      <c r="P8" s="9"/>
    </row>
    <row r="9" spans="1:133">
      <c r="A9" s="12"/>
      <c r="B9" s="42">
        <v>514</v>
      </c>
      <c r="C9" s="19" t="s">
        <v>22</v>
      </c>
      <c r="D9" s="46">
        <v>360306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360306</v>
      </c>
      <c r="O9" s="47">
        <f t="shared" si="1"/>
        <v>17.062366813467822</v>
      </c>
      <c r="P9" s="9"/>
    </row>
    <row r="10" spans="1:133">
      <c r="A10" s="12"/>
      <c r="B10" s="42">
        <v>515</v>
      </c>
      <c r="C10" s="19" t="s">
        <v>23</v>
      </c>
      <c r="D10" s="46">
        <v>514904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514904</v>
      </c>
      <c r="O10" s="47">
        <f t="shared" si="1"/>
        <v>24.38338779182649</v>
      </c>
      <c r="P10" s="9"/>
    </row>
    <row r="11" spans="1:133">
      <c r="A11" s="12"/>
      <c r="B11" s="42">
        <v>518</v>
      </c>
      <c r="C11" s="19" t="s">
        <v>43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4202178</v>
      </c>
      <c r="L11" s="46">
        <v>0</v>
      </c>
      <c r="M11" s="46">
        <v>0</v>
      </c>
      <c r="N11" s="46">
        <f t="shared" si="2"/>
        <v>4202178</v>
      </c>
      <c r="O11" s="47">
        <f t="shared" si="1"/>
        <v>198.99502770279869</v>
      </c>
      <c r="P11" s="9"/>
    </row>
    <row r="12" spans="1:133">
      <c r="A12" s="12"/>
      <c r="B12" s="42">
        <v>519</v>
      </c>
      <c r="C12" s="19" t="s">
        <v>24</v>
      </c>
      <c r="D12" s="46">
        <v>1667606</v>
      </c>
      <c r="E12" s="46">
        <v>1913549</v>
      </c>
      <c r="F12" s="46">
        <v>671732</v>
      </c>
      <c r="G12" s="46">
        <v>192727</v>
      </c>
      <c r="H12" s="46">
        <v>0</v>
      </c>
      <c r="I12" s="46">
        <v>0</v>
      </c>
      <c r="J12" s="46">
        <v>6046689</v>
      </c>
      <c r="K12" s="46">
        <v>238777</v>
      </c>
      <c r="L12" s="46">
        <v>0</v>
      </c>
      <c r="M12" s="46">
        <v>0</v>
      </c>
      <c r="N12" s="46">
        <f t="shared" si="2"/>
        <v>10731080</v>
      </c>
      <c r="O12" s="47">
        <f t="shared" si="1"/>
        <v>508.17256239049107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13543418</v>
      </c>
      <c r="E13" s="29">
        <f t="shared" si="3"/>
        <v>720124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14263542</v>
      </c>
      <c r="O13" s="41">
        <f t="shared" si="1"/>
        <v>675.4530473078562</v>
      </c>
      <c r="P13" s="10"/>
    </row>
    <row r="14" spans="1:133">
      <c r="A14" s="12"/>
      <c r="B14" s="42">
        <v>521</v>
      </c>
      <c r="C14" s="19" t="s">
        <v>26</v>
      </c>
      <c r="D14" s="46">
        <v>7884411</v>
      </c>
      <c r="E14" s="46">
        <v>24617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7909028</v>
      </c>
      <c r="O14" s="47">
        <f t="shared" si="1"/>
        <v>374.53369323294027</v>
      </c>
      <c r="P14" s="9"/>
    </row>
    <row r="15" spans="1:133">
      <c r="A15" s="12"/>
      <c r="B15" s="42">
        <v>522</v>
      </c>
      <c r="C15" s="19" t="s">
        <v>27</v>
      </c>
      <c r="D15" s="46">
        <v>5659007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5659007</v>
      </c>
      <c r="O15" s="47">
        <f t="shared" si="1"/>
        <v>267.9834730312071</v>
      </c>
      <c r="P15" s="9"/>
    </row>
    <row r="16" spans="1:133">
      <c r="A16" s="12"/>
      <c r="B16" s="42">
        <v>524</v>
      </c>
      <c r="C16" s="19" t="s">
        <v>44</v>
      </c>
      <c r="D16" s="46">
        <v>0</v>
      </c>
      <c r="E16" s="46">
        <v>695507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695507</v>
      </c>
      <c r="O16" s="47">
        <f t="shared" si="1"/>
        <v>32.935881043708861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SUM(D18:D21)</f>
        <v>354857</v>
      </c>
      <c r="E17" s="29">
        <f t="shared" si="5"/>
        <v>0</v>
      </c>
      <c r="F17" s="29">
        <f t="shared" si="5"/>
        <v>0</v>
      </c>
      <c r="G17" s="29">
        <f t="shared" si="5"/>
        <v>188174</v>
      </c>
      <c r="H17" s="29">
        <f t="shared" si="5"/>
        <v>0</v>
      </c>
      <c r="I17" s="29">
        <f t="shared" si="5"/>
        <v>19542260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20085291</v>
      </c>
      <c r="O17" s="41">
        <f t="shared" si="1"/>
        <v>951.14320215939767</v>
      </c>
      <c r="P17" s="10"/>
    </row>
    <row r="18" spans="1:119">
      <c r="A18" s="12"/>
      <c r="B18" s="42">
        <v>534</v>
      </c>
      <c r="C18" s="19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4103901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4103901</v>
      </c>
      <c r="O18" s="47">
        <f t="shared" si="1"/>
        <v>194.34109958800966</v>
      </c>
      <c r="P18" s="9"/>
    </row>
    <row r="19" spans="1:119">
      <c r="A19" s="12"/>
      <c r="B19" s="42">
        <v>536</v>
      </c>
      <c r="C19" s="19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14610806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14610806</v>
      </c>
      <c r="O19" s="47">
        <f t="shared" si="1"/>
        <v>691.89780745371024</v>
      </c>
      <c r="P19" s="9"/>
    </row>
    <row r="20" spans="1:119">
      <c r="A20" s="12"/>
      <c r="B20" s="42">
        <v>537</v>
      </c>
      <c r="C20" s="19" t="s">
        <v>45</v>
      </c>
      <c r="D20" s="46">
        <v>0</v>
      </c>
      <c r="E20" s="46">
        <v>0</v>
      </c>
      <c r="F20" s="46">
        <v>0</v>
      </c>
      <c r="G20" s="46">
        <v>188174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188174</v>
      </c>
      <c r="O20" s="47">
        <f t="shared" si="1"/>
        <v>8.9110195577023248</v>
      </c>
      <c r="P20" s="9"/>
    </row>
    <row r="21" spans="1:119">
      <c r="A21" s="12"/>
      <c r="B21" s="42">
        <v>539</v>
      </c>
      <c r="C21" s="19" t="s">
        <v>31</v>
      </c>
      <c r="D21" s="46">
        <v>354857</v>
      </c>
      <c r="E21" s="46">
        <v>0</v>
      </c>
      <c r="F21" s="46">
        <v>0</v>
      </c>
      <c r="G21" s="46">
        <v>0</v>
      </c>
      <c r="H21" s="46">
        <v>0</v>
      </c>
      <c r="I21" s="46">
        <v>827553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1182410</v>
      </c>
      <c r="O21" s="47">
        <f t="shared" si="1"/>
        <v>55.993275559975373</v>
      </c>
      <c r="P21" s="9"/>
    </row>
    <row r="22" spans="1:119" ht="15.75">
      <c r="A22" s="26" t="s">
        <v>32</v>
      </c>
      <c r="B22" s="27"/>
      <c r="C22" s="28"/>
      <c r="D22" s="29">
        <f t="shared" ref="D22:M22" si="6">SUM(D23:D24)</f>
        <v>0</v>
      </c>
      <c r="E22" s="29">
        <f t="shared" si="6"/>
        <v>0</v>
      </c>
      <c r="F22" s="29">
        <f t="shared" si="6"/>
        <v>0</v>
      </c>
      <c r="G22" s="29">
        <f t="shared" si="6"/>
        <v>5024628</v>
      </c>
      <c r="H22" s="29">
        <f t="shared" si="6"/>
        <v>0</v>
      </c>
      <c r="I22" s="29">
        <f t="shared" si="6"/>
        <v>2242070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7266698</v>
      </c>
      <c r="O22" s="41">
        <f t="shared" si="1"/>
        <v>344.11602026803052</v>
      </c>
      <c r="P22" s="10"/>
    </row>
    <row r="23" spans="1:119">
      <c r="A23" s="12"/>
      <c r="B23" s="42">
        <v>541</v>
      </c>
      <c r="C23" s="19" t="s">
        <v>47</v>
      </c>
      <c r="D23" s="46">
        <v>0</v>
      </c>
      <c r="E23" s="46">
        <v>0</v>
      </c>
      <c r="F23" s="46">
        <v>0</v>
      </c>
      <c r="G23" s="46">
        <v>5024628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5024628</v>
      </c>
      <c r="O23" s="47">
        <f t="shared" si="1"/>
        <v>237.94232135246483</v>
      </c>
      <c r="P23" s="9"/>
    </row>
    <row r="24" spans="1:119">
      <c r="A24" s="12"/>
      <c r="B24" s="42">
        <v>542</v>
      </c>
      <c r="C24" s="19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2242070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2242070</v>
      </c>
      <c r="O24" s="47">
        <f t="shared" si="1"/>
        <v>106.17369891556565</v>
      </c>
      <c r="P24" s="9"/>
    </row>
    <row r="25" spans="1:119" ht="15.75">
      <c r="A25" s="26" t="s">
        <v>34</v>
      </c>
      <c r="B25" s="27"/>
      <c r="C25" s="28"/>
      <c r="D25" s="29">
        <f t="shared" ref="D25:M25" si="7">SUM(D26:D26)</f>
        <v>1125279</v>
      </c>
      <c r="E25" s="29">
        <f t="shared" si="7"/>
        <v>35094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1160373</v>
      </c>
      <c r="O25" s="41">
        <f t="shared" si="1"/>
        <v>54.949708765449635</v>
      </c>
      <c r="P25" s="9"/>
    </row>
    <row r="26" spans="1:119">
      <c r="A26" s="12"/>
      <c r="B26" s="42">
        <v>572</v>
      </c>
      <c r="C26" s="19" t="s">
        <v>35</v>
      </c>
      <c r="D26" s="46">
        <v>1125279</v>
      </c>
      <c r="E26" s="46">
        <v>35094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1160373</v>
      </c>
      <c r="O26" s="47">
        <f t="shared" si="1"/>
        <v>54.949708765449635</v>
      </c>
      <c r="P26" s="9"/>
    </row>
    <row r="27" spans="1:119" ht="15.75">
      <c r="A27" s="26" t="s">
        <v>39</v>
      </c>
      <c r="B27" s="27"/>
      <c r="C27" s="28"/>
      <c r="D27" s="29">
        <f t="shared" ref="D27:M27" si="8">SUM(D28:D29)</f>
        <v>0</v>
      </c>
      <c r="E27" s="29">
        <f t="shared" si="8"/>
        <v>1814368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3313837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5128205</v>
      </c>
      <c r="O27" s="41">
        <f t="shared" si="1"/>
        <v>242.84723208789129</v>
      </c>
      <c r="P27" s="9"/>
    </row>
    <row r="28" spans="1:119">
      <c r="A28" s="12"/>
      <c r="B28" s="42">
        <v>581</v>
      </c>
      <c r="C28" s="19" t="s">
        <v>36</v>
      </c>
      <c r="D28" s="46">
        <v>0</v>
      </c>
      <c r="E28" s="46">
        <v>1814368</v>
      </c>
      <c r="F28" s="46">
        <v>0</v>
      </c>
      <c r="G28" s="46">
        <v>0</v>
      </c>
      <c r="H28" s="46">
        <v>0</v>
      </c>
      <c r="I28" s="46">
        <v>2252633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4067001</v>
      </c>
      <c r="O28" s="47">
        <f t="shared" si="1"/>
        <v>192.59369228583606</v>
      </c>
      <c r="P28" s="9"/>
    </row>
    <row r="29" spans="1:119" ht="15.75" thickBot="1">
      <c r="A29" s="12"/>
      <c r="B29" s="42">
        <v>591</v>
      </c>
      <c r="C29" s="19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1061204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1061204</v>
      </c>
      <c r="O29" s="47">
        <f t="shared" si="1"/>
        <v>50.253539802055215</v>
      </c>
      <c r="P29" s="9"/>
    </row>
    <row r="30" spans="1:119" ht="16.5" thickBot="1">
      <c r="A30" s="13" t="s">
        <v>10</v>
      </c>
      <c r="B30" s="21"/>
      <c r="C30" s="20"/>
      <c r="D30" s="14">
        <f>SUM(D5,D13,D17,D22,D25,D27)</f>
        <v>21164343</v>
      </c>
      <c r="E30" s="14">
        <f t="shared" ref="E30:M30" si="9">SUM(E5,E13,E17,E22,E25,E27)</f>
        <v>4493456</v>
      </c>
      <c r="F30" s="14">
        <f t="shared" si="9"/>
        <v>671732</v>
      </c>
      <c r="G30" s="14">
        <f t="shared" si="9"/>
        <v>5405529</v>
      </c>
      <c r="H30" s="14">
        <f t="shared" si="9"/>
        <v>0</v>
      </c>
      <c r="I30" s="14">
        <f t="shared" si="9"/>
        <v>25098167</v>
      </c>
      <c r="J30" s="14">
        <f t="shared" si="9"/>
        <v>6046689</v>
      </c>
      <c r="K30" s="14">
        <f t="shared" si="9"/>
        <v>4542031</v>
      </c>
      <c r="L30" s="14">
        <f t="shared" si="9"/>
        <v>0</v>
      </c>
      <c r="M30" s="14">
        <f t="shared" si="9"/>
        <v>0</v>
      </c>
      <c r="N30" s="14">
        <f t="shared" si="4"/>
        <v>67421947</v>
      </c>
      <c r="O30" s="35">
        <f t="shared" si="1"/>
        <v>3192.7805559501821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62</v>
      </c>
      <c r="M32" s="93"/>
      <c r="N32" s="93"/>
      <c r="O32" s="39">
        <v>21117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52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5720442</v>
      </c>
      <c r="E5" s="24">
        <f t="shared" si="0"/>
        <v>47241</v>
      </c>
      <c r="F5" s="24">
        <f t="shared" si="0"/>
        <v>672208</v>
      </c>
      <c r="G5" s="24">
        <f t="shared" si="0"/>
        <v>159040</v>
      </c>
      <c r="H5" s="24">
        <f t="shared" si="0"/>
        <v>0</v>
      </c>
      <c r="I5" s="24">
        <f t="shared" si="0"/>
        <v>0</v>
      </c>
      <c r="J5" s="24">
        <f t="shared" si="0"/>
        <v>6496022</v>
      </c>
      <c r="K5" s="24">
        <f t="shared" si="0"/>
        <v>5683107</v>
      </c>
      <c r="L5" s="24">
        <f t="shared" si="0"/>
        <v>0</v>
      </c>
      <c r="M5" s="24">
        <f t="shared" si="0"/>
        <v>0</v>
      </c>
      <c r="N5" s="25">
        <f>SUM(D5:M5)</f>
        <v>18778060</v>
      </c>
      <c r="O5" s="30">
        <f t="shared" ref="O5:O32" si="1">(N5/O$34)</f>
        <v>897.69863275647765</v>
      </c>
      <c r="P5" s="6"/>
    </row>
    <row r="6" spans="1:133">
      <c r="A6" s="12"/>
      <c r="B6" s="42">
        <v>511</v>
      </c>
      <c r="C6" s="19" t="s">
        <v>19</v>
      </c>
      <c r="D6" s="46">
        <v>286383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286383</v>
      </c>
      <c r="O6" s="47">
        <f t="shared" si="1"/>
        <v>13.690744813079645</v>
      </c>
      <c r="P6" s="9"/>
    </row>
    <row r="7" spans="1:133">
      <c r="A7" s="12"/>
      <c r="B7" s="42">
        <v>512</v>
      </c>
      <c r="C7" s="19" t="s">
        <v>20</v>
      </c>
      <c r="D7" s="46">
        <v>1049573</v>
      </c>
      <c r="E7" s="46">
        <v>11702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1061275</v>
      </c>
      <c r="O7" s="47">
        <f t="shared" si="1"/>
        <v>50.735012907543741</v>
      </c>
      <c r="P7" s="9"/>
    </row>
    <row r="8" spans="1:133">
      <c r="A8" s="12"/>
      <c r="B8" s="42">
        <v>513</v>
      </c>
      <c r="C8" s="19" t="s">
        <v>21</v>
      </c>
      <c r="D8" s="46">
        <v>2300387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121486</v>
      </c>
      <c r="L8" s="46">
        <v>0</v>
      </c>
      <c r="M8" s="46">
        <v>0</v>
      </c>
      <c r="N8" s="46">
        <f t="shared" si="2"/>
        <v>2421873</v>
      </c>
      <c r="O8" s="47">
        <f t="shared" si="1"/>
        <v>115.77937661344296</v>
      </c>
      <c r="P8" s="9"/>
    </row>
    <row r="9" spans="1:133">
      <c r="A9" s="12"/>
      <c r="B9" s="42">
        <v>514</v>
      </c>
      <c r="C9" s="19" t="s">
        <v>22</v>
      </c>
      <c r="D9" s="46">
        <v>283730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283730</v>
      </c>
      <c r="O9" s="47">
        <f t="shared" si="1"/>
        <v>13.563916244382828</v>
      </c>
      <c r="P9" s="9"/>
    </row>
    <row r="10" spans="1:133">
      <c r="A10" s="12"/>
      <c r="B10" s="42">
        <v>515</v>
      </c>
      <c r="C10" s="19" t="s">
        <v>23</v>
      </c>
      <c r="D10" s="46">
        <v>479960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479960</v>
      </c>
      <c r="O10" s="47">
        <f t="shared" si="1"/>
        <v>22.944832201931352</v>
      </c>
      <c r="P10" s="9"/>
    </row>
    <row r="11" spans="1:133">
      <c r="A11" s="12"/>
      <c r="B11" s="42">
        <v>518</v>
      </c>
      <c r="C11" s="19" t="s">
        <v>43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5333568</v>
      </c>
      <c r="L11" s="46">
        <v>0</v>
      </c>
      <c r="M11" s="46">
        <v>0</v>
      </c>
      <c r="N11" s="46">
        <f t="shared" si="2"/>
        <v>5333568</v>
      </c>
      <c r="O11" s="47">
        <f t="shared" si="1"/>
        <v>254.97504541543168</v>
      </c>
      <c r="P11" s="9"/>
    </row>
    <row r="12" spans="1:133">
      <c r="A12" s="12"/>
      <c r="B12" s="42">
        <v>519</v>
      </c>
      <c r="C12" s="19" t="s">
        <v>24</v>
      </c>
      <c r="D12" s="46">
        <v>1320409</v>
      </c>
      <c r="E12" s="46">
        <v>35539</v>
      </c>
      <c r="F12" s="46">
        <v>672208</v>
      </c>
      <c r="G12" s="46">
        <v>159040</v>
      </c>
      <c r="H12" s="46">
        <v>0</v>
      </c>
      <c r="I12" s="46">
        <v>0</v>
      </c>
      <c r="J12" s="46">
        <v>6496022</v>
      </c>
      <c r="K12" s="46">
        <v>228053</v>
      </c>
      <c r="L12" s="46">
        <v>0</v>
      </c>
      <c r="M12" s="46">
        <v>0</v>
      </c>
      <c r="N12" s="46">
        <f t="shared" si="2"/>
        <v>8911271</v>
      </c>
      <c r="O12" s="47">
        <f t="shared" si="1"/>
        <v>426.00970456066545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13091417</v>
      </c>
      <c r="E13" s="29">
        <f t="shared" si="3"/>
        <v>576301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13667718</v>
      </c>
      <c r="O13" s="41">
        <f t="shared" si="1"/>
        <v>653.39506644994742</v>
      </c>
      <c r="P13" s="10"/>
    </row>
    <row r="14" spans="1:133">
      <c r="A14" s="12"/>
      <c r="B14" s="42">
        <v>521</v>
      </c>
      <c r="C14" s="19" t="s">
        <v>26</v>
      </c>
      <c r="D14" s="46">
        <v>7400148</v>
      </c>
      <c r="E14" s="46">
        <v>2321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7402469</v>
      </c>
      <c r="O14" s="47">
        <f t="shared" si="1"/>
        <v>353.88034228893775</v>
      </c>
      <c r="P14" s="9"/>
    </row>
    <row r="15" spans="1:133">
      <c r="A15" s="12"/>
      <c r="B15" s="42">
        <v>522</v>
      </c>
      <c r="C15" s="19" t="s">
        <v>27</v>
      </c>
      <c r="D15" s="46">
        <v>5691269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5691269</v>
      </c>
      <c r="O15" s="47">
        <f t="shared" si="1"/>
        <v>272.07519839372787</v>
      </c>
      <c r="P15" s="9"/>
    </row>
    <row r="16" spans="1:133">
      <c r="A16" s="12"/>
      <c r="B16" s="42">
        <v>524</v>
      </c>
      <c r="C16" s="19" t="s">
        <v>44</v>
      </c>
      <c r="D16" s="46">
        <v>0</v>
      </c>
      <c r="E16" s="46">
        <v>573980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573980</v>
      </c>
      <c r="O16" s="47">
        <f t="shared" si="1"/>
        <v>27.439525767281769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SUM(D18:D21)</f>
        <v>466538</v>
      </c>
      <c r="E17" s="29">
        <f t="shared" si="5"/>
        <v>0</v>
      </c>
      <c r="F17" s="29">
        <f t="shared" si="5"/>
        <v>0</v>
      </c>
      <c r="G17" s="29">
        <f t="shared" si="5"/>
        <v>113375</v>
      </c>
      <c r="H17" s="29">
        <f t="shared" si="5"/>
        <v>0</v>
      </c>
      <c r="I17" s="29">
        <f t="shared" si="5"/>
        <v>19027062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19606975</v>
      </c>
      <c r="O17" s="41">
        <f t="shared" si="1"/>
        <v>937.3255091308921</v>
      </c>
      <c r="P17" s="10"/>
    </row>
    <row r="18" spans="1:119">
      <c r="A18" s="12"/>
      <c r="B18" s="42">
        <v>534</v>
      </c>
      <c r="C18" s="19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3658299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3658299</v>
      </c>
      <c r="O18" s="47">
        <f t="shared" si="1"/>
        <v>174.88760875800745</v>
      </c>
      <c r="P18" s="9"/>
    </row>
    <row r="19" spans="1:119">
      <c r="A19" s="12"/>
      <c r="B19" s="42">
        <v>536</v>
      </c>
      <c r="C19" s="19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14651765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14651765</v>
      </c>
      <c r="O19" s="47">
        <f t="shared" si="1"/>
        <v>700.43813940147243</v>
      </c>
      <c r="P19" s="9"/>
    </row>
    <row r="20" spans="1:119">
      <c r="A20" s="12"/>
      <c r="B20" s="42">
        <v>537</v>
      </c>
      <c r="C20" s="19" t="s">
        <v>45</v>
      </c>
      <c r="D20" s="46">
        <v>0</v>
      </c>
      <c r="E20" s="46">
        <v>0</v>
      </c>
      <c r="F20" s="46">
        <v>0</v>
      </c>
      <c r="G20" s="46">
        <v>113375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113375</v>
      </c>
      <c r="O20" s="47">
        <f t="shared" si="1"/>
        <v>5.4199732287981641</v>
      </c>
      <c r="P20" s="9"/>
    </row>
    <row r="21" spans="1:119">
      <c r="A21" s="12"/>
      <c r="B21" s="42">
        <v>539</v>
      </c>
      <c r="C21" s="19" t="s">
        <v>31</v>
      </c>
      <c r="D21" s="46">
        <v>466538</v>
      </c>
      <c r="E21" s="46">
        <v>0</v>
      </c>
      <c r="F21" s="46">
        <v>0</v>
      </c>
      <c r="G21" s="46">
        <v>0</v>
      </c>
      <c r="H21" s="46">
        <v>0</v>
      </c>
      <c r="I21" s="46">
        <v>716998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1183536</v>
      </c>
      <c r="O21" s="47">
        <f t="shared" si="1"/>
        <v>56.579787742614016</v>
      </c>
      <c r="P21" s="9"/>
    </row>
    <row r="22" spans="1:119" ht="15.75">
      <c r="A22" s="26" t="s">
        <v>32</v>
      </c>
      <c r="B22" s="27"/>
      <c r="C22" s="28"/>
      <c r="D22" s="29">
        <f t="shared" ref="D22:M22" si="6">SUM(D23:D24)</f>
        <v>0</v>
      </c>
      <c r="E22" s="29">
        <f t="shared" si="6"/>
        <v>0</v>
      </c>
      <c r="F22" s="29">
        <f t="shared" si="6"/>
        <v>0</v>
      </c>
      <c r="G22" s="29">
        <f t="shared" si="6"/>
        <v>220728</v>
      </c>
      <c r="H22" s="29">
        <f t="shared" si="6"/>
        <v>0</v>
      </c>
      <c r="I22" s="29">
        <f t="shared" si="6"/>
        <v>1838268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2058996</v>
      </c>
      <c r="O22" s="41">
        <f t="shared" si="1"/>
        <v>98.431781241036433</v>
      </c>
      <c r="P22" s="10"/>
    </row>
    <row r="23" spans="1:119">
      <c r="A23" s="12"/>
      <c r="B23" s="42">
        <v>541</v>
      </c>
      <c r="C23" s="19" t="s">
        <v>47</v>
      </c>
      <c r="D23" s="46">
        <v>0</v>
      </c>
      <c r="E23" s="46">
        <v>0</v>
      </c>
      <c r="F23" s="46">
        <v>0</v>
      </c>
      <c r="G23" s="46">
        <v>220728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220728</v>
      </c>
      <c r="O23" s="47">
        <f t="shared" si="1"/>
        <v>10.552060426427001</v>
      </c>
      <c r="P23" s="9"/>
    </row>
    <row r="24" spans="1:119">
      <c r="A24" s="12"/>
      <c r="B24" s="42">
        <v>542</v>
      </c>
      <c r="C24" s="19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1838268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1838268</v>
      </c>
      <c r="O24" s="47">
        <f t="shared" si="1"/>
        <v>87.879720814609428</v>
      </c>
      <c r="P24" s="9"/>
    </row>
    <row r="25" spans="1:119" ht="15.75">
      <c r="A25" s="26" t="s">
        <v>34</v>
      </c>
      <c r="B25" s="27"/>
      <c r="C25" s="28"/>
      <c r="D25" s="29">
        <f t="shared" ref="D25:M25" si="7">SUM(D26:D27)</f>
        <v>825829</v>
      </c>
      <c r="E25" s="29">
        <f t="shared" si="7"/>
        <v>2082996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2908825</v>
      </c>
      <c r="O25" s="41">
        <f t="shared" si="1"/>
        <v>139.05846639258056</v>
      </c>
      <c r="P25" s="9"/>
    </row>
    <row r="26" spans="1:119">
      <c r="A26" s="12"/>
      <c r="B26" s="42">
        <v>572</v>
      </c>
      <c r="C26" s="19" t="s">
        <v>35</v>
      </c>
      <c r="D26" s="46">
        <v>825829</v>
      </c>
      <c r="E26" s="46">
        <v>1822500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2648329</v>
      </c>
      <c r="O26" s="47">
        <f t="shared" si="1"/>
        <v>126.60526819007553</v>
      </c>
      <c r="P26" s="9"/>
    </row>
    <row r="27" spans="1:119">
      <c r="A27" s="12"/>
      <c r="B27" s="42">
        <v>575</v>
      </c>
      <c r="C27" s="19" t="s">
        <v>50</v>
      </c>
      <c r="D27" s="46">
        <v>0</v>
      </c>
      <c r="E27" s="46">
        <v>260496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260496</v>
      </c>
      <c r="O27" s="47">
        <f t="shared" si="1"/>
        <v>12.453198202505019</v>
      </c>
      <c r="P27" s="9"/>
    </row>
    <row r="28" spans="1:119" ht="15.75">
      <c r="A28" s="26" t="s">
        <v>39</v>
      </c>
      <c r="B28" s="27"/>
      <c r="C28" s="28"/>
      <c r="D28" s="29">
        <f t="shared" ref="D28:M28" si="8">SUM(D29:D31)</f>
        <v>0</v>
      </c>
      <c r="E28" s="29">
        <f t="shared" si="8"/>
        <v>3651450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2881579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6533029</v>
      </c>
      <c r="O28" s="41">
        <f t="shared" si="1"/>
        <v>312.31613921024956</v>
      </c>
      <c r="P28" s="9"/>
    </row>
    <row r="29" spans="1:119">
      <c r="A29" s="12"/>
      <c r="B29" s="42">
        <v>581</v>
      </c>
      <c r="C29" s="19" t="s">
        <v>36</v>
      </c>
      <c r="D29" s="46">
        <v>0</v>
      </c>
      <c r="E29" s="46">
        <v>3651450</v>
      </c>
      <c r="F29" s="46">
        <v>0</v>
      </c>
      <c r="G29" s="46">
        <v>0</v>
      </c>
      <c r="H29" s="46">
        <v>0</v>
      </c>
      <c r="I29" s="46">
        <v>2152555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5804005</v>
      </c>
      <c r="O29" s="47">
        <f t="shared" si="1"/>
        <v>277.4646237690028</v>
      </c>
      <c r="P29" s="9"/>
    </row>
    <row r="30" spans="1:119">
      <c r="A30" s="12"/>
      <c r="B30" s="42">
        <v>590</v>
      </c>
      <c r="C30" s="19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58307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58307</v>
      </c>
      <c r="O30" s="47">
        <f t="shared" si="1"/>
        <v>2.7874079739936897</v>
      </c>
      <c r="P30" s="9"/>
    </row>
    <row r="31" spans="1:119" ht="15.75" thickBot="1">
      <c r="A31" s="12"/>
      <c r="B31" s="42">
        <v>591</v>
      </c>
      <c r="C31" s="19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670717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670717</v>
      </c>
      <c r="O31" s="47">
        <f t="shared" si="1"/>
        <v>32.064107467253081</v>
      </c>
      <c r="P31" s="9"/>
    </row>
    <row r="32" spans="1:119" ht="16.5" thickBot="1">
      <c r="A32" s="13" t="s">
        <v>10</v>
      </c>
      <c r="B32" s="21"/>
      <c r="C32" s="20"/>
      <c r="D32" s="14">
        <f>SUM(D5,D13,D17,D22,D25,D28)</f>
        <v>20104226</v>
      </c>
      <c r="E32" s="14">
        <f t="shared" ref="E32:M32" si="9">SUM(E5,E13,E17,E22,E25,E28)</f>
        <v>6357988</v>
      </c>
      <c r="F32" s="14">
        <f t="shared" si="9"/>
        <v>672208</v>
      </c>
      <c r="G32" s="14">
        <f t="shared" si="9"/>
        <v>493143</v>
      </c>
      <c r="H32" s="14">
        <f t="shared" si="9"/>
        <v>0</v>
      </c>
      <c r="I32" s="14">
        <f t="shared" si="9"/>
        <v>23746909</v>
      </c>
      <c r="J32" s="14">
        <f t="shared" si="9"/>
        <v>6496022</v>
      </c>
      <c r="K32" s="14">
        <f t="shared" si="9"/>
        <v>5683107</v>
      </c>
      <c r="L32" s="14">
        <f t="shared" si="9"/>
        <v>0</v>
      </c>
      <c r="M32" s="14">
        <f t="shared" si="9"/>
        <v>0</v>
      </c>
      <c r="N32" s="14">
        <f t="shared" si="4"/>
        <v>63553603</v>
      </c>
      <c r="O32" s="35">
        <f t="shared" si="1"/>
        <v>3038.2255951811835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57</v>
      </c>
      <c r="M34" s="93"/>
      <c r="N34" s="93"/>
      <c r="O34" s="39">
        <v>20918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52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6191241</v>
      </c>
      <c r="E5" s="24">
        <f t="shared" ref="E5:M5" si="0">SUM(E6:E12)</f>
        <v>4037</v>
      </c>
      <c r="F5" s="24">
        <f t="shared" si="0"/>
        <v>671638</v>
      </c>
      <c r="G5" s="24">
        <f t="shared" si="0"/>
        <v>270595</v>
      </c>
      <c r="H5" s="24">
        <f t="shared" si="0"/>
        <v>0</v>
      </c>
      <c r="I5" s="24">
        <f t="shared" si="0"/>
        <v>0</v>
      </c>
      <c r="J5" s="24">
        <f t="shared" si="0"/>
        <v>5871991</v>
      </c>
      <c r="K5" s="24">
        <f t="shared" si="0"/>
        <v>4187142</v>
      </c>
      <c r="L5" s="24">
        <f t="shared" si="0"/>
        <v>0</v>
      </c>
      <c r="M5" s="24">
        <f t="shared" si="0"/>
        <v>0</v>
      </c>
      <c r="N5" s="25">
        <f>SUM(D5:M5)</f>
        <v>17196644</v>
      </c>
      <c r="O5" s="30">
        <f t="shared" ref="O5:O34" si="1">(N5/O$36)</f>
        <v>828.67405551272168</v>
      </c>
      <c r="P5" s="6"/>
    </row>
    <row r="6" spans="1:133">
      <c r="A6" s="12"/>
      <c r="B6" s="42">
        <v>511</v>
      </c>
      <c r="C6" s="19" t="s">
        <v>19</v>
      </c>
      <c r="D6" s="46">
        <v>231416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231416</v>
      </c>
      <c r="O6" s="47">
        <f t="shared" si="1"/>
        <v>11.151503469545105</v>
      </c>
      <c r="P6" s="9"/>
    </row>
    <row r="7" spans="1:133">
      <c r="A7" s="12"/>
      <c r="B7" s="42">
        <v>512</v>
      </c>
      <c r="C7" s="19" t="s">
        <v>20</v>
      </c>
      <c r="D7" s="46">
        <v>1232829</v>
      </c>
      <c r="E7" s="46">
        <v>3878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1236707</v>
      </c>
      <c r="O7" s="47">
        <f t="shared" si="1"/>
        <v>59.594593292212799</v>
      </c>
      <c r="P7" s="9"/>
    </row>
    <row r="8" spans="1:133">
      <c r="A8" s="12"/>
      <c r="B8" s="42">
        <v>513</v>
      </c>
      <c r="C8" s="19" t="s">
        <v>21</v>
      </c>
      <c r="D8" s="46">
        <v>2509190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108606</v>
      </c>
      <c r="L8" s="46">
        <v>0</v>
      </c>
      <c r="M8" s="46">
        <v>0</v>
      </c>
      <c r="N8" s="46">
        <f t="shared" si="2"/>
        <v>2617796</v>
      </c>
      <c r="O8" s="47">
        <f t="shared" si="1"/>
        <v>126.14668465690053</v>
      </c>
      <c r="P8" s="9"/>
    </row>
    <row r="9" spans="1:133">
      <c r="A9" s="12"/>
      <c r="B9" s="42">
        <v>514</v>
      </c>
      <c r="C9" s="19" t="s">
        <v>22</v>
      </c>
      <c r="D9" s="46">
        <v>280398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280398</v>
      </c>
      <c r="O9" s="47">
        <f t="shared" si="1"/>
        <v>13.511854279105629</v>
      </c>
      <c r="P9" s="9"/>
    </row>
    <row r="10" spans="1:133">
      <c r="A10" s="12"/>
      <c r="B10" s="42">
        <v>515</v>
      </c>
      <c r="C10" s="19" t="s">
        <v>23</v>
      </c>
      <c r="D10" s="46">
        <v>437736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437736</v>
      </c>
      <c r="O10" s="47">
        <f t="shared" si="1"/>
        <v>21.09367771781033</v>
      </c>
      <c r="P10" s="9"/>
    </row>
    <row r="11" spans="1:133">
      <c r="A11" s="12"/>
      <c r="B11" s="42">
        <v>518</v>
      </c>
      <c r="C11" s="19" t="s">
        <v>43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3853248</v>
      </c>
      <c r="L11" s="46">
        <v>0</v>
      </c>
      <c r="M11" s="46">
        <v>0</v>
      </c>
      <c r="N11" s="46">
        <f t="shared" si="2"/>
        <v>3853248</v>
      </c>
      <c r="O11" s="47">
        <f t="shared" si="1"/>
        <v>185.68080185042405</v>
      </c>
      <c r="P11" s="9"/>
    </row>
    <row r="12" spans="1:133">
      <c r="A12" s="12"/>
      <c r="B12" s="42">
        <v>519</v>
      </c>
      <c r="C12" s="19" t="s">
        <v>24</v>
      </c>
      <c r="D12" s="46">
        <v>1499672</v>
      </c>
      <c r="E12" s="46">
        <v>159</v>
      </c>
      <c r="F12" s="46">
        <v>671638</v>
      </c>
      <c r="G12" s="46">
        <v>270595</v>
      </c>
      <c r="H12" s="46">
        <v>0</v>
      </c>
      <c r="I12" s="46">
        <v>0</v>
      </c>
      <c r="J12" s="46">
        <v>5871991</v>
      </c>
      <c r="K12" s="46">
        <v>225288</v>
      </c>
      <c r="L12" s="46">
        <v>0</v>
      </c>
      <c r="M12" s="46">
        <v>0</v>
      </c>
      <c r="N12" s="46">
        <f t="shared" si="2"/>
        <v>8539343</v>
      </c>
      <c r="O12" s="47">
        <f t="shared" si="1"/>
        <v>411.49494024672322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13998639</v>
      </c>
      <c r="E13" s="29">
        <f t="shared" si="3"/>
        <v>543978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4" si="4">SUM(D13:M13)</f>
        <v>14542617</v>
      </c>
      <c r="O13" s="41">
        <f t="shared" si="1"/>
        <v>700.78146684656906</v>
      </c>
      <c r="P13" s="10"/>
    </row>
    <row r="14" spans="1:133">
      <c r="A14" s="12"/>
      <c r="B14" s="42">
        <v>521</v>
      </c>
      <c r="C14" s="19" t="s">
        <v>26</v>
      </c>
      <c r="D14" s="46">
        <v>7773001</v>
      </c>
      <c r="E14" s="46">
        <v>8312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7781313</v>
      </c>
      <c r="O14" s="47">
        <f t="shared" si="1"/>
        <v>374.96689475713185</v>
      </c>
      <c r="P14" s="9"/>
    </row>
    <row r="15" spans="1:133">
      <c r="A15" s="12"/>
      <c r="B15" s="42">
        <v>522</v>
      </c>
      <c r="C15" s="19" t="s">
        <v>27</v>
      </c>
      <c r="D15" s="46">
        <v>6225638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6225638</v>
      </c>
      <c r="O15" s="47">
        <f t="shared" si="1"/>
        <v>300.00183114880491</v>
      </c>
      <c r="P15" s="9"/>
    </row>
    <row r="16" spans="1:133">
      <c r="A16" s="12"/>
      <c r="B16" s="42">
        <v>524</v>
      </c>
      <c r="C16" s="19" t="s">
        <v>44</v>
      </c>
      <c r="D16" s="46">
        <v>0</v>
      </c>
      <c r="E16" s="46">
        <v>535666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535666</v>
      </c>
      <c r="O16" s="47">
        <f t="shared" si="1"/>
        <v>25.812740940632228</v>
      </c>
      <c r="P16" s="9"/>
    </row>
    <row r="17" spans="1:16" ht="15.75">
      <c r="A17" s="26" t="s">
        <v>28</v>
      </c>
      <c r="B17" s="27"/>
      <c r="C17" s="28"/>
      <c r="D17" s="29">
        <f t="shared" ref="D17:M17" si="5">SUM(D18:D21)</f>
        <v>732055</v>
      </c>
      <c r="E17" s="29">
        <f t="shared" si="5"/>
        <v>0</v>
      </c>
      <c r="F17" s="29">
        <f t="shared" si="5"/>
        <v>0</v>
      </c>
      <c r="G17" s="29">
        <f t="shared" si="5"/>
        <v>263971</v>
      </c>
      <c r="H17" s="29">
        <f t="shared" si="5"/>
        <v>0</v>
      </c>
      <c r="I17" s="29">
        <f t="shared" si="5"/>
        <v>16837376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17833402</v>
      </c>
      <c r="O17" s="41">
        <f t="shared" si="1"/>
        <v>859.35823053199692</v>
      </c>
      <c r="P17" s="10"/>
    </row>
    <row r="18" spans="1:16">
      <c r="A18" s="12"/>
      <c r="B18" s="42">
        <v>534</v>
      </c>
      <c r="C18" s="19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3633219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3633219</v>
      </c>
      <c r="O18" s="47">
        <f t="shared" si="1"/>
        <v>175.0780165767155</v>
      </c>
      <c r="P18" s="9"/>
    </row>
    <row r="19" spans="1:16">
      <c r="A19" s="12"/>
      <c r="B19" s="42">
        <v>536</v>
      </c>
      <c r="C19" s="19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12428479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12428479</v>
      </c>
      <c r="O19" s="47">
        <f t="shared" si="1"/>
        <v>598.90511757902857</v>
      </c>
      <c r="P19" s="9"/>
    </row>
    <row r="20" spans="1:16">
      <c r="A20" s="12"/>
      <c r="B20" s="42">
        <v>537</v>
      </c>
      <c r="C20" s="19" t="s">
        <v>45</v>
      </c>
      <c r="D20" s="46">
        <v>0</v>
      </c>
      <c r="E20" s="46">
        <v>0</v>
      </c>
      <c r="F20" s="46">
        <v>0</v>
      </c>
      <c r="G20" s="46">
        <v>263971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263971</v>
      </c>
      <c r="O20" s="47">
        <f t="shared" si="1"/>
        <v>12.720267925983038</v>
      </c>
      <c r="P20" s="9"/>
    </row>
    <row r="21" spans="1:16">
      <c r="A21" s="12"/>
      <c r="B21" s="42">
        <v>539</v>
      </c>
      <c r="C21" s="19" t="s">
        <v>31</v>
      </c>
      <c r="D21" s="46">
        <v>732055</v>
      </c>
      <c r="E21" s="46">
        <v>0</v>
      </c>
      <c r="F21" s="46">
        <v>0</v>
      </c>
      <c r="G21" s="46">
        <v>0</v>
      </c>
      <c r="H21" s="46">
        <v>0</v>
      </c>
      <c r="I21" s="46">
        <v>775678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1507733</v>
      </c>
      <c r="O21" s="47">
        <f t="shared" si="1"/>
        <v>72.654828450269846</v>
      </c>
      <c r="P21" s="9"/>
    </row>
    <row r="22" spans="1:16" ht="15.75">
      <c r="A22" s="26" t="s">
        <v>32</v>
      </c>
      <c r="B22" s="27"/>
      <c r="C22" s="28"/>
      <c r="D22" s="29">
        <f t="shared" ref="D22:M22" si="6">SUM(D23:D24)</f>
        <v>0</v>
      </c>
      <c r="E22" s="29">
        <f t="shared" si="6"/>
        <v>0</v>
      </c>
      <c r="F22" s="29">
        <f t="shared" si="6"/>
        <v>0</v>
      </c>
      <c r="G22" s="29">
        <f t="shared" si="6"/>
        <v>1131359</v>
      </c>
      <c r="H22" s="29">
        <f t="shared" si="6"/>
        <v>0</v>
      </c>
      <c r="I22" s="29">
        <f t="shared" si="6"/>
        <v>1863516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2994875</v>
      </c>
      <c r="O22" s="41">
        <f t="shared" si="1"/>
        <v>144.31741518889746</v>
      </c>
      <c r="P22" s="10"/>
    </row>
    <row r="23" spans="1:16">
      <c r="A23" s="12"/>
      <c r="B23" s="42">
        <v>541</v>
      </c>
      <c r="C23" s="19" t="s">
        <v>47</v>
      </c>
      <c r="D23" s="46">
        <v>0</v>
      </c>
      <c r="E23" s="46">
        <v>0</v>
      </c>
      <c r="F23" s="46">
        <v>0</v>
      </c>
      <c r="G23" s="46">
        <v>1131359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1131359</v>
      </c>
      <c r="O23" s="47">
        <f t="shared" si="1"/>
        <v>54.518070547417118</v>
      </c>
      <c r="P23" s="9"/>
    </row>
    <row r="24" spans="1:16">
      <c r="A24" s="12"/>
      <c r="B24" s="42">
        <v>542</v>
      </c>
      <c r="C24" s="19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1863516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1863516</v>
      </c>
      <c r="O24" s="47">
        <f t="shared" si="1"/>
        <v>89.799344641480346</v>
      </c>
      <c r="P24" s="9"/>
    </row>
    <row r="25" spans="1:16" ht="15.75">
      <c r="A25" s="26" t="s">
        <v>48</v>
      </c>
      <c r="B25" s="27"/>
      <c r="C25" s="28"/>
      <c r="D25" s="29">
        <f t="shared" ref="D25:M25" si="7">SUM(D26:D26)</f>
        <v>0</v>
      </c>
      <c r="E25" s="29">
        <f t="shared" si="7"/>
        <v>21845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21845</v>
      </c>
      <c r="O25" s="41">
        <f t="shared" si="1"/>
        <v>1.0526696222050886</v>
      </c>
      <c r="P25" s="10"/>
    </row>
    <row r="26" spans="1:16">
      <c r="A26" s="43"/>
      <c r="B26" s="44">
        <v>559</v>
      </c>
      <c r="C26" s="45" t="s">
        <v>49</v>
      </c>
      <c r="D26" s="46">
        <v>0</v>
      </c>
      <c r="E26" s="46">
        <v>21845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21845</v>
      </c>
      <c r="O26" s="47">
        <f t="shared" si="1"/>
        <v>1.0526696222050886</v>
      </c>
      <c r="P26" s="9"/>
    </row>
    <row r="27" spans="1:16" ht="15.75">
      <c r="A27" s="26" t="s">
        <v>34</v>
      </c>
      <c r="B27" s="27"/>
      <c r="C27" s="28"/>
      <c r="D27" s="29">
        <f t="shared" ref="D27:M27" si="8">SUM(D28:D30)</f>
        <v>826161</v>
      </c>
      <c r="E27" s="29">
        <f t="shared" si="8"/>
        <v>2000027</v>
      </c>
      <c r="F27" s="29">
        <f t="shared" si="8"/>
        <v>0</v>
      </c>
      <c r="G27" s="29">
        <f t="shared" si="8"/>
        <v>66164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2892352</v>
      </c>
      <c r="O27" s="41">
        <f t="shared" si="1"/>
        <v>139.37702390131071</v>
      </c>
      <c r="P27" s="9"/>
    </row>
    <row r="28" spans="1:16">
      <c r="A28" s="12"/>
      <c r="B28" s="42">
        <v>572</v>
      </c>
      <c r="C28" s="19" t="s">
        <v>35</v>
      </c>
      <c r="D28" s="46">
        <v>826161</v>
      </c>
      <c r="E28" s="46">
        <v>1822500</v>
      </c>
      <c r="F28" s="46">
        <v>0</v>
      </c>
      <c r="G28" s="46">
        <v>66164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2714825</v>
      </c>
      <c r="O28" s="47">
        <f t="shared" si="1"/>
        <v>130.82233037779491</v>
      </c>
      <c r="P28" s="9"/>
    </row>
    <row r="29" spans="1:16">
      <c r="A29" s="12"/>
      <c r="B29" s="42">
        <v>574</v>
      </c>
      <c r="C29" s="19" t="s">
        <v>54</v>
      </c>
      <c r="D29" s="46">
        <v>0</v>
      </c>
      <c r="E29" s="46">
        <v>775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775</v>
      </c>
      <c r="O29" s="47">
        <f t="shared" si="1"/>
        <v>3.7345797995373943E-2</v>
      </c>
      <c r="P29" s="9"/>
    </row>
    <row r="30" spans="1:16">
      <c r="A30" s="12"/>
      <c r="B30" s="42">
        <v>575</v>
      </c>
      <c r="C30" s="19" t="s">
        <v>50</v>
      </c>
      <c r="D30" s="46">
        <v>0</v>
      </c>
      <c r="E30" s="46">
        <v>176752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176752</v>
      </c>
      <c r="O30" s="47">
        <f t="shared" si="1"/>
        <v>8.5173477255204322</v>
      </c>
      <c r="P30" s="9"/>
    </row>
    <row r="31" spans="1:16" ht="15.75">
      <c r="A31" s="26" t="s">
        <v>39</v>
      </c>
      <c r="B31" s="27"/>
      <c r="C31" s="28"/>
      <c r="D31" s="29">
        <f t="shared" ref="D31:M31" si="9">SUM(D32:D33)</f>
        <v>458645</v>
      </c>
      <c r="E31" s="29">
        <f t="shared" si="9"/>
        <v>2475416</v>
      </c>
      <c r="F31" s="29">
        <f t="shared" si="9"/>
        <v>0</v>
      </c>
      <c r="G31" s="29">
        <f t="shared" si="9"/>
        <v>1205223</v>
      </c>
      <c r="H31" s="29">
        <f t="shared" si="9"/>
        <v>0</v>
      </c>
      <c r="I31" s="29">
        <f t="shared" si="9"/>
        <v>3481223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si="4"/>
        <v>7620507</v>
      </c>
      <c r="O31" s="41">
        <f t="shared" si="1"/>
        <v>367.21795489591364</v>
      </c>
      <c r="P31" s="9"/>
    </row>
    <row r="32" spans="1:16">
      <c r="A32" s="12"/>
      <c r="B32" s="42">
        <v>581</v>
      </c>
      <c r="C32" s="19" t="s">
        <v>36</v>
      </c>
      <c r="D32" s="46">
        <v>458645</v>
      </c>
      <c r="E32" s="46">
        <v>2475416</v>
      </c>
      <c r="F32" s="46">
        <v>0</v>
      </c>
      <c r="G32" s="46">
        <v>1205223</v>
      </c>
      <c r="H32" s="46">
        <v>0</v>
      </c>
      <c r="I32" s="46">
        <v>2246378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6385662</v>
      </c>
      <c r="O32" s="47">
        <f t="shared" si="1"/>
        <v>307.71308789514262</v>
      </c>
      <c r="P32" s="9"/>
    </row>
    <row r="33" spans="1:119" ht="15.75" thickBot="1">
      <c r="A33" s="12"/>
      <c r="B33" s="42">
        <v>591</v>
      </c>
      <c r="C33" s="19" t="s">
        <v>38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1234845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1234845</v>
      </c>
      <c r="O33" s="47">
        <f t="shared" si="1"/>
        <v>59.504867000771007</v>
      </c>
      <c r="P33" s="9"/>
    </row>
    <row r="34" spans="1:119" ht="16.5" thickBot="1">
      <c r="A34" s="13" t="s">
        <v>10</v>
      </c>
      <c r="B34" s="21"/>
      <c r="C34" s="20"/>
      <c r="D34" s="14">
        <f>SUM(D5,D13,D17,D22,D25,D27,D31)</f>
        <v>22206741</v>
      </c>
      <c r="E34" s="14">
        <f t="shared" ref="E34:M34" si="10">SUM(E5,E13,E17,E22,E25,E27,E31)</f>
        <v>5045303</v>
      </c>
      <c r="F34" s="14">
        <f t="shared" si="10"/>
        <v>671638</v>
      </c>
      <c r="G34" s="14">
        <f t="shared" si="10"/>
        <v>2937312</v>
      </c>
      <c r="H34" s="14">
        <f t="shared" si="10"/>
        <v>0</v>
      </c>
      <c r="I34" s="14">
        <f t="shared" si="10"/>
        <v>22182115</v>
      </c>
      <c r="J34" s="14">
        <f t="shared" si="10"/>
        <v>5871991</v>
      </c>
      <c r="K34" s="14">
        <f t="shared" si="10"/>
        <v>4187142</v>
      </c>
      <c r="L34" s="14">
        <f t="shared" si="10"/>
        <v>0</v>
      </c>
      <c r="M34" s="14">
        <f t="shared" si="10"/>
        <v>0</v>
      </c>
      <c r="N34" s="14">
        <f t="shared" si="4"/>
        <v>63102242</v>
      </c>
      <c r="O34" s="35">
        <f t="shared" si="1"/>
        <v>3040.7788164996145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93" t="s">
        <v>55</v>
      </c>
      <c r="M36" s="93"/>
      <c r="N36" s="93"/>
      <c r="O36" s="39">
        <v>20752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52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6312400</v>
      </c>
      <c r="E5" s="24">
        <f t="shared" ref="E5:M5" si="0">SUM(E6:E12)</f>
        <v>7987</v>
      </c>
      <c r="F5" s="24">
        <f t="shared" si="0"/>
        <v>670148</v>
      </c>
      <c r="G5" s="24">
        <f t="shared" si="0"/>
        <v>616830</v>
      </c>
      <c r="H5" s="24">
        <f t="shared" si="0"/>
        <v>0</v>
      </c>
      <c r="I5" s="24">
        <f t="shared" si="0"/>
        <v>0</v>
      </c>
      <c r="J5" s="24">
        <f t="shared" si="0"/>
        <v>5993702</v>
      </c>
      <c r="K5" s="24">
        <f t="shared" si="0"/>
        <v>3935651</v>
      </c>
      <c r="L5" s="24">
        <f t="shared" si="0"/>
        <v>0</v>
      </c>
      <c r="M5" s="24">
        <f t="shared" si="0"/>
        <v>0</v>
      </c>
      <c r="N5" s="25">
        <f>SUM(D5:M5)</f>
        <v>17536718</v>
      </c>
      <c r="O5" s="30">
        <f t="shared" ref="O5:O34" si="1">(N5/O$36)</f>
        <v>845.22450356660886</v>
      </c>
      <c r="P5" s="6"/>
    </row>
    <row r="6" spans="1:133">
      <c r="A6" s="12"/>
      <c r="B6" s="42">
        <v>511</v>
      </c>
      <c r="C6" s="19" t="s">
        <v>19</v>
      </c>
      <c r="D6" s="46">
        <v>253740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253740</v>
      </c>
      <c r="O6" s="47">
        <f t="shared" si="1"/>
        <v>12.229612492770388</v>
      </c>
      <c r="P6" s="9"/>
    </row>
    <row r="7" spans="1:133">
      <c r="A7" s="12"/>
      <c r="B7" s="42">
        <v>512</v>
      </c>
      <c r="C7" s="19" t="s">
        <v>20</v>
      </c>
      <c r="D7" s="46">
        <v>1201343</v>
      </c>
      <c r="E7" s="46">
        <v>7987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1209330</v>
      </c>
      <c r="O7" s="47">
        <f t="shared" si="1"/>
        <v>58.286581839213419</v>
      </c>
      <c r="P7" s="9"/>
    </row>
    <row r="8" spans="1:133">
      <c r="A8" s="12"/>
      <c r="B8" s="42">
        <v>513</v>
      </c>
      <c r="C8" s="19" t="s">
        <v>21</v>
      </c>
      <c r="D8" s="46">
        <v>2401031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575777</v>
      </c>
      <c r="L8" s="46">
        <v>0</v>
      </c>
      <c r="M8" s="46">
        <v>0</v>
      </c>
      <c r="N8" s="46">
        <f t="shared" si="2"/>
        <v>2976808</v>
      </c>
      <c r="O8" s="47">
        <f t="shared" si="1"/>
        <v>143.47445536919221</v>
      </c>
      <c r="P8" s="9"/>
    </row>
    <row r="9" spans="1:133">
      <c r="A9" s="12"/>
      <c r="B9" s="42">
        <v>514</v>
      </c>
      <c r="C9" s="19" t="s">
        <v>22</v>
      </c>
      <c r="D9" s="46">
        <v>329153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329153</v>
      </c>
      <c r="O9" s="47">
        <f t="shared" si="1"/>
        <v>15.86432427221901</v>
      </c>
      <c r="P9" s="9"/>
    </row>
    <row r="10" spans="1:133">
      <c r="A10" s="12"/>
      <c r="B10" s="42">
        <v>515</v>
      </c>
      <c r="C10" s="19" t="s">
        <v>23</v>
      </c>
      <c r="D10" s="46">
        <v>475755</v>
      </c>
      <c r="E10" s="46">
        <v>0</v>
      </c>
      <c r="F10" s="46">
        <v>0</v>
      </c>
      <c r="G10" s="46">
        <v>301271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777026</v>
      </c>
      <c r="O10" s="47">
        <f t="shared" si="1"/>
        <v>37.450645845382688</v>
      </c>
      <c r="P10" s="9"/>
    </row>
    <row r="11" spans="1:133">
      <c r="A11" s="12"/>
      <c r="B11" s="42">
        <v>518</v>
      </c>
      <c r="C11" s="19" t="s">
        <v>43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3138848</v>
      </c>
      <c r="L11" s="46">
        <v>0</v>
      </c>
      <c r="M11" s="46">
        <v>0</v>
      </c>
      <c r="N11" s="46">
        <f t="shared" si="2"/>
        <v>3138848</v>
      </c>
      <c r="O11" s="47">
        <f t="shared" si="1"/>
        <v>151.28436475804898</v>
      </c>
      <c r="P11" s="9"/>
    </row>
    <row r="12" spans="1:133">
      <c r="A12" s="12"/>
      <c r="B12" s="42">
        <v>519</v>
      </c>
      <c r="C12" s="19" t="s">
        <v>24</v>
      </c>
      <c r="D12" s="46">
        <v>1651378</v>
      </c>
      <c r="E12" s="46">
        <v>0</v>
      </c>
      <c r="F12" s="46">
        <v>670148</v>
      </c>
      <c r="G12" s="46">
        <v>315559</v>
      </c>
      <c r="H12" s="46">
        <v>0</v>
      </c>
      <c r="I12" s="46">
        <v>0</v>
      </c>
      <c r="J12" s="46">
        <v>5993702</v>
      </c>
      <c r="K12" s="46">
        <v>221026</v>
      </c>
      <c r="L12" s="46">
        <v>0</v>
      </c>
      <c r="M12" s="46">
        <v>0</v>
      </c>
      <c r="N12" s="46">
        <f t="shared" si="2"/>
        <v>8851813</v>
      </c>
      <c r="O12" s="47">
        <f t="shared" si="1"/>
        <v>426.63451898978212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13831738</v>
      </c>
      <c r="E13" s="29">
        <f t="shared" si="3"/>
        <v>659144</v>
      </c>
      <c r="F13" s="29">
        <f t="shared" si="3"/>
        <v>0</v>
      </c>
      <c r="G13" s="29">
        <f t="shared" si="3"/>
        <v>1990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4" si="4">SUM(D13:M13)</f>
        <v>14492872</v>
      </c>
      <c r="O13" s="41">
        <f t="shared" si="1"/>
        <v>698.51898978214763</v>
      </c>
      <c r="P13" s="10"/>
    </row>
    <row r="14" spans="1:133">
      <c r="A14" s="12"/>
      <c r="B14" s="42">
        <v>521</v>
      </c>
      <c r="C14" s="19" t="s">
        <v>26</v>
      </c>
      <c r="D14" s="46">
        <v>7992443</v>
      </c>
      <c r="E14" s="46">
        <v>20855</v>
      </c>
      <c r="F14" s="46">
        <v>0</v>
      </c>
      <c r="G14" s="46">
        <v>1990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8015288</v>
      </c>
      <c r="O14" s="47">
        <f t="shared" si="1"/>
        <v>386.31617505301716</v>
      </c>
      <c r="P14" s="9"/>
    </row>
    <row r="15" spans="1:133">
      <c r="A15" s="12"/>
      <c r="B15" s="42">
        <v>522</v>
      </c>
      <c r="C15" s="19" t="s">
        <v>27</v>
      </c>
      <c r="D15" s="46">
        <v>5839295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5839295</v>
      </c>
      <c r="O15" s="47">
        <f t="shared" si="1"/>
        <v>281.43893387314438</v>
      </c>
      <c r="P15" s="9"/>
    </row>
    <row r="16" spans="1:133">
      <c r="A16" s="12"/>
      <c r="B16" s="42">
        <v>524</v>
      </c>
      <c r="C16" s="19" t="s">
        <v>44</v>
      </c>
      <c r="D16" s="46">
        <v>0</v>
      </c>
      <c r="E16" s="46">
        <v>638289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638289</v>
      </c>
      <c r="O16" s="47">
        <f t="shared" si="1"/>
        <v>30.76388085598612</v>
      </c>
      <c r="P16" s="9"/>
    </row>
    <row r="17" spans="1:16" ht="15.75">
      <c r="A17" s="26" t="s">
        <v>28</v>
      </c>
      <c r="B17" s="27"/>
      <c r="C17" s="28"/>
      <c r="D17" s="29">
        <f t="shared" ref="D17:M17" si="5">SUM(D18:D22)</f>
        <v>820981</v>
      </c>
      <c r="E17" s="29">
        <f t="shared" si="5"/>
        <v>0</v>
      </c>
      <c r="F17" s="29">
        <f t="shared" si="5"/>
        <v>0</v>
      </c>
      <c r="G17" s="29">
        <f t="shared" si="5"/>
        <v>213392</v>
      </c>
      <c r="H17" s="29">
        <f t="shared" si="5"/>
        <v>0</v>
      </c>
      <c r="I17" s="29">
        <f t="shared" si="5"/>
        <v>17053174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18087547</v>
      </c>
      <c r="O17" s="41">
        <f t="shared" si="1"/>
        <v>871.77303836514363</v>
      </c>
      <c r="P17" s="10"/>
    </row>
    <row r="18" spans="1:16">
      <c r="A18" s="12"/>
      <c r="B18" s="42">
        <v>534</v>
      </c>
      <c r="C18" s="19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3992241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3992241</v>
      </c>
      <c r="O18" s="47">
        <f t="shared" si="1"/>
        <v>192.4157027183343</v>
      </c>
      <c r="P18" s="9"/>
    </row>
    <row r="19" spans="1:16">
      <c r="A19" s="12"/>
      <c r="B19" s="42">
        <v>536</v>
      </c>
      <c r="C19" s="19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12275632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12275632</v>
      </c>
      <c r="O19" s="47">
        <f t="shared" si="1"/>
        <v>591.65374975901295</v>
      </c>
      <c r="P19" s="9"/>
    </row>
    <row r="20" spans="1:16">
      <c r="A20" s="12"/>
      <c r="B20" s="42">
        <v>537</v>
      </c>
      <c r="C20" s="19" t="s">
        <v>45</v>
      </c>
      <c r="D20" s="46">
        <v>0</v>
      </c>
      <c r="E20" s="46">
        <v>0</v>
      </c>
      <c r="F20" s="46">
        <v>0</v>
      </c>
      <c r="G20" s="46">
        <v>213392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213392</v>
      </c>
      <c r="O20" s="47">
        <f t="shared" si="1"/>
        <v>10.28494312704839</v>
      </c>
      <c r="P20" s="9"/>
    </row>
    <row r="21" spans="1:16">
      <c r="A21" s="12"/>
      <c r="B21" s="42">
        <v>538</v>
      </c>
      <c r="C21" s="19" t="s">
        <v>46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785301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785301</v>
      </c>
      <c r="O21" s="47">
        <f t="shared" si="1"/>
        <v>37.849479467900522</v>
      </c>
      <c r="P21" s="9"/>
    </row>
    <row r="22" spans="1:16">
      <c r="A22" s="12"/>
      <c r="B22" s="42">
        <v>539</v>
      </c>
      <c r="C22" s="19" t="s">
        <v>31</v>
      </c>
      <c r="D22" s="46">
        <v>820981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820981</v>
      </c>
      <c r="O22" s="47">
        <f t="shared" si="1"/>
        <v>39.569163292847506</v>
      </c>
      <c r="P22" s="9"/>
    </row>
    <row r="23" spans="1:16" ht="15.75">
      <c r="A23" s="26" t="s">
        <v>32</v>
      </c>
      <c r="B23" s="27"/>
      <c r="C23" s="28"/>
      <c r="D23" s="29">
        <f t="shared" ref="D23:M23" si="6">SUM(D24:D25)</f>
        <v>0</v>
      </c>
      <c r="E23" s="29">
        <f t="shared" si="6"/>
        <v>0</v>
      </c>
      <c r="F23" s="29">
        <f t="shared" si="6"/>
        <v>0</v>
      </c>
      <c r="G23" s="29">
        <f t="shared" si="6"/>
        <v>462489</v>
      </c>
      <c r="H23" s="29">
        <f t="shared" si="6"/>
        <v>0</v>
      </c>
      <c r="I23" s="29">
        <f t="shared" si="6"/>
        <v>2251710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2714199</v>
      </c>
      <c r="O23" s="41">
        <f t="shared" si="1"/>
        <v>130.81737998843261</v>
      </c>
      <c r="P23" s="10"/>
    </row>
    <row r="24" spans="1:16">
      <c r="A24" s="12"/>
      <c r="B24" s="42">
        <v>541</v>
      </c>
      <c r="C24" s="19" t="s">
        <v>47</v>
      </c>
      <c r="D24" s="46">
        <v>0</v>
      </c>
      <c r="E24" s="46">
        <v>0</v>
      </c>
      <c r="F24" s="46">
        <v>0</v>
      </c>
      <c r="G24" s="46">
        <v>462489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462489</v>
      </c>
      <c r="O24" s="47">
        <f t="shared" si="1"/>
        <v>22.290775014459225</v>
      </c>
      <c r="P24" s="9"/>
    </row>
    <row r="25" spans="1:16">
      <c r="A25" s="12"/>
      <c r="B25" s="42">
        <v>542</v>
      </c>
      <c r="C25" s="19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2251710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2251710</v>
      </c>
      <c r="O25" s="47">
        <f t="shared" si="1"/>
        <v>108.52660497397339</v>
      </c>
      <c r="P25" s="9"/>
    </row>
    <row r="26" spans="1:16" ht="15.75">
      <c r="A26" s="26" t="s">
        <v>48</v>
      </c>
      <c r="B26" s="27"/>
      <c r="C26" s="28"/>
      <c r="D26" s="29">
        <f t="shared" ref="D26:M26" si="7">SUM(D27:D27)</f>
        <v>0</v>
      </c>
      <c r="E26" s="29">
        <f t="shared" si="7"/>
        <v>22146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22146</v>
      </c>
      <c r="O26" s="41">
        <f t="shared" si="1"/>
        <v>1.0673799884326201</v>
      </c>
      <c r="P26" s="10"/>
    </row>
    <row r="27" spans="1:16">
      <c r="A27" s="43"/>
      <c r="B27" s="44">
        <v>559</v>
      </c>
      <c r="C27" s="45" t="s">
        <v>49</v>
      </c>
      <c r="D27" s="46">
        <v>0</v>
      </c>
      <c r="E27" s="46">
        <v>22146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22146</v>
      </c>
      <c r="O27" s="47">
        <f t="shared" si="1"/>
        <v>1.0673799884326201</v>
      </c>
      <c r="P27" s="9"/>
    </row>
    <row r="28" spans="1:16" ht="15.75">
      <c r="A28" s="26" t="s">
        <v>34</v>
      </c>
      <c r="B28" s="27"/>
      <c r="C28" s="28"/>
      <c r="D28" s="29">
        <f t="shared" ref="D28:M28" si="8">SUM(D29:D30)</f>
        <v>881347</v>
      </c>
      <c r="E28" s="29">
        <f t="shared" si="8"/>
        <v>393482</v>
      </c>
      <c r="F28" s="29">
        <f t="shared" si="8"/>
        <v>0</v>
      </c>
      <c r="G28" s="29">
        <f t="shared" si="8"/>
        <v>2867592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4142421</v>
      </c>
      <c r="O28" s="41">
        <f t="shared" si="1"/>
        <v>199.65399074609601</v>
      </c>
      <c r="P28" s="9"/>
    </row>
    <row r="29" spans="1:16">
      <c r="A29" s="12"/>
      <c r="B29" s="42">
        <v>572</v>
      </c>
      <c r="C29" s="19" t="s">
        <v>35</v>
      </c>
      <c r="D29" s="46">
        <v>881347</v>
      </c>
      <c r="E29" s="46">
        <v>210000</v>
      </c>
      <c r="F29" s="46">
        <v>0</v>
      </c>
      <c r="G29" s="46">
        <v>2867592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3958939</v>
      </c>
      <c r="O29" s="47">
        <f t="shared" si="1"/>
        <v>190.81063235010603</v>
      </c>
      <c r="P29" s="9"/>
    </row>
    <row r="30" spans="1:16">
      <c r="A30" s="12"/>
      <c r="B30" s="42">
        <v>575</v>
      </c>
      <c r="C30" s="19" t="s">
        <v>50</v>
      </c>
      <c r="D30" s="46">
        <v>0</v>
      </c>
      <c r="E30" s="46">
        <v>183482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183482</v>
      </c>
      <c r="O30" s="47">
        <f t="shared" si="1"/>
        <v>8.8433583959899753</v>
      </c>
      <c r="P30" s="9"/>
    </row>
    <row r="31" spans="1:16" ht="15.75">
      <c r="A31" s="26" t="s">
        <v>39</v>
      </c>
      <c r="B31" s="27"/>
      <c r="C31" s="28"/>
      <c r="D31" s="29">
        <f t="shared" ref="D31:M31" si="9">SUM(D32:D33)</f>
        <v>843303</v>
      </c>
      <c r="E31" s="29">
        <f t="shared" si="9"/>
        <v>1904506</v>
      </c>
      <c r="F31" s="29">
        <f t="shared" si="9"/>
        <v>25226</v>
      </c>
      <c r="G31" s="29">
        <f t="shared" si="9"/>
        <v>0</v>
      </c>
      <c r="H31" s="29">
        <f t="shared" si="9"/>
        <v>0</v>
      </c>
      <c r="I31" s="29">
        <f t="shared" si="9"/>
        <v>4125029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si="4"/>
        <v>6898064</v>
      </c>
      <c r="O31" s="41">
        <f t="shared" si="1"/>
        <v>332.46886446886447</v>
      </c>
      <c r="P31" s="9"/>
    </row>
    <row r="32" spans="1:16">
      <c r="A32" s="12"/>
      <c r="B32" s="42">
        <v>581</v>
      </c>
      <c r="C32" s="19" t="s">
        <v>36</v>
      </c>
      <c r="D32" s="46">
        <v>843303</v>
      </c>
      <c r="E32" s="46">
        <v>1904506</v>
      </c>
      <c r="F32" s="46">
        <v>25226</v>
      </c>
      <c r="G32" s="46">
        <v>0</v>
      </c>
      <c r="H32" s="46">
        <v>0</v>
      </c>
      <c r="I32" s="46">
        <v>2808939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5581974</v>
      </c>
      <c r="O32" s="47">
        <f t="shared" si="1"/>
        <v>269.03672643146325</v>
      </c>
      <c r="P32" s="9"/>
    </row>
    <row r="33" spans="1:119" ht="15.75" thickBot="1">
      <c r="A33" s="12"/>
      <c r="B33" s="42">
        <v>591</v>
      </c>
      <c r="C33" s="19" t="s">
        <v>38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1316090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1316090</v>
      </c>
      <c r="O33" s="47">
        <f t="shared" si="1"/>
        <v>63.432138037401195</v>
      </c>
      <c r="P33" s="9"/>
    </row>
    <row r="34" spans="1:119" ht="16.5" thickBot="1">
      <c r="A34" s="13" t="s">
        <v>10</v>
      </c>
      <c r="B34" s="21"/>
      <c r="C34" s="20"/>
      <c r="D34" s="14">
        <f>SUM(D5,D13,D17,D23,D26,D28,D31)</f>
        <v>22689769</v>
      </c>
      <c r="E34" s="14">
        <f t="shared" ref="E34:M34" si="10">SUM(E5,E13,E17,E23,E26,E28,E31)</f>
        <v>2987265</v>
      </c>
      <c r="F34" s="14">
        <f t="shared" si="10"/>
        <v>695374</v>
      </c>
      <c r="G34" s="14">
        <f t="shared" si="10"/>
        <v>4162293</v>
      </c>
      <c r="H34" s="14">
        <f t="shared" si="10"/>
        <v>0</v>
      </c>
      <c r="I34" s="14">
        <f t="shared" si="10"/>
        <v>23429913</v>
      </c>
      <c r="J34" s="14">
        <f t="shared" si="10"/>
        <v>5993702</v>
      </c>
      <c r="K34" s="14">
        <f t="shared" si="10"/>
        <v>3935651</v>
      </c>
      <c r="L34" s="14">
        <f t="shared" si="10"/>
        <v>0</v>
      </c>
      <c r="M34" s="14">
        <f t="shared" si="10"/>
        <v>0</v>
      </c>
      <c r="N34" s="14">
        <f t="shared" si="4"/>
        <v>63893967</v>
      </c>
      <c r="O34" s="35">
        <f t="shared" si="1"/>
        <v>3079.524146905726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93" t="s">
        <v>51</v>
      </c>
      <c r="M36" s="93"/>
      <c r="N36" s="93"/>
      <c r="O36" s="39">
        <v>20748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thickBot="1">
      <c r="A38" s="97" t="s">
        <v>52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A38:O38"/>
    <mergeCell ref="L36:N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8566549</v>
      </c>
      <c r="E5" s="24">
        <f t="shared" si="0"/>
        <v>780543</v>
      </c>
      <c r="F5" s="24">
        <f t="shared" si="0"/>
        <v>1464605</v>
      </c>
      <c r="G5" s="24">
        <f t="shared" si="0"/>
        <v>9134486</v>
      </c>
      <c r="H5" s="24">
        <f t="shared" si="0"/>
        <v>0</v>
      </c>
      <c r="I5" s="24">
        <f t="shared" si="0"/>
        <v>0</v>
      </c>
      <c r="J5" s="24">
        <f t="shared" si="0"/>
        <v>5828676</v>
      </c>
      <c r="K5" s="24">
        <f t="shared" si="0"/>
        <v>115240</v>
      </c>
      <c r="L5" s="24">
        <f t="shared" si="0"/>
        <v>0</v>
      </c>
      <c r="M5" s="24">
        <f t="shared" si="0"/>
        <v>0</v>
      </c>
      <c r="N5" s="25">
        <f t="shared" ref="N5:N27" si="1">SUM(D5:M5)</f>
        <v>25890099</v>
      </c>
      <c r="O5" s="30">
        <f t="shared" ref="O5:O27" si="2">(N5/O$29)</f>
        <v>1185.1727626459144</v>
      </c>
      <c r="P5" s="6"/>
    </row>
    <row r="6" spans="1:133">
      <c r="A6" s="12"/>
      <c r="B6" s="42">
        <v>511</v>
      </c>
      <c r="C6" s="19" t="s">
        <v>19</v>
      </c>
      <c r="D6" s="46">
        <v>288694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288694</v>
      </c>
      <c r="O6" s="47">
        <f t="shared" si="2"/>
        <v>13.21556420233463</v>
      </c>
      <c r="P6" s="9"/>
    </row>
    <row r="7" spans="1:133">
      <c r="A7" s="12"/>
      <c r="B7" s="42">
        <v>512</v>
      </c>
      <c r="C7" s="19" t="s">
        <v>20</v>
      </c>
      <c r="D7" s="46">
        <v>1248192</v>
      </c>
      <c r="E7" s="46">
        <v>4018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1252210</v>
      </c>
      <c r="O7" s="47">
        <f t="shared" si="2"/>
        <v>57.322499427786681</v>
      </c>
      <c r="P7" s="9"/>
    </row>
    <row r="8" spans="1:133">
      <c r="A8" s="12"/>
      <c r="B8" s="42">
        <v>513</v>
      </c>
      <c r="C8" s="19" t="s">
        <v>21</v>
      </c>
      <c r="D8" s="46">
        <v>2460544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2460544</v>
      </c>
      <c r="O8" s="47">
        <f t="shared" si="2"/>
        <v>112.636484321355</v>
      </c>
      <c r="P8" s="9"/>
    </row>
    <row r="9" spans="1:133">
      <c r="A9" s="12"/>
      <c r="B9" s="42">
        <v>514</v>
      </c>
      <c r="C9" s="19" t="s">
        <v>22</v>
      </c>
      <c r="D9" s="46">
        <v>2193739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2193739</v>
      </c>
      <c r="O9" s="47">
        <f t="shared" si="2"/>
        <v>100.42293430991073</v>
      </c>
      <c r="P9" s="9"/>
    </row>
    <row r="10" spans="1:133">
      <c r="A10" s="12"/>
      <c r="B10" s="42">
        <v>515</v>
      </c>
      <c r="C10" s="19" t="s">
        <v>23</v>
      </c>
      <c r="D10" s="46">
        <v>427423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427423</v>
      </c>
      <c r="O10" s="47">
        <f t="shared" si="2"/>
        <v>19.566170748455026</v>
      </c>
      <c r="P10" s="9"/>
    </row>
    <row r="11" spans="1:133">
      <c r="A11" s="12"/>
      <c r="B11" s="42">
        <v>519</v>
      </c>
      <c r="C11" s="19" t="s">
        <v>24</v>
      </c>
      <c r="D11" s="46">
        <v>1947957</v>
      </c>
      <c r="E11" s="46">
        <v>776525</v>
      </c>
      <c r="F11" s="46">
        <v>1464605</v>
      </c>
      <c r="G11" s="46">
        <v>9134486</v>
      </c>
      <c r="H11" s="46">
        <v>0</v>
      </c>
      <c r="I11" s="46">
        <v>0</v>
      </c>
      <c r="J11" s="46">
        <v>5828676</v>
      </c>
      <c r="K11" s="46">
        <v>115240</v>
      </c>
      <c r="L11" s="46">
        <v>0</v>
      </c>
      <c r="M11" s="46">
        <v>0</v>
      </c>
      <c r="N11" s="46">
        <f t="shared" si="1"/>
        <v>19267489</v>
      </c>
      <c r="O11" s="47">
        <f t="shared" si="2"/>
        <v>882.00910963607237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12923630</v>
      </c>
      <c r="E12" s="29">
        <f t="shared" si="3"/>
        <v>17642</v>
      </c>
      <c r="F12" s="29">
        <f t="shared" si="3"/>
        <v>0</v>
      </c>
      <c r="G12" s="29">
        <f t="shared" si="3"/>
        <v>378001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13319273</v>
      </c>
      <c r="O12" s="41">
        <f t="shared" si="2"/>
        <v>609.71723506523233</v>
      </c>
      <c r="P12" s="10"/>
    </row>
    <row r="13" spans="1:133">
      <c r="A13" s="12"/>
      <c r="B13" s="42">
        <v>521</v>
      </c>
      <c r="C13" s="19" t="s">
        <v>26</v>
      </c>
      <c r="D13" s="46">
        <v>7526133</v>
      </c>
      <c r="E13" s="46">
        <v>17642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7543775</v>
      </c>
      <c r="O13" s="47">
        <f t="shared" si="2"/>
        <v>345.33188372625312</v>
      </c>
      <c r="P13" s="9"/>
    </row>
    <row r="14" spans="1:133">
      <c r="A14" s="12"/>
      <c r="B14" s="42">
        <v>522</v>
      </c>
      <c r="C14" s="19" t="s">
        <v>27</v>
      </c>
      <c r="D14" s="46">
        <v>5397497</v>
      </c>
      <c r="E14" s="46">
        <v>0</v>
      </c>
      <c r="F14" s="46">
        <v>0</v>
      </c>
      <c r="G14" s="46">
        <v>378001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5775498</v>
      </c>
      <c r="O14" s="47">
        <f t="shared" si="2"/>
        <v>264.38535133897915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714429</v>
      </c>
      <c r="E15" s="29">
        <f t="shared" si="4"/>
        <v>206660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18284633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19205722</v>
      </c>
      <c r="O15" s="41">
        <f t="shared" si="2"/>
        <v>879.18159761959259</v>
      </c>
      <c r="P15" s="10"/>
    </row>
    <row r="16" spans="1:133">
      <c r="A16" s="12"/>
      <c r="B16" s="42">
        <v>534</v>
      </c>
      <c r="C16" s="19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4219211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4219211</v>
      </c>
      <c r="O16" s="47">
        <f t="shared" si="2"/>
        <v>193.14309910734721</v>
      </c>
      <c r="P16" s="9"/>
    </row>
    <row r="17" spans="1:119">
      <c r="A17" s="12"/>
      <c r="B17" s="42">
        <v>536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13249246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13249246</v>
      </c>
      <c r="O17" s="47">
        <f t="shared" si="2"/>
        <v>606.51160448615246</v>
      </c>
      <c r="P17" s="9"/>
    </row>
    <row r="18" spans="1:119">
      <c r="A18" s="12"/>
      <c r="B18" s="42">
        <v>539</v>
      </c>
      <c r="C18" s="19" t="s">
        <v>31</v>
      </c>
      <c r="D18" s="46">
        <v>714429</v>
      </c>
      <c r="E18" s="46">
        <v>206660</v>
      </c>
      <c r="F18" s="46">
        <v>0</v>
      </c>
      <c r="G18" s="46">
        <v>0</v>
      </c>
      <c r="H18" s="46">
        <v>0</v>
      </c>
      <c r="I18" s="46">
        <v>816176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1737265</v>
      </c>
      <c r="O18" s="47">
        <f t="shared" si="2"/>
        <v>79.526894026092933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2067899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2067899</v>
      </c>
      <c r="O19" s="41">
        <f t="shared" si="2"/>
        <v>94.662348363469903</v>
      </c>
      <c r="P19" s="10"/>
    </row>
    <row r="20" spans="1:119">
      <c r="A20" s="12"/>
      <c r="B20" s="42">
        <v>542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2067899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2067899</v>
      </c>
      <c r="O20" s="47">
        <f t="shared" si="2"/>
        <v>94.662348363469903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1273777</v>
      </c>
      <c r="E21" s="29">
        <f t="shared" si="6"/>
        <v>0</v>
      </c>
      <c r="F21" s="29">
        <f t="shared" si="6"/>
        <v>0</v>
      </c>
      <c r="G21" s="29">
        <f t="shared" si="6"/>
        <v>512500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1786277</v>
      </c>
      <c r="O21" s="41">
        <f t="shared" si="2"/>
        <v>81.77051956969558</v>
      </c>
      <c r="P21" s="9"/>
    </row>
    <row r="22" spans="1:119">
      <c r="A22" s="12"/>
      <c r="B22" s="42">
        <v>572</v>
      </c>
      <c r="C22" s="19" t="s">
        <v>35</v>
      </c>
      <c r="D22" s="46">
        <v>1273777</v>
      </c>
      <c r="E22" s="46">
        <v>0</v>
      </c>
      <c r="F22" s="46">
        <v>0</v>
      </c>
      <c r="G22" s="46">
        <v>512500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1786277</v>
      </c>
      <c r="O22" s="47">
        <f t="shared" si="2"/>
        <v>81.77051956969558</v>
      </c>
      <c r="P22" s="9"/>
    </row>
    <row r="23" spans="1:119" ht="15.75">
      <c r="A23" s="26" t="s">
        <v>39</v>
      </c>
      <c r="B23" s="27"/>
      <c r="C23" s="28"/>
      <c r="D23" s="29">
        <f t="shared" ref="D23:M23" si="7">SUM(D24:D26)</f>
        <v>703918</v>
      </c>
      <c r="E23" s="29">
        <f t="shared" si="7"/>
        <v>5523880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4307488</v>
      </c>
      <c r="J23" s="29">
        <f t="shared" si="7"/>
        <v>5603</v>
      </c>
      <c r="K23" s="29">
        <f t="shared" si="7"/>
        <v>3529545</v>
      </c>
      <c r="L23" s="29">
        <f t="shared" si="7"/>
        <v>0</v>
      </c>
      <c r="M23" s="29">
        <f t="shared" si="7"/>
        <v>0</v>
      </c>
      <c r="N23" s="29">
        <f t="shared" si="1"/>
        <v>14070434</v>
      </c>
      <c r="O23" s="41">
        <f t="shared" si="2"/>
        <v>644.10318150606543</v>
      </c>
      <c r="P23" s="9"/>
    </row>
    <row r="24" spans="1:119">
      <c r="A24" s="12"/>
      <c r="B24" s="42">
        <v>581</v>
      </c>
      <c r="C24" s="19" t="s">
        <v>36</v>
      </c>
      <c r="D24" s="46">
        <v>703918</v>
      </c>
      <c r="E24" s="46">
        <v>5523880</v>
      </c>
      <c r="F24" s="46">
        <v>0</v>
      </c>
      <c r="G24" s="46">
        <v>0</v>
      </c>
      <c r="H24" s="46">
        <v>0</v>
      </c>
      <c r="I24" s="46">
        <v>2998452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9226250</v>
      </c>
      <c r="O24" s="47">
        <f t="shared" si="2"/>
        <v>422.35065232318607</v>
      </c>
      <c r="P24" s="9"/>
    </row>
    <row r="25" spans="1:119">
      <c r="A25" s="12"/>
      <c r="B25" s="42">
        <v>590</v>
      </c>
      <c r="C25" s="19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3363721</v>
      </c>
      <c r="L25" s="46">
        <v>0</v>
      </c>
      <c r="M25" s="46">
        <v>0</v>
      </c>
      <c r="N25" s="46">
        <f t="shared" si="1"/>
        <v>3363721</v>
      </c>
      <c r="O25" s="47">
        <f t="shared" si="2"/>
        <v>153.98127718013276</v>
      </c>
      <c r="P25" s="9"/>
    </row>
    <row r="26" spans="1:119" ht="15.75" thickBot="1">
      <c r="A26" s="12"/>
      <c r="B26" s="42">
        <v>591</v>
      </c>
      <c r="C26" s="19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1309036</v>
      </c>
      <c r="J26" s="46">
        <v>5603</v>
      </c>
      <c r="K26" s="46">
        <v>165824</v>
      </c>
      <c r="L26" s="46">
        <v>0</v>
      </c>
      <c r="M26" s="46">
        <v>0</v>
      </c>
      <c r="N26" s="46">
        <f t="shared" si="1"/>
        <v>1480463</v>
      </c>
      <c r="O26" s="47">
        <f t="shared" si="2"/>
        <v>67.771252002746621</v>
      </c>
      <c r="P26" s="9"/>
    </row>
    <row r="27" spans="1:119" ht="16.5" thickBot="1">
      <c r="A27" s="13" t="s">
        <v>10</v>
      </c>
      <c r="B27" s="21"/>
      <c r="C27" s="20"/>
      <c r="D27" s="14">
        <f>SUM(D5,D12,D15,D19,D21,D23)</f>
        <v>24182303</v>
      </c>
      <c r="E27" s="14">
        <f t="shared" ref="E27:M27" si="8">SUM(E5,E12,E15,E19,E21,E23)</f>
        <v>6528725</v>
      </c>
      <c r="F27" s="14">
        <f t="shared" si="8"/>
        <v>1464605</v>
      </c>
      <c r="G27" s="14">
        <f t="shared" si="8"/>
        <v>10024987</v>
      </c>
      <c r="H27" s="14">
        <f t="shared" si="8"/>
        <v>0</v>
      </c>
      <c r="I27" s="14">
        <f t="shared" si="8"/>
        <v>24660020</v>
      </c>
      <c r="J27" s="14">
        <f t="shared" si="8"/>
        <v>5834279</v>
      </c>
      <c r="K27" s="14">
        <f t="shared" si="8"/>
        <v>3644785</v>
      </c>
      <c r="L27" s="14">
        <f t="shared" si="8"/>
        <v>0</v>
      </c>
      <c r="M27" s="14">
        <f t="shared" si="8"/>
        <v>0</v>
      </c>
      <c r="N27" s="14">
        <f t="shared" si="1"/>
        <v>76339704</v>
      </c>
      <c r="O27" s="35">
        <f t="shared" si="2"/>
        <v>3494.6076447699702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40</v>
      </c>
      <c r="M29" s="93"/>
      <c r="N29" s="93"/>
      <c r="O29" s="39">
        <v>21845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thickBot="1">
      <c r="A31" s="97" t="s">
        <v>52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7412281</v>
      </c>
      <c r="E5" s="24">
        <f t="shared" si="0"/>
        <v>784361</v>
      </c>
      <c r="F5" s="24">
        <f t="shared" si="0"/>
        <v>1388878</v>
      </c>
      <c r="G5" s="24">
        <f t="shared" si="0"/>
        <v>5002784</v>
      </c>
      <c r="H5" s="24">
        <f t="shared" si="0"/>
        <v>0</v>
      </c>
      <c r="I5" s="24">
        <f t="shared" si="0"/>
        <v>0</v>
      </c>
      <c r="J5" s="24">
        <f t="shared" si="0"/>
        <v>4806446</v>
      </c>
      <c r="K5" s="24">
        <f t="shared" si="0"/>
        <v>152137</v>
      </c>
      <c r="L5" s="24">
        <f t="shared" si="0"/>
        <v>0</v>
      </c>
      <c r="M5" s="24">
        <f t="shared" si="0"/>
        <v>0</v>
      </c>
      <c r="N5" s="25">
        <f t="shared" ref="N5:N28" si="1">SUM(D5:M5)</f>
        <v>19546887</v>
      </c>
      <c r="O5" s="30">
        <f t="shared" ref="O5:O28" si="2">(N5/O$30)</f>
        <v>882.63736114874018</v>
      </c>
      <c r="P5" s="6"/>
    </row>
    <row r="6" spans="1:133">
      <c r="A6" s="12"/>
      <c r="B6" s="42">
        <v>511</v>
      </c>
      <c r="C6" s="19" t="s">
        <v>19</v>
      </c>
      <c r="D6" s="46">
        <v>277812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277812</v>
      </c>
      <c r="O6" s="47">
        <f t="shared" si="2"/>
        <v>12.544567867786508</v>
      </c>
      <c r="P6" s="9"/>
    </row>
    <row r="7" spans="1:133">
      <c r="A7" s="12"/>
      <c r="B7" s="42">
        <v>512</v>
      </c>
      <c r="C7" s="19" t="s">
        <v>20</v>
      </c>
      <c r="D7" s="46">
        <v>1423464</v>
      </c>
      <c r="E7" s="46">
        <v>3161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1426625</v>
      </c>
      <c r="O7" s="47">
        <f t="shared" si="2"/>
        <v>64.419082452813143</v>
      </c>
      <c r="P7" s="9"/>
    </row>
    <row r="8" spans="1:133">
      <c r="A8" s="12"/>
      <c r="B8" s="42">
        <v>513</v>
      </c>
      <c r="C8" s="19" t="s">
        <v>21</v>
      </c>
      <c r="D8" s="46">
        <v>2731030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163</v>
      </c>
      <c r="K8" s="46">
        <v>152137</v>
      </c>
      <c r="L8" s="46">
        <v>0</v>
      </c>
      <c r="M8" s="46">
        <v>0</v>
      </c>
      <c r="N8" s="46">
        <f t="shared" si="1"/>
        <v>2883330</v>
      </c>
      <c r="O8" s="47">
        <f t="shared" si="2"/>
        <v>130.1964237334056</v>
      </c>
      <c r="P8" s="9"/>
    </row>
    <row r="9" spans="1:133">
      <c r="A9" s="12"/>
      <c r="B9" s="42">
        <v>514</v>
      </c>
      <c r="C9" s="19" t="s">
        <v>22</v>
      </c>
      <c r="D9" s="46">
        <v>408849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408849</v>
      </c>
      <c r="O9" s="47">
        <f t="shared" si="2"/>
        <v>18.461528041181253</v>
      </c>
      <c r="P9" s="9"/>
    </row>
    <row r="10" spans="1:133">
      <c r="A10" s="12"/>
      <c r="B10" s="42">
        <v>515</v>
      </c>
      <c r="C10" s="19" t="s">
        <v>23</v>
      </c>
      <c r="D10" s="46">
        <v>453368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453368</v>
      </c>
      <c r="O10" s="47">
        <f t="shared" si="2"/>
        <v>20.471778199223337</v>
      </c>
      <c r="P10" s="9"/>
    </row>
    <row r="11" spans="1:133">
      <c r="A11" s="12"/>
      <c r="B11" s="42">
        <v>519</v>
      </c>
      <c r="C11" s="19" t="s">
        <v>24</v>
      </c>
      <c r="D11" s="46">
        <v>2117758</v>
      </c>
      <c r="E11" s="46">
        <v>781200</v>
      </c>
      <c r="F11" s="46">
        <v>1388878</v>
      </c>
      <c r="G11" s="46">
        <v>5002784</v>
      </c>
      <c r="H11" s="46">
        <v>0</v>
      </c>
      <c r="I11" s="46">
        <v>0</v>
      </c>
      <c r="J11" s="46">
        <v>4806283</v>
      </c>
      <c r="K11" s="46">
        <v>0</v>
      </c>
      <c r="L11" s="46">
        <v>0</v>
      </c>
      <c r="M11" s="46">
        <v>0</v>
      </c>
      <c r="N11" s="46">
        <f t="shared" si="1"/>
        <v>14096903</v>
      </c>
      <c r="O11" s="47">
        <f t="shared" si="2"/>
        <v>636.54398085433036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13931297</v>
      </c>
      <c r="E12" s="29">
        <f t="shared" si="3"/>
        <v>31558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13962855</v>
      </c>
      <c r="O12" s="41">
        <f t="shared" si="2"/>
        <v>630.49105933351393</v>
      </c>
      <c r="P12" s="10"/>
    </row>
    <row r="13" spans="1:133">
      <c r="A13" s="12"/>
      <c r="B13" s="42">
        <v>521</v>
      </c>
      <c r="C13" s="19" t="s">
        <v>26</v>
      </c>
      <c r="D13" s="46">
        <v>7061574</v>
      </c>
      <c r="E13" s="46">
        <v>31558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7093132</v>
      </c>
      <c r="O13" s="47">
        <f t="shared" si="2"/>
        <v>320.28953309852795</v>
      </c>
      <c r="P13" s="9"/>
    </row>
    <row r="14" spans="1:133">
      <c r="A14" s="12"/>
      <c r="B14" s="42">
        <v>522</v>
      </c>
      <c r="C14" s="19" t="s">
        <v>27</v>
      </c>
      <c r="D14" s="46">
        <v>6869723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6869723</v>
      </c>
      <c r="O14" s="47">
        <f t="shared" si="2"/>
        <v>310.20152623498598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804349</v>
      </c>
      <c r="E15" s="29">
        <f t="shared" si="4"/>
        <v>256960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17554025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18615334</v>
      </c>
      <c r="O15" s="41">
        <f t="shared" si="2"/>
        <v>840.57319606249439</v>
      </c>
      <c r="P15" s="10"/>
    </row>
    <row r="16" spans="1:133">
      <c r="A16" s="12"/>
      <c r="B16" s="42">
        <v>534</v>
      </c>
      <c r="C16" s="19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4037572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4037572</v>
      </c>
      <c r="O16" s="47">
        <f t="shared" si="2"/>
        <v>182.31608416869864</v>
      </c>
      <c r="P16" s="9"/>
    </row>
    <row r="17" spans="1:119">
      <c r="A17" s="12"/>
      <c r="B17" s="42">
        <v>536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12923462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12923462</v>
      </c>
      <c r="O17" s="47">
        <f t="shared" si="2"/>
        <v>583.55739185405946</v>
      </c>
      <c r="P17" s="9"/>
    </row>
    <row r="18" spans="1:119">
      <c r="A18" s="12"/>
      <c r="B18" s="42">
        <v>539</v>
      </c>
      <c r="C18" s="19" t="s">
        <v>31</v>
      </c>
      <c r="D18" s="46">
        <v>804349</v>
      </c>
      <c r="E18" s="46">
        <v>256960</v>
      </c>
      <c r="F18" s="46">
        <v>0</v>
      </c>
      <c r="G18" s="46">
        <v>0</v>
      </c>
      <c r="H18" s="46">
        <v>0</v>
      </c>
      <c r="I18" s="46">
        <v>592991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1654300</v>
      </c>
      <c r="O18" s="47">
        <f t="shared" si="2"/>
        <v>74.699720039736292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1841978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1841978</v>
      </c>
      <c r="O19" s="41">
        <f t="shared" si="2"/>
        <v>83.174297841596683</v>
      </c>
      <c r="P19" s="10"/>
    </row>
    <row r="20" spans="1:119">
      <c r="A20" s="12"/>
      <c r="B20" s="42">
        <v>542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1841978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1841978</v>
      </c>
      <c r="O20" s="47">
        <f t="shared" si="2"/>
        <v>83.174297841596683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2615536</v>
      </c>
      <c r="E21" s="29">
        <f t="shared" si="6"/>
        <v>0</v>
      </c>
      <c r="F21" s="29">
        <f t="shared" si="6"/>
        <v>0</v>
      </c>
      <c r="G21" s="29">
        <f t="shared" si="6"/>
        <v>338882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2954418</v>
      </c>
      <c r="O21" s="41">
        <f t="shared" si="2"/>
        <v>133.40639393118397</v>
      </c>
      <c r="P21" s="9"/>
    </row>
    <row r="22" spans="1:119">
      <c r="A22" s="12"/>
      <c r="B22" s="42">
        <v>572</v>
      </c>
      <c r="C22" s="19" t="s">
        <v>35</v>
      </c>
      <c r="D22" s="46">
        <v>2615536</v>
      </c>
      <c r="E22" s="46">
        <v>0</v>
      </c>
      <c r="F22" s="46">
        <v>0</v>
      </c>
      <c r="G22" s="46">
        <v>338882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2954418</v>
      </c>
      <c r="O22" s="47">
        <f t="shared" si="2"/>
        <v>133.40639393118397</v>
      </c>
      <c r="P22" s="9"/>
    </row>
    <row r="23" spans="1:119" ht="15.75">
      <c r="A23" s="26" t="s">
        <v>39</v>
      </c>
      <c r="B23" s="27"/>
      <c r="C23" s="28"/>
      <c r="D23" s="29">
        <f t="shared" ref="D23:M23" si="7">SUM(D24:D27)</f>
        <v>5087106</v>
      </c>
      <c r="E23" s="29">
        <f t="shared" si="7"/>
        <v>4252500</v>
      </c>
      <c r="F23" s="29">
        <f t="shared" si="7"/>
        <v>0</v>
      </c>
      <c r="G23" s="29">
        <f t="shared" si="7"/>
        <v>550000</v>
      </c>
      <c r="H23" s="29">
        <f t="shared" si="7"/>
        <v>0</v>
      </c>
      <c r="I23" s="29">
        <f t="shared" si="7"/>
        <v>4169476</v>
      </c>
      <c r="J23" s="29">
        <f t="shared" si="7"/>
        <v>10719</v>
      </c>
      <c r="K23" s="29">
        <f t="shared" si="7"/>
        <v>9245241</v>
      </c>
      <c r="L23" s="29">
        <f t="shared" si="7"/>
        <v>0</v>
      </c>
      <c r="M23" s="29">
        <f t="shared" si="7"/>
        <v>0</v>
      </c>
      <c r="N23" s="29">
        <f t="shared" si="1"/>
        <v>23315042</v>
      </c>
      <c r="O23" s="41">
        <f t="shared" si="2"/>
        <v>1052.7879526776844</v>
      </c>
      <c r="P23" s="9"/>
    </row>
    <row r="24" spans="1:119">
      <c r="A24" s="12"/>
      <c r="B24" s="42">
        <v>581</v>
      </c>
      <c r="C24" s="19" t="s">
        <v>36</v>
      </c>
      <c r="D24" s="46">
        <v>2878395</v>
      </c>
      <c r="E24" s="46">
        <v>4252500</v>
      </c>
      <c r="F24" s="46">
        <v>0</v>
      </c>
      <c r="G24" s="46">
        <v>550000</v>
      </c>
      <c r="H24" s="46">
        <v>0</v>
      </c>
      <c r="I24" s="46">
        <v>2902830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10583725</v>
      </c>
      <c r="O24" s="47">
        <f t="shared" si="2"/>
        <v>477.90684547999638</v>
      </c>
      <c r="P24" s="9"/>
    </row>
    <row r="25" spans="1:119">
      <c r="A25" s="12"/>
      <c r="B25" s="42">
        <v>590</v>
      </c>
      <c r="C25" s="19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4389044</v>
      </c>
      <c r="L25" s="46">
        <v>0</v>
      </c>
      <c r="M25" s="46">
        <v>0</v>
      </c>
      <c r="N25" s="46">
        <f t="shared" si="1"/>
        <v>4389044</v>
      </c>
      <c r="O25" s="47">
        <f t="shared" si="2"/>
        <v>198.18676058881965</v>
      </c>
      <c r="P25" s="9"/>
    </row>
    <row r="26" spans="1:119">
      <c r="A26" s="12"/>
      <c r="B26" s="42">
        <v>591</v>
      </c>
      <c r="C26" s="19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1266646</v>
      </c>
      <c r="J26" s="46">
        <v>10719</v>
      </c>
      <c r="K26" s="46">
        <v>214280</v>
      </c>
      <c r="L26" s="46">
        <v>0</v>
      </c>
      <c r="M26" s="46">
        <v>0</v>
      </c>
      <c r="N26" s="46">
        <f t="shared" si="1"/>
        <v>1491645</v>
      </c>
      <c r="O26" s="47">
        <f t="shared" si="2"/>
        <v>67.355052831211054</v>
      </c>
      <c r="P26" s="9"/>
    </row>
    <row r="27" spans="1:119" ht="15.75" thickBot="1">
      <c r="A27" s="12"/>
      <c r="B27" s="42">
        <v>593</v>
      </c>
      <c r="C27" s="19" t="s">
        <v>59</v>
      </c>
      <c r="D27" s="46">
        <v>2208711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4641917</v>
      </c>
      <c r="L27" s="46">
        <v>0</v>
      </c>
      <c r="M27" s="46">
        <v>0</v>
      </c>
      <c r="N27" s="46">
        <f t="shared" si="1"/>
        <v>6850628</v>
      </c>
      <c r="O27" s="47">
        <f t="shared" si="2"/>
        <v>309.33929377765736</v>
      </c>
      <c r="P27" s="9"/>
    </row>
    <row r="28" spans="1:119" ht="16.5" thickBot="1">
      <c r="A28" s="13" t="s">
        <v>10</v>
      </c>
      <c r="B28" s="21"/>
      <c r="C28" s="20"/>
      <c r="D28" s="14">
        <f>SUM(D5,D12,D15,D19,D21,D23)</f>
        <v>29850569</v>
      </c>
      <c r="E28" s="14">
        <f t="shared" ref="E28:M28" si="8">SUM(E5,E12,E15,E19,E21,E23)</f>
        <v>5325379</v>
      </c>
      <c r="F28" s="14">
        <f t="shared" si="8"/>
        <v>1388878</v>
      </c>
      <c r="G28" s="14">
        <f t="shared" si="8"/>
        <v>5891666</v>
      </c>
      <c r="H28" s="14">
        <f t="shared" si="8"/>
        <v>0</v>
      </c>
      <c r="I28" s="14">
        <f t="shared" si="8"/>
        <v>23565479</v>
      </c>
      <c r="J28" s="14">
        <f t="shared" si="8"/>
        <v>4817165</v>
      </c>
      <c r="K28" s="14">
        <f t="shared" si="8"/>
        <v>9397378</v>
      </c>
      <c r="L28" s="14">
        <f t="shared" si="8"/>
        <v>0</v>
      </c>
      <c r="M28" s="14">
        <f t="shared" si="8"/>
        <v>0</v>
      </c>
      <c r="N28" s="14">
        <f t="shared" si="1"/>
        <v>80236514</v>
      </c>
      <c r="O28" s="35">
        <f t="shared" si="2"/>
        <v>3623.0702609952136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60</v>
      </c>
      <c r="M30" s="93"/>
      <c r="N30" s="93"/>
      <c r="O30" s="39">
        <v>22146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52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7967264</v>
      </c>
      <c r="E5" s="24">
        <f t="shared" si="0"/>
        <v>996295</v>
      </c>
      <c r="F5" s="24">
        <f t="shared" si="0"/>
        <v>1458300</v>
      </c>
      <c r="G5" s="24">
        <f t="shared" si="0"/>
        <v>1270159</v>
      </c>
      <c r="H5" s="24">
        <f t="shared" si="0"/>
        <v>0</v>
      </c>
      <c r="I5" s="24">
        <f t="shared" si="0"/>
        <v>0</v>
      </c>
      <c r="J5" s="24">
        <f t="shared" si="0"/>
        <v>6135375</v>
      </c>
      <c r="K5" s="24">
        <f t="shared" si="0"/>
        <v>2775972</v>
      </c>
      <c r="L5" s="24">
        <f t="shared" si="0"/>
        <v>0</v>
      </c>
      <c r="M5" s="24">
        <f t="shared" si="0"/>
        <v>0</v>
      </c>
      <c r="N5" s="25">
        <f t="shared" ref="N5:N26" si="1">SUM(D5:M5)</f>
        <v>20603365</v>
      </c>
      <c r="O5" s="30">
        <f t="shared" ref="O5:O26" si="2">(N5/O$28)</f>
        <v>930.21648832904418</v>
      </c>
      <c r="P5" s="6"/>
    </row>
    <row r="6" spans="1:133">
      <c r="A6" s="12"/>
      <c r="B6" s="42">
        <v>511</v>
      </c>
      <c r="C6" s="19" t="s">
        <v>19</v>
      </c>
      <c r="D6" s="46">
        <v>254107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254107</v>
      </c>
      <c r="O6" s="47">
        <f t="shared" si="2"/>
        <v>11.472617273917558</v>
      </c>
      <c r="P6" s="9"/>
    </row>
    <row r="7" spans="1:133">
      <c r="A7" s="12"/>
      <c r="B7" s="42">
        <v>512</v>
      </c>
      <c r="C7" s="19" t="s">
        <v>20</v>
      </c>
      <c r="D7" s="46">
        <v>1587414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1587414</v>
      </c>
      <c r="O7" s="47">
        <f t="shared" si="2"/>
        <v>71.669781931464172</v>
      </c>
      <c r="P7" s="9"/>
    </row>
    <row r="8" spans="1:133">
      <c r="A8" s="12"/>
      <c r="B8" s="42">
        <v>513</v>
      </c>
      <c r="C8" s="19" t="s">
        <v>21</v>
      </c>
      <c r="D8" s="46">
        <v>3187469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432</v>
      </c>
      <c r="K8" s="46">
        <v>91122</v>
      </c>
      <c r="L8" s="46">
        <v>0</v>
      </c>
      <c r="M8" s="46">
        <v>0</v>
      </c>
      <c r="N8" s="46">
        <f t="shared" si="1"/>
        <v>3279023</v>
      </c>
      <c r="O8" s="47">
        <f t="shared" si="2"/>
        <v>148.04383945099102</v>
      </c>
      <c r="P8" s="9"/>
    </row>
    <row r="9" spans="1:133">
      <c r="A9" s="12"/>
      <c r="B9" s="42">
        <v>514</v>
      </c>
      <c r="C9" s="19" t="s">
        <v>22</v>
      </c>
      <c r="D9" s="46">
        <v>264685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264685</v>
      </c>
      <c r="O9" s="47">
        <f t="shared" si="2"/>
        <v>11.950200912005057</v>
      </c>
      <c r="P9" s="9"/>
    </row>
    <row r="10" spans="1:133">
      <c r="A10" s="12"/>
      <c r="B10" s="42">
        <v>515</v>
      </c>
      <c r="C10" s="19" t="s">
        <v>23</v>
      </c>
      <c r="D10" s="46">
        <v>583200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583200</v>
      </c>
      <c r="O10" s="47">
        <f t="shared" si="2"/>
        <v>26.330759853718</v>
      </c>
      <c r="P10" s="9"/>
    </row>
    <row r="11" spans="1:133">
      <c r="A11" s="12"/>
      <c r="B11" s="42">
        <v>519</v>
      </c>
      <c r="C11" s="19" t="s">
        <v>24</v>
      </c>
      <c r="D11" s="46">
        <v>2090389</v>
      </c>
      <c r="E11" s="46">
        <v>996295</v>
      </c>
      <c r="F11" s="46">
        <v>1458300</v>
      </c>
      <c r="G11" s="46">
        <v>1270159</v>
      </c>
      <c r="H11" s="46">
        <v>0</v>
      </c>
      <c r="I11" s="46">
        <v>0</v>
      </c>
      <c r="J11" s="46">
        <v>6134943</v>
      </c>
      <c r="K11" s="46">
        <v>2684850</v>
      </c>
      <c r="L11" s="46">
        <v>0</v>
      </c>
      <c r="M11" s="46">
        <v>0</v>
      </c>
      <c r="N11" s="46">
        <f t="shared" si="1"/>
        <v>14634936</v>
      </c>
      <c r="O11" s="47">
        <f t="shared" si="2"/>
        <v>660.74928890694844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15703916</v>
      </c>
      <c r="E12" s="29">
        <f t="shared" si="3"/>
        <v>23226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15727142</v>
      </c>
      <c r="O12" s="41">
        <f t="shared" si="2"/>
        <v>710.06104113052504</v>
      </c>
      <c r="P12" s="10"/>
    </row>
    <row r="13" spans="1:133">
      <c r="A13" s="12"/>
      <c r="B13" s="42">
        <v>521</v>
      </c>
      <c r="C13" s="19" t="s">
        <v>26</v>
      </c>
      <c r="D13" s="46">
        <v>7318892</v>
      </c>
      <c r="E13" s="46">
        <v>23226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7342118</v>
      </c>
      <c r="O13" s="47">
        <f t="shared" si="2"/>
        <v>331.48756151519257</v>
      </c>
      <c r="P13" s="9"/>
    </row>
    <row r="14" spans="1:133">
      <c r="A14" s="12"/>
      <c r="B14" s="42">
        <v>522</v>
      </c>
      <c r="C14" s="19" t="s">
        <v>27</v>
      </c>
      <c r="D14" s="46">
        <v>8385024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8385024</v>
      </c>
      <c r="O14" s="47">
        <f t="shared" si="2"/>
        <v>378.57347961533253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765057</v>
      </c>
      <c r="E15" s="29">
        <f t="shared" si="4"/>
        <v>170055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16658007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17593119</v>
      </c>
      <c r="O15" s="41">
        <f t="shared" si="2"/>
        <v>794.30759853717996</v>
      </c>
      <c r="P15" s="10"/>
    </row>
    <row r="16" spans="1:133">
      <c r="A16" s="12"/>
      <c r="B16" s="42">
        <v>534</v>
      </c>
      <c r="C16" s="19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3864886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3864886</v>
      </c>
      <c r="O16" s="47">
        <f t="shared" si="2"/>
        <v>174.49483046638673</v>
      </c>
      <c r="P16" s="9"/>
    </row>
    <row r="17" spans="1:119">
      <c r="A17" s="12"/>
      <c r="B17" s="42">
        <v>536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12260753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12260753</v>
      </c>
      <c r="O17" s="47">
        <f t="shared" si="2"/>
        <v>553.55785814257979</v>
      </c>
      <c r="P17" s="9"/>
    </row>
    <row r="18" spans="1:119">
      <c r="A18" s="12"/>
      <c r="B18" s="42">
        <v>539</v>
      </c>
      <c r="C18" s="19" t="s">
        <v>31</v>
      </c>
      <c r="D18" s="46">
        <v>765057</v>
      </c>
      <c r="E18" s="46">
        <v>170055</v>
      </c>
      <c r="F18" s="46">
        <v>0</v>
      </c>
      <c r="G18" s="46">
        <v>0</v>
      </c>
      <c r="H18" s="46">
        <v>0</v>
      </c>
      <c r="I18" s="46">
        <v>532368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1467480</v>
      </c>
      <c r="O18" s="47">
        <f t="shared" si="2"/>
        <v>66.254909928213465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1706065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1706065</v>
      </c>
      <c r="O19" s="41">
        <f t="shared" si="2"/>
        <v>77.02672806898731</v>
      </c>
      <c r="P19" s="10"/>
    </row>
    <row r="20" spans="1:119">
      <c r="A20" s="12"/>
      <c r="B20" s="42">
        <v>542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1706065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1706065</v>
      </c>
      <c r="O20" s="47">
        <f t="shared" si="2"/>
        <v>77.02672806898731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3308625</v>
      </c>
      <c r="E21" s="29">
        <f t="shared" si="6"/>
        <v>0</v>
      </c>
      <c r="F21" s="29">
        <f t="shared" si="6"/>
        <v>0</v>
      </c>
      <c r="G21" s="29">
        <f t="shared" si="6"/>
        <v>1224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3309849</v>
      </c>
      <c r="O21" s="41">
        <f t="shared" si="2"/>
        <v>149.43559528646892</v>
      </c>
      <c r="P21" s="9"/>
    </row>
    <row r="22" spans="1:119">
      <c r="A22" s="12"/>
      <c r="B22" s="42">
        <v>572</v>
      </c>
      <c r="C22" s="19" t="s">
        <v>35</v>
      </c>
      <c r="D22" s="46">
        <v>3308625</v>
      </c>
      <c r="E22" s="46">
        <v>0</v>
      </c>
      <c r="F22" s="46">
        <v>0</v>
      </c>
      <c r="G22" s="46">
        <v>1224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3309849</v>
      </c>
      <c r="O22" s="47">
        <f t="shared" si="2"/>
        <v>149.43559528646892</v>
      </c>
      <c r="P22" s="9"/>
    </row>
    <row r="23" spans="1:119" ht="15.75">
      <c r="A23" s="26" t="s">
        <v>39</v>
      </c>
      <c r="B23" s="27"/>
      <c r="C23" s="28"/>
      <c r="D23" s="29">
        <f t="shared" ref="D23:M23" si="7">SUM(D24:D25)</f>
        <v>1341107</v>
      </c>
      <c r="E23" s="29">
        <f t="shared" si="7"/>
        <v>5654921</v>
      </c>
      <c r="F23" s="29">
        <f t="shared" si="7"/>
        <v>0</v>
      </c>
      <c r="G23" s="29">
        <f t="shared" si="7"/>
        <v>1897597</v>
      </c>
      <c r="H23" s="29">
        <f t="shared" si="7"/>
        <v>0</v>
      </c>
      <c r="I23" s="29">
        <f t="shared" si="7"/>
        <v>4110703</v>
      </c>
      <c r="J23" s="29">
        <f t="shared" si="7"/>
        <v>25324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13029652</v>
      </c>
      <c r="O23" s="41">
        <f t="shared" si="2"/>
        <v>588.27269854169492</v>
      </c>
      <c r="P23" s="9"/>
    </row>
    <row r="24" spans="1:119">
      <c r="A24" s="12"/>
      <c r="B24" s="42">
        <v>581</v>
      </c>
      <c r="C24" s="19" t="s">
        <v>36</v>
      </c>
      <c r="D24" s="46">
        <v>1341107</v>
      </c>
      <c r="E24" s="46">
        <v>5654921</v>
      </c>
      <c r="F24" s="46">
        <v>0</v>
      </c>
      <c r="G24" s="46">
        <v>1897597</v>
      </c>
      <c r="H24" s="46">
        <v>0</v>
      </c>
      <c r="I24" s="46">
        <v>2902830</v>
      </c>
      <c r="J24" s="46">
        <v>25324</v>
      </c>
      <c r="K24" s="46">
        <v>0</v>
      </c>
      <c r="L24" s="46">
        <v>0</v>
      </c>
      <c r="M24" s="46">
        <v>0</v>
      </c>
      <c r="N24" s="46">
        <f t="shared" si="1"/>
        <v>11821779</v>
      </c>
      <c r="O24" s="47">
        <f t="shared" si="2"/>
        <v>533.73872409589603</v>
      </c>
      <c r="P24" s="9"/>
    </row>
    <row r="25" spans="1:119" ht="15.75" thickBot="1">
      <c r="A25" s="12"/>
      <c r="B25" s="42">
        <v>591</v>
      </c>
      <c r="C25" s="19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1207873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1207873</v>
      </c>
      <c r="O25" s="47">
        <f t="shared" si="2"/>
        <v>54.533974445798904</v>
      </c>
      <c r="P25" s="9"/>
    </row>
    <row r="26" spans="1:119" ht="16.5" thickBot="1">
      <c r="A26" s="13" t="s">
        <v>10</v>
      </c>
      <c r="B26" s="21"/>
      <c r="C26" s="20"/>
      <c r="D26" s="14">
        <f>SUM(D5,D12,D15,D19,D21,D23)</f>
        <v>29085969</v>
      </c>
      <c r="E26" s="14">
        <f t="shared" ref="E26:M26" si="8">SUM(E5,E12,E15,E19,E21,E23)</f>
        <v>6844497</v>
      </c>
      <c r="F26" s="14">
        <f t="shared" si="8"/>
        <v>1458300</v>
      </c>
      <c r="G26" s="14">
        <f t="shared" si="8"/>
        <v>3168980</v>
      </c>
      <c r="H26" s="14">
        <f t="shared" si="8"/>
        <v>0</v>
      </c>
      <c r="I26" s="14">
        <f t="shared" si="8"/>
        <v>22474775</v>
      </c>
      <c r="J26" s="14">
        <f t="shared" si="8"/>
        <v>6160699</v>
      </c>
      <c r="K26" s="14">
        <f t="shared" si="8"/>
        <v>2775972</v>
      </c>
      <c r="L26" s="14">
        <f t="shared" si="8"/>
        <v>0</v>
      </c>
      <c r="M26" s="14">
        <f t="shared" si="8"/>
        <v>0</v>
      </c>
      <c r="N26" s="14">
        <f t="shared" si="1"/>
        <v>71969192</v>
      </c>
      <c r="O26" s="35">
        <f t="shared" si="2"/>
        <v>3249.3201498939002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75</v>
      </c>
      <c r="M28" s="93"/>
      <c r="N28" s="93"/>
      <c r="O28" s="39">
        <v>22149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52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96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97</v>
      </c>
      <c r="N4" s="32" t="s">
        <v>5</v>
      </c>
      <c r="O4" s="32" t="s">
        <v>98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10252801</v>
      </c>
      <c r="E5" s="24">
        <f t="shared" si="0"/>
        <v>29613</v>
      </c>
      <c r="F5" s="24">
        <f t="shared" si="0"/>
        <v>0</v>
      </c>
      <c r="G5" s="24">
        <f t="shared" si="0"/>
        <v>2749441</v>
      </c>
      <c r="H5" s="24">
        <f t="shared" si="0"/>
        <v>0</v>
      </c>
      <c r="I5" s="24">
        <f t="shared" si="0"/>
        <v>0</v>
      </c>
      <c r="J5" s="24">
        <f t="shared" si="0"/>
        <v>11111836</v>
      </c>
      <c r="K5" s="24">
        <f t="shared" si="0"/>
        <v>7570059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31713750</v>
      </c>
      <c r="P5" s="30">
        <f t="shared" ref="P5:P32" si="1">(O5/P$34)</f>
        <v>1186.5365908410656</v>
      </c>
      <c r="Q5" s="6"/>
    </row>
    <row r="6" spans="1:134">
      <c r="A6" s="12"/>
      <c r="B6" s="42">
        <v>511</v>
      </c>
      <c r="C6" s="19" t="s">
        <v>19</v>
      </c>
      <c r="D6" s="46">
        <v>202136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202136</v>
      </c>
      <c r="P6" s="47">
        <f t="shared" si="1"/>
        <v>7.5627057767135586</v>
      </c>
      <c r="Q6" s="9"/>
    </row>
    <row r="7" spans="1:134">
      <c r="A7" s="12"/>
      <c r="B7" s="42">
        <v>512</v>
      </c>
      <c r="C7" s="19" t="s">
        <v>20</v>
      </c>
      <c r="D7" s="46">
        <v>1839405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1839405</v>
      </c>
      <c r="P7" s="47">
        <f t="shared" si="1"/>
        <v>68.819402873391198</v>
      </c>
      <c r="Q7" s="9"/>
    </row>
    <row r="8" spans="1:134">
      <c r="A8" s="12"/>
      <c r="B8" s="42">
        <v>513</v>
      </c>
      <c r="C8" s="19" t="s">
        <v>21</v>
      </c>
      <c r="D8" s="46">
        <v>4192651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142864</v>
      </c>
      <c r="L8" s="46">
        <v>0</v>
      </c>
      <c r="M8" s="46">
        <v>0</v>
      </c>
      <c r="N8" s="46">
        <v>0</v>
      </c>
      <c r="O8" s="46">
        <f t="shared" si="2"/>
        <v>4335515</v>
      </c>
      <c r="P8" s="47">
        <f t="shared" si="1"/>
        <v>162.20873241544447</v>
      </c>
      <c r="Q8" s="9"/>
    </row>
    <row r="9" spans="1:134">
      <c r="A9" s="12"/>
      <c r="B9" s="42">
        <v>514</v>
      </c>
      <c r="C9" s="19" t="s">
        <v>22</v>
      </c>
      <c r="D9" s="46">
        <v>344958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344958</v>
      </c>
      <c r="P9" s="47">
        <f t="shared" si="1"/>
        <v>12.906240646513019</v>
      </c>
      <c r="Q9" s="9"/>
    </row>
    <row r="10" spans="1:134">
      <c r="A10" s="12"/>
      <c r="B10" s="42">
        <v>515</v>
      </c>
      <c r="C10" s="19" t="s">
        <v>23</v>
      </c>
      <c r="D10" s="46">
        <v>971441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971441</v>
      </c>
      <c r="P10" s="47">
        <f t="shared" si="1"/>
        <v>36.345442981143371</v>
      </c>
      <c r="Q10" s="9"/>
    </row>
    <row r="11" spans="1:134">
      <c r="A11" s="12"/>
      <c r="B11" s="42">
        <v>518</v>
      </c>
      <c r="C11" s="19" t="s">
        <v>43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7037957</v>
      </c>
      <c r="L11" s="46">
        <v>0</v>
      </c>
      <c r="M11" s="46">
        <v>0</v>
      </c>
      <c r="N11" s="46">
        <v>0</v>
      </c>
      <c r="O11" s="46">
        <f t="shared" si="2"/>
        <v>7037957</v>
      </c>
      <c r="P11" s="47">
        <f t="shared" si="1"/>
        <v>263.31775665968274</v>
      </c>
      <c r="Q11" s="9"/>
    </row>
    <row r="12" spans="1:134">
      <c r="A12" s="12"/>
      <c r="B12" s="42">
        <v>519</v>
      </c>
      <c r="C12" s="19" t="s">
        <v>24</v>
      </c>
      <c r="D12" s="46">
        <v>2702210</v>
      </c>
      <c r="E12" s="46">
        <v>29613</v>
      </c>
      <c r="F12" s="46">
        <v>0</v>
      </c>
      <c r="G12" s="46">
        <v>2749441</v>
      </c>
      <c r="H12" s="46">
        <v>0</v>
      </c>
      <c r="I12" s="46">
        <v>0</v>
      </c>
      <c r="J12" s="46">
        <v>11111836</v>
      </c>
      <c r="K12" s="46">
        <v>389238</v>
      </c>
      <c r="L12" s="46">
        <v>0</v>
      </c>
      <c r="M12" s="46">
        <v>0</v>
      </c>
      <c r="N12" s="46">
        <v>0</v>
      </c>
      <c r="O12" s="46">
        <f t="shared" si="2"/>
        <v>16982338</v>
      </c>
      <c r="P12" s="47">
        <f t="shared" si="1"/>
        <v>635.37630948817718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SUM(D14:D17)</f>
        <v>23520332</v>
      </c>
      <c r="E13" s="29">
        <f t="shared" si="3"/>
        <v>3032654</v>
      </c>
      <c r="F13" s="29">
        <f t="shared" si="3"/>
        <v>839231</v>
      </c>
      <c r="G13" s="29">
        <f t="shared" si="3"/>
        <v>889621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32" si="4">SUM(D13:N13)</f>
        <v>28281838</v>
      </c>
      <c r="P13" s="41">
        <f t="shared" si="1"/>
        <v>1058.135214007782</v>
      </c>
      <c r="Q13" s="10"/>
    </row>
    <row r="14" spans="1:134">
      <c r="A14" s="12"/>
      <c r="B14" s="42">
        <v>521</v>
      </c>
      <c r="C14" s="19" t="s">
        <v>26</v>
      </c>
      <c r="D14" s="46">
        <v>10952380</v>
      </c>
      <c r="E14" s="46">
        <v>40213</v>
      </c>
      <c r="F14" s="46">
        <v>839231</v>
      </c>
      <c r="G14" s="46">
        <v>597056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12428880</v>
      </c>
      <c r="P14" s="47">
        <f t="shared" si="1"/>
        <v>465.01346902125113</v>
      </c>
      <c r="Q14" s="9"/>
    </row>
    <row r="15" spans="1:134">
      <c r="A15" s="12"/>
      <c r="B15" s="42">
        <v>522</v>
      </c>
      <c r="C15" s="19" t="s">
        <v>27</v>
      </c>
      <c r="D15" s="46">
        <v>8695308</v>
      </c>
      <c r="E15" s="46">
        <v>0</v>
      </c>
      <c r="F15" s="46">
        <v>0</v>
      </c>
      <c r="G15" s="46">
        <v>292565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8987873</v>
      </c>
      <c r="P15" s="47">
        <f t="shared" si="1"/>
        <v>336.27181233163725</v>
      </c>
      <c r="Q15" s="9"/>
    </row>
    <row r="16" spans="1:134">
      <c r="A16" s="12"/>
      <c r="B16" s="42">
        <v>524</v>
      </c>
      <c r="C16" s="19" t="s">
        <v>44</v>
      </c>
      <c r="D16" s="46">
        <v>0</v>
      </c>
      <c r="E16" s="46">
        <v>2992441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2992441</v>
      </c>
      <c r="P16" s="47">
        <f t="shared" si="1"/>
        <v>111.95903172702783</v>
      </c>
      <c r="Q16" s="9"/>
    </row>
    <row r="17" spans="1:120">
      <c r="A17" s="12"/>
      <c r="B17" s="42">
        <v>526</v>
      </c>
      <c r="C17" s="19" t="s">
        <v>89</v>
      </c>
      <c r="D17" s="46">
        <v>3872644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3872644</v>
      </c>
      <c r="P17" s="47">
        <f t="shared" si="1"/>
        <v>144.89090092786591</v>
      </c>
      <c r="Q17" s="9"/>
    </row>
    <row r="18" spans="1:120" ht="15.75">
      <c r="A18" s="26" t="s">
        <v>28</v>
      </c>
      <c r="B18" s="27"/>
      <c r="C18" s="28"/>
      <c r="D18" s="29">
        <f t="shared" ref="D18:N18" si="5">SUM(D19:D22)</f>
        <v>414729</v>
      </c>
      <c r="E18" s="29">
        <f t="shared" si="5"/>
        <v>830</v>
      </c>
      <c r="F18" s="29">
        <f t="shared" si="5"/>
        <v>0</v>
      </c>
      <c r="G18" s="29">
        <f t="shared" si="5"/>
        <v>205609</v>
      </c>
      <c r="H18" s="29">
        <f t="shared" si="5"/>
        <v>0</v>
      </c>
      <c r="I18" s="29">
        <f t="shared" si="5"/>
        <v>27948839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 t="shared" si="4"/>
        <v>28570007</v>
      </c>
      <c r="P18" s="41">
        <f t="shared" si="1"/>
        <v>1068.9167539658786</v>
      </c>
      <c r="Q18" s="10"/>
    </row>
    <row r="19" spans="1:120">
      <c r="A19" s="12"/>
      <c r="B19" s="42">
        <v>534</v>
      </c>
      <c r="C19" s="19" t="s">
        <v>29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5913985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5913985</v>
      </c>
      <c r="P19" s="47">
        <f t="shared" si="1"/>
        <v>221.26552678838672</v>
      </c>
      <c r="Q19" s="9"/>
    </row>
    <row r="20" spans="1:120">
      <c r="A20" s="12"/>
      <c r="B20" s="42">
        <v>536</v>
      </c>
      <c r="C20" s="19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19887588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19887588</v>
      </c>
      <c r="P20" s="47">
        <f t="shared" si="1"/>
        <v>744.07318168213112</v>
      </c>
      <c r="Q20" s="9"/>
    </row>
    <row r="21" spans="1:120">
      <c r="A21" s="12"/>
      <c r="B21" s="42">
        <v>537</v>
      </c>
      <c r="C21" s="19" t="s">
        <v>45</v>
      </c>
      <c r="D21" s="46">
        <v>0</v>
      </c>
      <c r="E21" s="46">
        <v>830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830</v>
      </c>
      <c r="P21" s="47">
        <f t="shared" si="1"/>
        <v>3.1053576773421132E-2</v>
      </c>
      <c r="Q21" s="9"/>
    </row>
    <row r="22" spans="1:120">
      <c r="A22" s="12"/>
      <c r="B22" s="42">
        <v>539</v>
      </c>
      <c r="C22" s="19" t="s">
        <v>31</v>
      </c>
      <c r="D22" s="46">
        <v>414729</v>
      </c>
      <c r="E22" s="46">
        <v>0</v>
      </c>
      <c r="F22" s="46">
        <v>0</v>
      </c>
      <c r="G22" s="46">
        <v>205609</v>
      </c>
      <c r="H22" s="46">
        <v>0</v>
      </c>
      <c r="I22" s="46">
        <v>2147266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2767604</v>
      </c>
      <c r="P22" s="47">
        <f t="shared" si="1"/>
        <v>103.54699191858725</v>
      </c>
      <c r="Q22" s="9"/>
    </row>
    <row r="23" spans="1:120" ht="15.75">
      <c r="A23" s="26" t="s">
        <v>32</v>
      </c>
      <c r="B23" s="27"/>
      <c r="C23" s="28"/>
      <c r="D23" s="29">
        <f t="shared" ref="D23:N23" si="6">SUM(D24:D25)</f>
        <v>0</v>
      </c>
      <c r="E23" s="29">
        <f t="shared" si="6"/>
        <v>0</v>
      </c>
      <c r="F23" s="29">
        <f t="shared" si="6"/>
        <v>1190956</v>
      </c>
      <c r="G23" s="29">
        <f t="shared" si="6"/>
        <v>978642</v>
      </c>
      <c r="H23" s="29">
        <f t="shared" si="6"/>
        <v>0</v>
      </c>
      <c r="I23" s="29">
        <f t="shared" si="6"/>
        <v>3740384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4"/>
        <v>5909982</v>
      </c>
      <c r="P23" s="41">
        <f t="shared" si="1"/>
        <v>221.1157587548638</v>
      </c>
      <c r="Q23" s="10"/>
    </row>
    <row r="24" spans="1:120">
      <c r="A24" s="12"/>
      <c r="B24" s="42">
        <v>541</v>
      </c>
      <c r="C24" s="19" t="s">
        <v>47</v>
      </c>
      <c r="D24" s="46">
        <v>0</v>
      </c>
      <c r="E24" s="46">
        <v>0</v>
      </c>
      <c r="F24" s="46">
        <v>1190956</v>
      </c>
      <c r="G24" s="46">
        <v>978642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2169598</v>
      </c>
      <c r="P24" s="47">
        <f t="shared" si="1"/>
        <v>81.173226578868608</v>
      </c>
      <c r="Q24" s="9"/>
    </row>
    <row r="25" spans="1:120">
      <c r="A25" s="12"/>
      <c r="B25" s="42">
        <v>542</v>
      </c>
      <c r="C25" s="19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3740384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3740384</v>
      </c>
      <c r="P25" s="47">
        <f t="shared" si="1"/>
        <v>139.94253217599521</v>
      </c>
      <c r="Q25" s="9"/>
    </row>
    <row r="26" spans="1:120" ht="15.75">
      <c r="A26" s="26" t="s">
        <v>34</v>
      </c>
      <c r="B26" s="27"/>
      <c r="C26" s="28"/>
      <c r="D26" s="29">
        <f t="shared" ref="D26:N26" si="7">SUM(D27:D28)</f>
        <v>2392170</v>
      </c>
      <c r="E26" s="29">
        <f t="shared" si="7"/>
        <v>7630</v>
      </c>
      <c r="F26" s="29">
        <f t="shared" si="7"/>
        <v>534488</v>
      </c>
      <c r="G26" s="29">
        <f t="shared" si="7"/>
        <v>1841315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7"/>
        <v>0</v>
      </c>
      <c r="O26" s="29">
        <f t="shared" si="4"/>
        <v>4775603</v>
      </c>
      <c r="P26" s="41">
        <f t="shared" si="1"/>
        <v>178.67416192756659</v>
      </c>
      <c r="Q26" s="9"/>
    </row>
    <row r="27" spans="1:120">
      <c r="A27" s="12"/>
      <c r="B27" s="42">
        <v>572</v>
      </c>
      <c r="C27" s="19" t="s">
        <v>35</v>
      </c>
      <c r="D27" s="46">
        <v>2068989</v>
      </c>
      <c r="E27" s="46">
        <v>0</v>
      </c>
      <c r="F27" s="46">
        <v>534488</v>
      </c>
      <c r="G27" s="46">
        <v>1798665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4402142</v>
      </c>
      <c r="P27" s="47">
        <f t="shared" si="1"/>
        <v>164.70151152349595</v>
      </c>
      <c r="Q27" s="9"/>
    </row>
    <row r="28" spans="1:120">
      <c r="A28" s="12"/>
      <c r="B28" s="42">
        <v>573</v>
      </c>
      <c r="C28" s="19" t="s">
        <v>82</v>
      </c>
      <c r="D28" s="46">
        <v>323181</v>
      </c>
      <c r="E28" s="46">
        <v>7630</v>
      </c>
      <c r="F28" s="46">
        <v>0</v>
      </c>
      <c r="G28" s="46">
        <v>42650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373461</v>
      </c>
      <c r="P28" s="47">
        <f t="shared" si="1"/>
        <v>13.972650404070638</v>
      </c>
      <c r="Q28" s="9"/>
    </row>
    <row r="29" spans="1:120" ht="15.75">
      <c r="A29" s="26" t="s">
        <v>39</v>
      </c>
      <c r="B29" s="27"/>
      <c r="C29" s="28"/>
      <c r="D29" s="29">
        <f t="shared" ref="D29:N29" si="8">SUM(D30:D31)</f>
        <v>1590797</v>
      </c>
      <c r="E29" s="29">
        <f t="shared" si="8"/>
        <v>1742995</v>
      </c>
      <c r="F29" s="29">
        <f t="shared" si="8"/>
        <v>0</v>
      </c>
      <c r="G29" s="29">
        <f t="shared" si="8"/>
        <v>250000</v>
      </c>
      <c r="H29" s="29">
        <f t="shared" si="8"/>
        <v>0</v>
      </c>
      <c r="I29" s="29">
        <f t="shared" si="8"/>
        <v>4338789</v>
      </c>
      <c r="J29" s="29">
        <f t="shared" si="8"/>
        <v>10000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8"/>
        <v>0</v>
      </c>
      <c r="O29" s="29">
        <f t="shared" si="4"/>
        <v>7932581</v>
      </c>
      <c r="P29" s="41">
        <f t="shared" si="1"/>
        <v>296.78917240347204</v>
      </c>
      <c r="Q29" s="9"/>
    </row>
    <row r="30" spans="1:120">
      <c r="A30" s="12"/>
      <c r="B30" s="42">
        <v>581</v>
      </c>
      <c r="C30" s="19" t="s">
        <v>99</v>
      </c>
      <c r="D30" s="46">
        <v>1590797</v>
      </c>
      <c r="E30" s="46">
        <v>1742995</v>
      </c>
      <c r="F30" s="46">
        <v>0</v>
      </c>
      <c r="G30" s="46">
        <v>250000</v>
      </c>
      <c r="H30" s="46">
        <v>0</v>
      </c>
      <c r="I30" s="46">
        <v>3482142</v>
      </c>
      <c r="J30" s="46">
        <v>10000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7075934</v>
      </c>
      <c r="P30" s="47">
        <f t="shared" si="1"/>
        <v>264.73862615983239</v>
      </c>
      <c r="Q30" s="9"/>
    </row>
    <row r="31" spans="1:120" ht="15.75" thickBot="1">
      <c r="A31" s="12"/>
      <c r="B31" s="42">
        <v>591</v>
      </c>
      <c r="C31" s="19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856647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856647</v>
      </c>
      <c r="P31" s="47">
        <f t="shared" si="1"/>
        <v>32.05054624363963</v>
      </c>
      <c r="Q31" s="9"/>
    </row>
    <row r="32" spans="1:120" ht="16.5" thickBot="1">
      <c r="A32" s="13" t="s">
        <v>10</v>
      </c>
      <c r="B32" s="21"/>
      <c r="C32" s="20"/>
      <c r="D32" s="14">
        <f>SUM(D5,D13,D18,D23,D26,D29)</f>
        <v>38170829</v>
      </c>
      <c r="E32" s="14">
        <f t="shared" ref="E32:N32" si="9">SUM(E5,E13,E18,E23,E26,E29)</f>
        <v>4813722</v>
      </c>
      <c r="F32" s="14">
        <f t="shared" si="9"/>
        <v>2564675</v>
      </c>
      <c r="G32" s="14">
        <f t="shared" si="9"/>
        <v>6914628</v>
      </c>
      <c r="H32" s="14">
        <f t="shared" si="9"/>
        <v>0</v>
      </c>
      <c r="I32" s="14">
        <f t="shared" si="9"/>
        <v>36028012</v>
      </c>
      <c r="J32" s="14">
        <f t="shared" si="9"/>
        <v>11121836</v>
      </c>
      <c r="K32" s="14">
        <f t="shared" si="9"/>
        <v>7570059</v>
      </c>
      <c r="L32" s="14">
        <f t="shared" si="9"/>
        <v>0</v>
      </c>
      <c r="M32" s="14">
        <f t="shared" si="9"/>
        <v>0</v>
      </c>
      <c r="N32" s="14">
        <f t="shared" si="9"/>
        <v>0</v>
      </c>
      <c r="O32" s="14">
        <f t="shared" si="4"/>
        <v>107183761</v>
      </c>
      <c r="P32" s="35">
        <f t="shared" si="1"/>
        <v>4010.1676519006287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93" t="s">
        <v>101</v>
      </c>
      <c r="N34" s="93"/>
      <c r="O34" s="93"/>
      <c r="P34" s="39">
        <v>26728</v>
      </c>
    </row>
    <row r="35" spans="1:16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15.75" customHeight="1" thickBot="1">
      <c r="A36" s="97" t="s">
        <v>52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96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97</v>
      </c>
      <c r="N4" s="32" t="s">
        <v>5</v>
      </c>
      <c r="O4" s="32" t="s">
        <v>98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9527397</v>
      </c>
      <c r="E5" s="24">
        <f t="shared" si="0"/>
        <v>132194</v>
      </c>
      <c r="F5" s="24">
        <f t="shared" si="0"/>
        <v>0</v>
      </c>
      <c r="G5" s="24">
        <f t="shared" si="0"/>
        <v>1860187</v>
      </c>
      <c r="H5" s="24">
        <f t="shared" si="0"/>
        <v>0</v>
      </c>
      <c r="I5" s="24">
        <f t="shared" si="0"/>
        <v>0</v>
      </c>
      <c r="J5" s="24">
        <f t="shared" si="0"/>
        <v>11258487</v>
      </c>
      <c r="K5" s="24">
        <f t="shared" si="0"/>
        <v>6416831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29195096</v>
      </c>
      <c r="P5" s="30">
        <f t="shared" ref="P5:P32" si="1">(O5/P$34)</f>
        <v>1118.4574953070528</v>
      </c>
      <c r="Q5" s="6"/>
    </row>
    <row r="6" spans="1:134">
      <c r="A6" s="12"/>
      <c r="B6" s="42">
        <v>511</v>
      </c>
      <c r="C6" s="19" t="s">
        <v>19</v>
      </c>
      <c r="D6" s="46">
        <v>140500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140500</v>
      </c>
      <c r="P6" s="47">
        <f t="shared" si="1"/>
        <v>5.3825230816381255</v>
      </c>
      <c r="Q6" s="9"/>
    </row>
    <row r="7" spans="1:134">
      <c r="A7" s="12"/>
      <c r="B7" s="42">
        <v>512</v>
      </c>
      <c r="C7" s="19" t="s">
        <v>20</v>
      </c>
      <c r="D7" s="46">
        <v>1626707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1626707</v>
      </c>
      <c r="P7" s="47">
        <f t="shared" si="1"/>
        <v>62.318775619660578</v>
      </c>
      <c r="Q7" s="9"/>
    </row>
    <row r="8" spans="1:134">
      <c r="A8" s="12"/>
      <c r="B8" s="42">
        <v>513</v>
      </c>
      <c r="C8" s="19" t="s">
        <v>21</v>
      </c>
      <c r="D8" s="46">
        <v>4025995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137683</v>
      </c>
      <c r="L8" s="46">
        <v>0</v>
      </c>
      <c r="M8" s="46">
        <v>0</v>
      </c>
      <c r="N8" s="46">
        <v>0</v>
      </c>
      <c r="O8" s="46">
        <f t="shared" si="2"/>
        <v>4163678</v>
      </c>
      <c r="P8" s="47">
        <f t="shared" si="1"/>
        <v>159.50955828831934</v>
      </c>
      <c r="Q8" s="9"/>
    </row>
    <row r="9" spans="1:134">
      <c r="A9" s="12"/>
      <c r="B9" s="42">
        <v>514</v>
      </c>
      <c r="C9" s="19" t="s">
        <v>22</v>
      </c>
      <c r="D9" s="46">
        <v>347448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347448</v>
      </c>
      <c r="P9" s="47">
        <f t="shared" si="1"/>
        <v>13.31065394782209</v>
      </c>
      <c r="Q9" s="9"/>
    </row>
    <row r="10" spans="1:134">
      <c r="A10" s="12"/>
      <c r="B10" s="42">
        <v>515</v>
      </c>
      <c r="C10" s="19" t="s">
        <v>23</v>
      </c>
      <c r="D10" s="46">
        <v>940198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940198</v>
      </c>
      <c r="P10" s="47">
        <f t="shared" si="1"/>
        <v>36.018771788683296</v>
      </c>
      <c r="Q10" s="9"/>
    </row>
    <row r="11" spans="1:134">
      <c r="A11" s="12"/>
      <c r="B11" s="42">
        <v>518</v>
      </c>
      <c r="C11" s="19" t="s">
        <v>43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5892220</v>
      </c>
      <c r="L11" s="46">
        <v>0</v>
      </c>
      <c r="M11" s="46">
        <v>0</v>
      </c>
      <c r="N11" s="46">
        <v>0</v>
      </c>
      <c r="O11" s="46">
        <f t="shared" si="2"/>
        <v>5892220</v>
      </c>
      <c r="P11" s="47">
        <f t="shared" si="1"/>
        <v>225.72960962341494</v>
      </c>
      <c r="Q11" s="9"/>
    </row>
    <row r="12" spans="1:134">
      <c r="A12" s="12"/>
      <c r="B12" s="42">
        <v>519</v>
      </c>
      <c r="C12" s="19" t="s">
        <v>24</v>
      </c>
      <c r="D12" s="46">
        <v>2446549</v>
      </c>
      <c r="E12" s="46">
        <v>132194</v>
      </c>
      <c r="F12" s="46">
        <v>0</v>
      </c>
      <c r="G12" s="46">
        <v>1860187</v>
      </c>
      <c r="H12" s="46">
        <v>0</v>
      </c>
      <c r="I12" s="46">
        <v>0</v>
      </c>
      <c r="J12" s="46">
        <v>11258487</v>
      </c>
      <c r="K12" s="46">
        <v>386928</v>
      </c>
      <c r="L12" s="46">
        <v>0</v>
      </c>
      <c r="M12" s="46">
        <v>0</v>
      </c>
      <c r="N12" s="46">
        <v>0</v>
      </c>
      <c r="O12" s="46">
        <f t="shared" si="2"/>
        <v>16084345</v>
      </c>
      <c r="P12" s="47">
        <f t="shared" si="1"/>
        <v>616.18760295751451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SUM(D14:D17)</f>
        <v>23722901</v>
      </c>
      <c r="E13" s="29">
        <f t="shared" si="3"/>
        <v>6369906</v>
      </c>
      <c r="F13" s="29">
        <f t="shared" si="3"/>
        <v>838556</v>
      </c>
      <c r="G13" s="29">
        <f t="shared" si="3"/>
        <v>5006624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32" si="4">SUM(D13:N13)</f>
        <v>35937987</v>
      </c>
      <c r="P13" s="41">
        <f t="shared" si="1"/>
        <v>1376.7761176876222</v>
      </c>
      <c r="Q13" s="10"/>
    </row>
    <row r="14" spans="1:134">
      <c r="A14" s="12"/>
      <c r="B14" s="42">
        <v>521</v>
      </c>
      <c r="C14" s="19" t="s">
        <v>26</v>
      </c>
      <c r="D14" s="46">
        <v>10685250</v>
      </c>
      <c r="E14" s="46">
        <v>123236</v>
      </c>
      <c r="F14" s="46">
        <v>838556</v>
      </c>
      <c r="G14" s="46">
        <v>736727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12383769</v>
      </c>
      <c r="P14" s="47">
        <f t="shared" si="1"/>
        <v>474.41937708309388</v>
      </c>
      <c r="Q14" s="9"/>
    </row>
    <row r="15" spans="1:134">
      <c r="A15" s="12"/>
      <c r="B15" s="42">
        <v>522</v>
      </c>
      <c r="C15" s="19" t="s">
        <v>27</v>
      </c>
      <c r="D15" s="46">
        <v>9156516</v>
      </c>
      <c r="E15" s="46">
        <v>0</v>
      </c>
      <c r="F15" s="46">
        <v>0</v>
      </c>
      <c r="G15" s="46">
        <v>4269897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13426413</v>
      </c>
      <c r="P15" s="47">
        <f t="shared" si="1"/>
        <v>514.36283185840705</v>
      </c>
      <c r="Q15" s="9"/>
    </row>
    <row r="16" spans="1:134">
      <c r="A16" s="12"/>
      <c r="B16" s="42">
        <v>524</v>
      </c>
      <c r="C16" s="19" t="s">
        <v>44</v>
      </c>
      <c r="D16" s="46">
        <v>0</v>
      </c>
      <c r="E16" s="46">
        <v>6246670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6246670</v>
      </c>
      <c r="P16" s="47">
        <f t="shared" si="1"/>
        <v>239.308508600544</v>
      </c>
      <c r="Q16" s="9"/>
    </row>
    <row r="17" spans="1:120">
      <c r="A17" s="12"/>
      <c r="B17" s="42">
        <v>526</v>
      </c>
      <c r="C17" s="19" t="s">
        <v>89</v>
      </c>
      <c r="D17" s="46">
        <v>3881135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3881135</v>
      </c>
      <c r="P17" s="47">
        <f t="shared" si="1"/>
        <v>148.68540014557715</v>
      </c>
      <c r="Q17" s="9"/>
    </row>
    <row r="18" spans="1:120" ht="15.75">
      <c r="A18" s="26" t="s">
        <v>28</v>
      </c>
      <c r="B18" s="27"/>
      <c r="C18" s="28"/>
      <c r="D18" s="29">
        <f t="shared" ref="D18:N18" si="5">SUM(D19:D22)</f>
        <v>481091</v>
      </c>
      <c r="E18" s="29">
        <f t="shared" si="5"/>
        <v>233</v>
      </c>
      <c r="F18" s="29">
        <f t="shared" si="5"/>
        <v>0</v>
      </c>
      <c r="G18" s="29">
        <f t="shared" si="5"/>
        <v>150000</v>
      </c>
      <c r="H18" s="29">
        <f t="shared" si="5"/>
        <v>0</v>
      </c>
      <c r="I18" s="29">
        <f t="shared" si="5"/>
        <v>26146691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 t="shared" si="4"/>
        <v>26778015</v>
      </c>
      <c r="P18" s="41">
        <f t="shared" si="1"/>
        <v>1025.8596713021491</v>
      </c>
      <c r="Q18" s="10"/>
    </row>
    <row r="19" spans="1:120">
      <c r="A19" s="12"/>
      <c r="B19" s="42">
        <v>534</v>
      </c>
      <c r="C19" s="19" t="s">
        <v>29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5371769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5371769</v>
      </c>
      <c r="P19" s="47">
        <f t="shared" si="1"/>
        <v>205.79125004788722</v>
      </c>
      <c r="Q19" s="9"/>
    </row>
    <row r="20" spans="1:120">
      <c r="A20" s="12"/>
      <c r="B20" s="42">
        <v>536</v>
      </c>
      <c r="C20" s="19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18904135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18904135</v>
      </c>
      <c r="P20" s="47">
        <f t="shared" si="1"/>
        <v>724.21311726621457</v>
      </c>
      <c r="Q20" s="9"/>
    </row>
    <row r="21" spans="1:120">
      <c r="A21" s="12"/>
      <c r="B21" s="42">
        <v>537</v>
      </c>
      <c r="C21" s="19" t="s">
        <v>45</v>
      </c>
      <c r="D21" s="46">
        <v>0</v>
      </c>
      <c r="E21" s="46">
        <v>233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233</v>
      </c>
      <c r="P21" s="47">
        <f t="shared" si="1"/>
        <v>8.926177067769988E-3</v>
      </c>
      <c r="Q21" s="9"/>
    </row>
    <row r="22" spans="1:120">
      <c r="A22" s="12"/>
      <c r="B22" s="42">
        <v>539</v>
      </c>
      <c r="C22" s="19" t="s">
        <v>31</v>
      </c>
      <c r="D22" s="46">
        <v>481091</v>
      </c>
      <c r="E22" s="46">
        <v>0</v>
      </c>
      <c r="F22" s="46">
        <v>0</v>
      </c>
      <c r="G22" s="46">
        <v>150000</v>
      </c>
      <c r="H22" s="46">
        <v>0</v>
      </c>
      <c r="I22" s="46">
        <v>1870787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2501878</v>
      </c>
      <c r="P22" s="47">
        <f t="shared" si="1"/>
        <v>95.846377810979575</v>
      </c>
      <c r="Q22" s="9"/>
    </row>
    <row r="23" spans="1:120" ht="15.75">
      <c r="A23" s="26" t="s">
        <v>32</v>
      </c>
      <c r="B23" s="27"/>
      <c r="C23" s="28"/>
      <c r="D23" s="29">
        <f t="shared" ref="D23:N23" si="6">SUM(D24:D25)</f>
        <v>0</v>
      </c>
      <c r="E23" s="29">
        <f t="shared" si="6"/>
        <v>0</v>
      </c>
      <c r="F23" s="29">
        <f t="shared" si="6"/>
        <v>1194031</v>
      </c>
      <c r="G23" s="29">
        <f t="shared" si="6"/>
        <v>804965</v>
      </c>
      <c r="H23" s="29">
        <f t="shared" si="6"/>
        <v>0</v>
      </c>
      <c r="I23" s="29">
        <f t="shared" si="6"/>
        <v>3621227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4"/>
        <v>5620223</v>
      </c>
      <c r="P23" s="41">
        <f t="shared" si="1"/>
        <v>215.30946634486457</v>
      </c>
      <c r="Q23" s="10"/>
    </row>
    <row r="24" spans="1:120">
      <c r="A24" s="12"/>
      <c r="B24" s="42">
        <v>541</v>
      </c>
      <c r="C24" s="19" t="s">
        <v>47</v>
      </c>
      <c r="D24" s="46">
        <v>0</v>
      </c>
      <c r="E24" s="46">
        <v>0</v>
      </c>
      <c r="F24" s="46">
        <v>1194031</v>
      </c>
      <c r="G24" s="46">
        <v>804965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1998996</v>
      </c>
      <c r="P24" s="47">
        <f t="shared" si="1"/>
        <v>76.581082634179978</v>
      </c>
      <c r="Q24" s="9"/>
    </row>
    <row r="25" spans="1:120">
      <c r="A25" s="12"/>
      <c r="B25" s="42">
        <v>542</v>
      </c>
      <c r="C25" s="19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3621227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3621227</v>
      </c>
      <c r="P25" s="47">
        <f t="shared" si="1"/>
        <v>138.7283837106846</v>
      </c>
      <c r="Q25" s="9"/>
    </row>
    <row r="26" spans="1:120" ht="15.75">
      <c r="A26" s="26" t="s">
        <v>34</v>
      </c>
      <c r="B26" s="27"/>
      <c r="C26" s="28"/>
      <c r="D26" s="29">
        <f t="shared" ref="D26:N26" si="7">SUM(D27:D28)</f>
        <v>2030865</v>
      </c>
      <c r="E26" s="29">
        <f t="shared" si="7"/>
        <v>5520</v>
      </c>
      <c r="F26" s="29">
        <f t="shared" si="7"/>
        <v>539281</v>
      </c>
      <c r="G26" s="29">
        <f t="shared" si="7"/>
        <v>439463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7"/>
        <v>0</v>
      </c>
      <c r="O26" s="29">
        <f t="shared" si="4"/>
        <v>3015129</v>
      </c>
      <c r="P26" s="41">
        <f t="shared" si="1"/>
        <v>115.50890702218136</v>
      </c>
      <c r="Q26" s="9"/>
    </row>
    <row r="27" spans="1:120">
      <c r="A27" s="12"/>
      <c r="B27" s="42">
        <v>572</v>
      </c>
      <c r="C27" s="19" t="s">
        <v>35</v>
      </c>
      <c r="D27" s="46">
        <v>1720230</v>
      </c>
      <c r="E27" s="46">
        <v>0</v>
      </c>
      <c r="F27" s="46">
        <v>539281</v>
      </c>
      <c r="G27" s="46">
        <v>347556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2607067</v>
      </c>
      <c r="P27" s="47">
        <f t="shared" si="1"/>
        <v>99.876144504463085</v>
      </c>
      <c r="Q27" s="9"/>
    </row>
    <row r="28" spans="1:120">
      <c r="A28" s="12"/>
      <c r="B28" s="42">
        <v>573</v>
      </c>
      <c r="C28" s="19" t="s">
        <v>82</v>
      </c>
      <c r="D28" s="46">
        <v>310635</v>
      </c>
      <c r="E28" s="46">
        <v>5520</v>
      </c>
      <c r="F28" s="46">
        <v>0</v>
      </c>
      <c r="G28" s="46">
        <v>91907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408062</v>
      </c>
      <c r="P28" s="47">
        <f t="shared" si="1"/>
        <v>15.63276251771827</v>
      </c>
      <c r="Q28" s="9"/>
    </row>
    <row r="29" spans="1:120" ht="15.75">
      <c r="A29" s="26" t="s">
        <v>39</v>
      </c>
      <c r="B29" s="27"/>
      <c r="C29" s="28"/>
      <c r="D29" s="29">
        <f t="shared" ref="D29:N29" si="8">SUM(D30:D31)</f>
        <v>0</v>
      </c>
      <c r="E29" s="29">
        <f t="shared" si="8"/>
        <v>1636518</v>
      </c>
      <c r="F29" s="29">
        <f t="shared" si="8"/>
        <v>0</v>
      </c>
      <c r="G29" s="29">
        <f t="shared" si="8"/>
        <v>250000</v>
      </c>
      <c r="H29" s="29">
        <f t="shared" si="8"/>
        <v>0</v>
      </c>
      <c r="I29" s="29">
        <f t="shared" si="8"/>
        <v>5326829</v>
      </c>
      <c r="J29" s="29">
        <f t="shared" si="8"/>
        <v>10000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8"/>
        <v>0</v>
      </c>
      <c r="O29" s="29">
        <f t="shared" si="4"/>
        <v>7223347</v>
      </c>
      <c r="P29" s="41">
        <f t="shared" si="1"/>
        <v>276.72478259203922</v>
      </c>
      <c r="Q29" s="9"/>
    </row>
    <row r="30" spans="1:120">
      <c r="A30" s="12"/>
      <c r="B30" s="42">
        <v>581</v>
      </c>
      <c r="C30" s="19" t="s">
        <v>99</v>
      </c>
      <c r="D30" s="46">
        <v>0</v>
      </c>
      <c r="E30" s="46">
        <v>1636518</v>
      </c>
      <c r="F30" s="46">
        <v>0</v>
      </c>
      <c r="G30" s="46">
        <v>250000</v>
      </c>
      <c r="H30" s="46">
        <v>0</v>
      </c>
      <c r="I30" s="46">
        <v>4096557</v>
      </c>
      <c r="J30" s="46">
        <v>10000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5993075</v>
      </c>
      <c r="P30" s="47">
        <f t="shared" si="1"/>
        <v>229.59334176148334</v>
      </c>
      <c r="Q30" s="9"/>
    </row>
    <row r="31" spans="1:120" ht="15.75" thickBot="1">
      <c r="A31" s="12"/>
      <c r="B31" s="42">
        <v>591</v>
      </c>
      <c r="C31" s="19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1230272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1230272</v>
      </c>
      <c r="P31" s="47">
        <f t="shared" si="1"/>
        <v>47.131440830555874</v>
      </c>
      <c r="Q31" s="9"/>
    </row>
    <row r="32" spans="1:120" ht="16.5" thickBot="1">
      <c r="A32" s="13" t="s">
        <v>10</v>
      </c>
      <c r="B32" s="21"/>
      <c r="C32" s="20"/>
      <c r="D32" s="14">
        <f>SUM(D5,D13,D18,D23,D26,D29)</f>
        <v>35762254</v>
      </c>
      <c r="E32" s="14">
        <f t="shared" ref="E32:N32" si="9">SUM(E5,E13,E18,E23,E26,E29)</f>
        <v>8144371</v>
      </c>
      <c r="F32" s="14">
        <f t="shared" si="9"/>
        <v>2571868</v>
      </c>
      <c r="G32" s="14">
        <f t="shared" si="9"/>
        <v>8511239</v>
      </c>
      <c r="H32" s="14">
        <f t="shared" si="9"/>
        <v>0</v>
      </c>
      <c r="I32" s="14">
        <f t="shared" si="9"/>
        <v>35094747</v>
      </c>
      <c r="J32" s="14">
        <f t="shared" si="9"/>
        <v>11268487</v>
      </c>
      <c r="K32" s="14">
        <f t="shared" si="9"/>
        <v>6416831</v>
      </c>
      <c r="L32" s="14">
        <f t="shared" si="9"/>
        <v>0</v>
      </c>
      <c r="M32" s="14">
        <f t="shared" si="9"/>
        <v>0</v>
      </c>
      <c r="N32" s="14">
        <f t="shared" si="9"/>
        <v>0</v>
      </c>
      <c r="O32" s="14">
        <f t="shared" si="4"/>
        <v>107769797</v>
      </c>
      <c r="P32" s="35">
        <f t="shared" si="1"/>
        <v>4128.6364402559093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93" t="s">
        <v>95</v>
      </c>
      <c r="N34" s="93"/>
      <c r="O34" s="93"/>
      <c r="P34" s="39">
        <v>26103</v>
      </c>
    </row>
    <row r="35" spans="1:16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15.75" customHeight="1" thickBot="1">
      <c r="A36" s="97" t="s">
        <v>52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9391035</v>
      </c>
      <c r="E5" s="24">
        <f t="shared" si="0"/>
        <v>19488</v>
      </c>
      <c r="F5" s="24">
        <f t="shared" si="0"/>
        <v>0</v>
      </c>
      <c r="G5" s="24">
        <f t="shared" si="0"/>
        <v>946613</v>
      </c>
      <c r="H5" s="24">
        <f t="shared" si="0"/>
        <v>0</v>
      </c>
      <c r="I5" s="24">
        <f t="shared" si="0"/>
        <v>0</v>
      </c>
      <c r="J5" s="24">
        <f t="shared" si="0"/>
        <v>9505740</v>
      </c>
      <c r="K5" s="24">
        <f t="shared" si="0"/>
        <v>6484606</v>
      </c>
      <c r="L5" s="24">
        <f t="shared" si="0"/>
        <v>0</v>
      </c>
      <c r="M5" s="24">
        <f t="shared" si="0"/>
        <v>0</v>
      </c>
      <c r="N5" s="25">
        <f>SUM(D5:M5)</f>
        <v>26347482</v>
      </c>
      <c r="O5" s="30">
        <f t="shared" ref="O5:O31" si="1">(N5/O$33)</f>
        <v>1097.0803630912724</v>
      </c>
      <c r="P5" s="6"/>
    </row>
    <row r="6" spans="1:133">
      <c r="A6" s="12"/>
      <c r="B6" s="42">
        <v>511</v>
      </c>
      <c r="C6" s="19" t="s">
        <v>19</v>
      </c>
      <c r="D6" s="46">
        <v>142747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142747</v>
      </c>
      <c r="O6" s="47">
        <f t="shared" si="1"/>
        <v>5.9438291139240507</v>
      </c>
      <c r="P6" s="9"/>
    </row>
    <row r="7" spans="1:133">
      <c r="A7" s="12"/>
      <c r="B7" s="42">
        <v>512</v>
      </c>
      <c r="C7" s="19" t="s">
        <v>20</v>
      </c>
      <c r="D7" s="46">
        <v>1633143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1633143</v>
      </c>
      <c r="O7" s="47">
        <f t="shared" si="1"/>
        <v>68.002290139906734</v>
      </c>
      <c r="P7" s="9"/>
    </row>
    <row r="8" spans="1:133">
      <c r="A8" s="12"/>
      <c r="B8" s="42">
        <v>513</v>
      </c>
      <c r="C8" s="19" t="s">
        <v>21</v>
      </c>
      <c r="D8" s="46">
        <v>3735604</v>
      </c>
      <c r="E8" s="46">
        <v>0</v>
      </c>
      <c r="F8" s="46">
        <v>0</v>
      </c>
      <c r="G8" s="46">
        <v>348758</v>
      </c>
      <c r="H8" s="46">
        <v>0</v>
      </c>
      <c r="I8" s="46">
        <v>0</v>
      </c>
      <c r="J8" s="46">
        <v>0</v>
      </c>
      <c r="K8" s="46">
        <v>135352</v>
      </c>
      <c r="L8" s="46">
        <v>0</v>
      </c>
      <c r="M8" s="46">
        <v>0</v>
      </c>
      <c r="N8" s="46">
        <f t="shared" si="2"/>
        <v>4219714</v>
      </c>
      <c r="O8" s="47">
        <f t="shared" si="1"/>
        <v>175.70428047968022</v>
      </c>
      <c r="P8" s="9"/>
    </row>
    <row r="9" spans="1:133">
      <c r="A9" s="12"/>
      <c r="B9" s="42">
        <v>514</v>
      </c>
      <c r="C9" s="19" t="s">
        <v>22</v>
      </c>
      <c r="D9" s="46">
        <v>385402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385402</v>
      </c>
      <c r="O9" s="47">
        <f t="shared" si="1"/>
        <v>16.04771818787475</v>
      </c>
      <c r="P9" s="9"/>
    </row>
    <row r="10" spans="1:133">
      <c r="A10" s="12"/>
      <c r="B10" s="42">
        <v>515</v>
      </c>
      <c r="C10" s="19" t="s">
        <v>23</v>
      </c>
      <c r="D10" s="46">
        <v>1016748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1016748</v>
      </c>
      <c r="O10" s="47">
        <f t="shared" si="1"/>
        <v>42.336275816122587</v>
      </c>
      <c r="P10" s="9"/>
    </row>
    <row r="11" spans="1:133">
      <c r="A11" s="12"/>
      <c r="B11" s="42">
        <v>518</v>
      </c>
      <c r="C11" s="19" t="s">
        <v>43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6013840</v>
      </c>
      <c r="L11" s="46">
        <v>0</v>
      </c>
      <c r="M11" s="46">
        <v>0</v>
      </c>
      <c r="N11" s="46">
        <f t="shared" si="2"/>
        <v>6013840</v>
      </c>
      <c r="O11" s="47">
        <f t="shared" si="1"/>
        <v>250.40972684876749</v>
      </c>
      <c r="P11" s="9"/>
    </row>
    <row r="12" spans="1:133">
      <c r="A12" s="12"/>
      <c r="B12" s="42">
        <v>519</v>
      </c>
      <c r="C12" s="19" t="s">
        <v>64</v>
      </c>
      <c r="D12" s="46">
        <v>2477391</v>
      </c>
      <c r="E12" s="46">
        <v>19488</v>
      </c>
      <c r="F12" s="46">
        <v>0</v>
      </c>
      <c r="G12" s="46">
        <v>597855</v>
      </c>
      <c r="H12" s="46">
        <v>0</v>
      </c>
      <c r="I12" s="46">
        <v>0</v>
      </c>
      <c r="J12" s="46">
        <v>9505740</v>
      </c>
      <c r="K12" s="46">
        <v>335414</v>
      </c>
      <c r="L12" s="46">
        <v>0</v>
      </c>
      <c r="M12" s="46">
        <v>0</v>
      </c>
      <c r="N12" s="46">
        <f t="shared" si="2"/>
        <v>12935888</v>
      </c>
      <c r="O12" s="47">
        <f t="shared" si="1"/>
        <v>538.63624250499663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SUM(D14:D17)</f>
        <v>21277564</v>
      </c>
      <c r="E13" s="29">
        <f t="shared" si="3"/>
        <v>2699044</v>
      </c>
      <c r="F13" s="29">
        <f t="shared" si="3"/>
        <v>840756</v>
      </c>
      <c r="G13" s="29">
        <f t="shared" si="3"/>
        <v>12906637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37724001</v>
      </c>
      <c r="O13" s="41">
        <f t="shared" si="1"/>
        <v>1570.7861842105262</v>
      </c>
      <c r="P13" s="10"/>
    </row>
    <row r="14" spans="1:133">
      <c r="A14" s="12"/>
      <c r="B14" s="42">
        <v>521</v>
      </c>
      <c r="C14" s="19" t="s">
        <v>26</v>
      </c>
      <c r="D14" s="46">
        <v>9918942</v>
      </c>
      <c r="E14" s="46">
        <v>43213</v>
      </c>
      <c r="F14" s="46">
        <v>840756</v>
      </c>
      <c r="G14" s="46">
        <v>11500955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22303866</v>
      </c>
      <c r="O14" s="47">
        <f t="shared" si="1"/>
        <v>928.70861092604935</v>
      </c>
      <c r="P14" s="9"/>
    </row>
    <row r="15" spans="1:133">
      <c r="A15" s="12"/>
      <c r="B15" s="42">
        <v>522</v>
      </c>
      <c r="C15" s="19" t="s">
        <v>27</v>
      </c>
      <c r="D15" s="46">
        <v>8586983</v>
      </c>
      <c r="E15" s="46">
        <v>0</v>
      </c>
      <c r="F15" s="46">
        <v>0</v>
      </c>
      <c r="G15" s="46">
        <v>1405682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9992665</v>
      </c>
      <c r="O15" s="47">
        <f t="shared" si="1"/>
        <v>416.08365256495671</v>
      </c>
      <c r="P15" s="9"/>
    </row>
    <row r="16" spans="1:133">
      <c r="A16" s="12"/>
      <c r="B16" s="42">
        <v>524</v>
      </c>
      <c r="C16" s="19" t="s">
        <v>44</v>
      </c>
      <c r="D16" s="46">
        <v>0</v>
      </c>
      <c r="E16" s="46">
        <v>2655831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2655831</v>
      </c>
      <c r="O16" s="47">
        <f t="shared" si="1"/>
        <v>110.58590106595602</v>
      </c>
      <c r="P16" s="9"/>
    </row>
    <row r="17" spans="1:119">
      <c r="A17" s="12"/>
      <c r="B17" s="42">
        <v>526</v>
      </c>
      <c r="C17" s="19" t="s">
        <v>89</v>
      </c>
      <c r="D17" s="46">
        <v>2771639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2771639</v>
      </c>
      <c r="O17" s="47">
        <f t="shared" si="1"/>
        <v>115.4080196535643</v>
      </c>
      <c r="P17" s="9"/>
    </row>
    <row r="18" spans="1:119" ht="15.75">
      <c r="A18" s="26" t="s">
        <v>28</v>
      </c>
      <c r="B18" s="27"/>
      <c r="C18" s="28"/>
      <c r="D18" s="29">
        <f t="shared" ref="D18:M18" si="5">SUM(D19:D21)</f>
        <v>427851</v>
      </c>
      <c r="E18" s="29">
        <f t="shared" si="5"/>
        <v>0</v>
      </c>
      <c r="F18" s="29">
        <f t="shared" si="5"/>
        <v>0</v>
      </c>
      <c r="G18" s="29">
        <f t="shared" si="5"/>
        <v>163320</v>
      </c>
      <c r="H18" s="29">
        <f t="shared" si="5"/>
        <v>0</v>
      </c>
      <c r="I18" s="29">
        <f t="shared" si="5"/>
        <v>26817763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27408934</v>
      </c>
      <c r="O18" s="41">
        <f t="shared" si="1"/>
        <v>1141.2780646235842</v>
      </c>
      <c r="P18" s="10"/>
    </row>
    <row r="19" spans="1:119">
      <c r="A19" s="12"/>
      <c r="B19" s="42">
        <v>534</v>
      </c>
      <c r="C19" s="19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6446564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6446564</v>
      </c>
      <c r="O19" s="47">
        <f t="shared" si="1"/>
        <v>268.42788141239174</v>
      </c>
      <c r="P19" s="9"/>
    </row>
    <row r="20" spans="1:119">
      <c r="A20" s="12"/>
      <c r="B20" s="42">
        <v>536</v>
      </c>
      <c r="C20" s="19" t="s">
        <v>66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18366649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18366649</v>
      </c>
      <c r="O20" s="47">
        <f t="shared" si="1"/>
        <v>764.76719686875413</v>
      </c>
      <c r="P20" s="9"/>
    </row>
    <row r="21" spans="1:119">
      <c r="A21" s="12"/>
      <c r="B21" s="42">
        <v>539</v>
      </c>
      <c r="C21" s="19" t="s">
        <v>31</v>
      </c>
      <c r="D21" s="46">
        <v>427851</v>
      </c>
      <c r="E21" s="46">
        <v>0</v>
      </c>
      <c r="F21" s="46">
        <v>0</v>
      </c>
      <c r="G21" s="46">
        <v>163320</v>
      </c>
      <c r="H21" s="46">
        <v>0</v>
      </c>
      <c r="I21" s="46">
        <v>2004550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2595721</v>
      </c>
      <c r="O21" s="47">
        <f t="shared" si="1"/>
        <v>108.08298634243837</v>
      </c>
      <c r="P21" s="9"/>
    </row>
    <row r="22" spans="1:119" ht="15.75">
      <c r="A22" s="26" t="s">
        <v>32</v>
      </c>
      <c r="B22" s="27"/>
      <c r="C22" s="28"/>
      <c r="D22" s="29">
        <f t="shared" ref="D22:M22" si="6">SUM(D23:D24)</f>
        <v>0</v>
      </c>
      <c r="E22" s="29">
        <f t="shared" si="6"/>
        <v>0</v>
      </c>
      <c r="F22" s="29">
        <f t="shared" si="6"/>
        <v>1192932</v>
      </c>
      <c r="G22" s="29">
        <f t="shared" si="6"/>
        <v>5679214</v>
      </c>
      <c r="H22" s="29">
        <f t="shared" si="6"/>
        <v>0</v>
      </c>
      <c r="I22" s="29">
        <f t="shared" si="6"/>
        <v>3661016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10533162</v>
      </c>
      <c r="O22" s="41">
        <f t="shared" si="1"/>
        <v>438.5893570952698</v>
      </c>
      <c r="P22" s="10"/>
    </row>
    <row r="23" spans="1:119">
      <c r="A23" s="12"/>
      <c r="B23" s="42">
        <v>541</v>
      </c>
      <c r="C23" s="19" t="s">
        <v>68</v>
      </c>
      <c r="D23" s="46">
        <v>0</v>
      </c>
      <c r="E23" s="46">
        <v>0</v>
      </c>
      <c r="F23" s="46">
        <v>1192932</v>
      </c>
      <c r="G23" s="46">
        <v>5679214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6872146</v>
      </c>
      <c r="O23" s="47">
        <f t="shared" si="1"/>
        <v>286.14865089940042</v>
      </c>
      <c r="P23" s="9"/>
    </row>
    <row r="24" spans="1:119">
      <c r="A24" s="12"/>
      <c r="B24" s="42">
        <v>542</v>
      </c>
      <c r="C24" s="19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3661016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3661016</v>
      </c>
      <c r="O24" s="47">
        <f t="shared" si="1"/>
        <v>152.44070619586941</v>
      </c>
      <c r="P24" s="9"/>
    </row>
    <row r="25" spans="1:119" ht="15.75">
      <c r="A25" s="26" t="s">
        <v>34</v>
      </c>
      <c r="B25" s="27"/>
      <c r="C25" s="28"/>
      <c r="D25" s="29">
        <f t="shared" ref="D25:M25" si="7">SUM(D26:D27)</f>
        <v>1945903</v>
      </c>
      <c r="E25" s="29">
        <f t="shared" si="7"/>
        <v>3069</v>
      </c>
      <c r="F25" s="29">
        <f t="shared" si="7"/>
        <v>4071647</v>
      </c>
      <c r="G25" s="29">
        <f t="shared" si="7"/>
        <v>202755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6223374</v>
      </c>
      <c r="O25" s="41">
        <f t="shared" si="1"/>
        <v>259.13449367088606</v>
      </c>
      <c r="P25" s="9"/>
    </row>
    <row r="26" spans="1:119">
      <c r="A26" s="12"/>
      <c r="B26" s="42">
        <v>572</v>
      </c>
      <c r="C26" s="19" t="s">
        <v>69</v>
      </c>
      <c r="D26" s="46">
        <v>1645664</v>
      </c>
      <c r="E26" s="46">
        <v>0</v>
      </c>
      <c r="F26" s="46">
        <v>4071647</v>
      </c>
      <c r="G26" s="46">
        <v>190995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5908306</v>
      </c>
      <c r="O26" s="47">
        <f t="shared" si="1"/>
        <v>246.01540639573616</v>
      </c>
      <c r="P26" s="9"/>
    </row>
    <row r="27" spans="1:119">
      <c r="A27" s="12"/>
      <c r="B27" s="42">
        <v>573</v>
      </c>
      <c r="C27" s="19" t="s">
        <v>82</v>
      </c>
      <c r="D27" s="46">
        <v>300239</v>
      </c>
      <c r="E27" s="46">
        <v>3069</v>
      </c>
      <c r="F27" s="46">
        <v>0</v>
      </c>
      <c r="G27" s="46">
        <v>11760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315068</v>
      </c>
      <c r="O27" s="47">
        <f t="shared" si="1"/>
        <v>13.1190872751499</v>
      </c>
      <c r="P27" s="9"/>
    </row>
    <row r="28" spans="1:119" ht="15.75">
      <c r="A28" s="26" t="s">
        <v>70</v>
      </c>
      <c r="B28" s="27"/>
      <c r="C28" s="28"/>
      <c r="D28" s="29">
        <f t="shared" ref="D28:M28" si="8">SUM(D29:D30)</f>
        <v>0</v>
      </c>
      <c r="E28" s="29">
        <f t="shared" si="8"/>
        <v>1723322</v>
      </c>
      <c r="F28" s="29">
        <f t="shared" si="8"/>
        <v>0</v>
      </c>
      <c r="G28" s="29">
        <f t="shared" si="8"/>
        <v>250000</v>
      </c>
      <c r="H28" s="29">
        <f t="shared" si="8"/>
        <v>0</v>
      </c>
      <c r="I28" s="29">
        <f t="shared" si="8"/>
        <v>4312352</v>
      </c>
      <c r="J28" s="29">
        <f t="shared" si="8"/>
        <v>15000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6300674</v>
      </c>
      <c r="O28" s="41">
        <f t="shared" si="1"/>
        <v>262.35318121252499</v>
      </c>
      <c r="P28" s="9"/>
    </row>
    <row r="29" spans="1:119">
      <c r="A29" s="12"/>
      <c r="B29" s="42">
        <v>581</v>
      </c>
      <c r="C29" s="19" t="s">
        <v>71</v>
      </c>
      <c r="D29" s="46">
        <v>0</v>
      </c>
      <c r="E29" s="46">
        <v>1723322</v>
      </c>
      <c r="F29" s="46">
        <v>0</v>
      </c>
      <c r="G29" s="46">
        <v>250000</v>
      </c>
      <c r="H29" s="46">
        <v>0</v>
      </c>
      <c r="I29" s="46">
        <v>3108795</v>
      </c>
      <c r="J29" s="46">
        <v>15000</v>
      </c>
      <c r="K29" s="46">
        <v>0</v>
      </c>
      <c r="L29" s="46">
        <v>0</v>
      </c>
      <c r="M29" s="46">
        <v>0</v>
      </c>
      <c r="N29" s="46">
        <f t="shared" si="4"/>
        <v>5097117</v>
      </c>
      <c r="O29" s="47">
        <f t="shared" si="1"/>
        <v>212.23838274483677</v>
      </c>
      <c r="P29" s="9"/>
    </row>
    <row r="30" spans="1:119" ht="15.75" thickBot="1">
      <c r="A30" s="12"/>
      <c r="B30" s="42">
        <v>591</v>
      </c>
      <c r="C30" s="19" t="s">
        <v>72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1203557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1203557</v>
      </c>
      <c r="O30" s="47">
        <f t="shared" si="1"/>
        <v>50.11479846768821</v>
      </c>
      <c r="P30" s="9"/>
    </row>
    <row r="31" spans="1:119" ht="16.5" thickBot="1">
      <c r="A31" s="13" t="s">
        <v>10</v>
      </c>
      <c r="B31" s="21"/>
      <c r="C31" s="20"/>
      <c r="D31" s="14">
        <f>SUM(D5,D13,D18,D22,D25,D28)</f>
        <v>33042353</v>
      </c>
      <c r="E31" s="14">
        <f t="shared" ref="E31:M31" si="9">SUM(E5,E13,E18,E22,E25,E28)</f>
        <v>4444923</v>
      </c>
      <c r="F31" s="14">
        <f t="shared" si="9"/>
        <v>6105335</v>
      </c>
      <c r="G31" s="14">
        <f t="shared" si="9"/>
        <v>20148539</v>
      </c>
      <c r="H31" s="14">
        <f t="shared" si="9"/>
        <v>0</v>
      </c>
      <c r="I31" s="14">
        <f t="shared" si="9"/>
        <v>34791131</v>
      </c>
      <c r="J31" s="14">
        <f t="shared" si="9"/>
        <v>9520740</v>
      </c>
      <c r="K31" s="14">
        <f t="shared" si="9"/>
        <v>6484606</v>
      </c>
      <c r="L31" s="14">
        <f t="shared" si="9"/>
        <v>0</v>
      </c>
      <c r="M31" s="14">
        <f t="shared" si="9"/>
        <v>0</v>
      </c>
      <c r="N31" s="14">
        <f t="shared" si="4"/>
        <v>114537627</v>
      </c>
      <c r="O31" s="35">
        <f t="shared" si="1"/>
        <v>4769.221643904064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93</v>
      </c>
      <c r="M33" s="93"/>
      <c r="N33" s="93"/>
      <c r="O33" s="39">
        <v>24016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52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10626624</v>
      </c>
      <c r="E5" s="24">
        <f t="shared" si="0"/>
        <v>11138</v>
      </c>
      <c r="F5" s="24">
        <f t="shared" si="0"/>
        <v>0</v>
      </c>
      <c r="G5" s="24">
        <f t="shared" si="0"/>
        <v>681093</v>
      </c>
      <c r="H5" s="24">
        <f t="shared" si="0"/>
        <v>0</v>
      </c>
      <c r="I5" s="24">
        <f t="shared" si="0"/>
        <v>0</v>
      </c>
      <c r="J5" s="24">
        <f t="shared" si="0"/>
        <v>8694110</v>
      </c>
      <c r="K5" s="24">
        <f t="shared" si="0"/>
        <v>6480219</v>
      </c>
      <c r="L5" s="24">
        <f t="shared" si="0"/>
        <v>0</v>
      </c>
      <c r="M5" s="24">
        <f t="shared" si="0"/>
        <v>0</v>
      </c>
      <c r="N5" s="25">
        <f>SUM(D5:M5)</f>
        <v>26493184</v>
      </c>
      <c r="O5" s="30">
        <f t="shared" ref="O5:O32" si="1">(N5/O$34)</f>
        <v>1136.3149903495603</v>
      </c>
      <c r="P5" s="6"/>
    </row>
    <row r="6" spans="1:133">
      <c r="A6" s="12"/>
      <c r="B6" s="42">
        <v>511</v>
      </c>
      <c r="C6" s="19" t="s">
        <v>19</v>
      </c>
      <c r="D6" s="46">
        <v>161230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161230</v>
      </c>
      <c r="O6" s="47">
        <f t="shared" si="1"/>
        <v>6.9152905854600046</v>
      </c>
      <c r="P6" s="9"/>
    </row>
    <row r="7" spans="1:133">
      <c r="A7" s="12"/>
      <c r="B7" s="42">
        <v>512</v>
      </c>
      <c r="C7" s="19" t="s">
        <v>20</v>
      </c>
      <c r="D7" s="46">
        <v>1573629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1573629</v>
      </c>
      <c r="O7" s="47">
        <f t="shared" si="1"/>
        <v>67.494274072485524</v>
      </c>
      <c r="P7" s="9"/>
    </row>
    <row r="8" spans="1:133">
      <c r="A8" s="12"/>
      <c r="B8" s="42">
        <v>513</v>
      </c>
      <c r="C8" s="19" t="s">
        <v>21</v>
      </c>
      <c r="D8" s="46">
        <v>3593969</v>
      </c>
      <c r="E8" s="46">
        <v>0</v>
      </c>
      <c r="F8" s="46">
        <v>0</v>
      </c>
      <c r="G8" s="46">
        <v>218293</v>
      </c>
      <c r="H8" s="46">
        <v>0</v>
      </c>
      <c r="I8" s="46">
        <v>0</v>
      </c>
      <c r="J8" s="46">
        <v>0</v>
      </c>
      <c r="K8" s="46">
        <v>135287</v>
      </c>
      <c r="L8" s="46">
        <v>0</v>
      </c>
      <c r="M8" s="46">
        <v>0</v>
      </c>
      <c r="N8" s="46">
        <f t="shared" si="2"/>
        <v>3947549</v>
      </c>
      <c r="O8" s="47">
        <f t="shared" si="1"/>
        <v>169.31370362427623</v>
      </c>
      <c r="P8" s="9"/>
    </row>
    <row r="9" spans="1:133">
      <c r="A9" s="12"/>
      <c r="B9" s="42">
        <v>514</v>
      </c>
      <c r="C9" s="19" t="s">
        <v>22</v>
      </c>
      <c r="D9" s="46">
        <v>1543184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1543184</v>
      </c>
      <c r="O9" s="47">
        <f t="shared" si="1"/>
        <v>66.188462363285439</v>
      </c>
      <c r="P9" s="9"/>
    </row>
    <row r="10" spans="1:133">
      <c r="A10" s="12"/>
      <c r="B10" s="42">
        <v>515</v>
      </c>
      <c r="C10" s="19" t="s">
        <v>23</v>
      </c>
      <c r="D10" s="46">
        <v>1218306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1218306</v>
      </c>
      <c r="O10" s="47">
        <f t="shared" si="1"/>
        <v>52.254171134462794</v>
      </c>
      <c r="P10" s="9"/>
    </row>
    <row r="11" spans="1:133">
      <c r="A11" s="12"/>
      <c r="B11" s="42">
        <v>518</v>
      </c>
      <c r="C11" s="19" t="s">
        <v>43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5973582</v>
      </c>
      <c r="L11" s="46">
        <v>0</v>
      </c>
      <c r="M11" s="46">
        <v>0</v>
      </c>
      <c r="N11" s="46">
        <f t="shared" si="2"/>
        <v>5973582</v>
      </c>
      <c r="O11" s="47">
        <f t="shared" si="1"/>
        <v>256.21196654514262</v>
      </c>
      <c r="P11" s="9"/>
    </row>
    <row r="12" spans="1:133">
      <c r="A12" s="12"/>
      <c r="B12" s="42">
        <v>519</v>
      </c>
      <c r="C12" s="19" t="s">
        <v>64</v>
      </c>
      <c r="D12" s="46">
        <v>2536306</v>
      </c>
      <c r="E12" s="46">
        <v>11138</v>
      </c>
      <c r="F12" s="46">
        <v>0</v>
      </c>
      <c r="G12" s="46">
        <v>462800</v>
      </c>
      <c r="H12" s="46">
        <v>0</v>
      </c>
      <c r="I12" s="46">
        <v>0</v>
      </c>
      <c r="J12" s="46">
        <v>8694110</v>
      </c>
      <c r="K12" s="46">
        <v>371350</v>
      </c>
      <c r="L12" s="46">
        <v>0</v>
      </c>
      <c r="M12" s="46">
        <v>0</v>
      </c>
      <c r="N12" s="46">
        <f t="shared" si="2"/>
        <v>12075704</v>
      </c>
      <c r="O12" s="47">
        <f t="shared" si="1"/>
        <v>517.93712202444783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SUM(D14:D17)</f>
        <v>17779160</v>
      </c>
      <c r="E13" s="29">
        <f t="shared" si="3"/>
        <v>1832195</v>
      </c>
      <c r="F13" s="29">
        <f t="shared" si="3"/>
        <v>838307</v>
      </c>
      <c r="G13" s="29">
        <f t="shared" si="3"/>
        <v>3981725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24431387</v>
      </c>
      <c r="O13" s="41">
        <f t="shared" si="1"/>
        <v>1047.8827793266137</v>
      </c>
      <c r="P13" s="10"/>
    </row>
    <row r="14" spans="1:133">
      <c r="A14" s="12"/>
      <c r="B14" s="42">
        <v>521</v>
      </c>
      <c r="C14" s="19" t="s">
        <v>26</v>
      </c>
      <c r="D14" s="46">
        <v>9670736</v>
      </c>
      <c r="E14" s="46">
        <v>100262</v>
      </c>
      <c r="F14" s="46">
        <v>838307</v>
      </c>
      <c r="G14" s="46">
        <v>3745306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14354611</v>
      </c>
      <c r="O14" s="47">
        <f t="shared" si="1"/>
        <v>615.68136392880115</v>
      </c>
      <c r="P14" s="9"/>
    </row>
    <row r="15" spans="1:133">
      <c r="A15" s="12"/>
      <c r="B15" s="42">
        <v>522</v>
      </c>
      <c r="C15" s="19" t="s">
        <v>27</v>
      </c>
      <c r="D15" s="46">
        <v>8068748</v>
      </c>
      <c r="E15" s="46">
        <v>0</v>
      </c>
      <c r="F15" s="46">
        <v>0</v>
      </c>
      <c r="G15" s="46">
        <v>236419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8305167</v>
      </c>
      <c r="O15" s="47">
        <f t="shared" si="1"/>
        <v>356.21561226678102</v>
      </c>
      <c r="P15" s="9"/>
    </row>
    <row r="16" spans="1:133">
      <c r="A16" s="12"/>
      <c r="B16" s="42">
        <v>524</v>
      </c>
      <c r="C16" s="19" t="s">
        <v>44</v>
      </c>
      <c r="D16" s="46">
        <v>0</v>
      </c>
      <c r="E16" s="46">
        <v>1731933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1731933</v>
      </c>
      <c r="O16" s="47">
        <f t="shared" si="1"/>
        <v>74.284066051897923</v>
      </c>
      <c r="P16" s="9"/>
    </row>
    <row r="17" spans="1:119">
      <c r="A17" s="12"/>
      <c r="B17" s="42">
        <v>526</v>
      </c>
      <c r="C17" s="19" t="s">
        <v>89</v>
      </c>
      <c r="D17" s="46">
        <v>39676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39676</v>
      </c>
      <c r="O17" s="47">
        <f t="shared" si="1"/>
        <v>1.7017370791336051</v>
      </c>
      <c r="P17" s="9"/>
    </row>
    <row r="18" spans="1:119" ht="15.75">
      <c r="A18" s="26" t="s">
        <v>28</v>
      </c>
      <c r="B18" s="27"/>
      <c r="C18" s="28"/>
      <c r="D18" s="29">
        <f t="shared" ref="D18:M18" si="5">SUM(D19:D21)</f>
        <v>405094</v>
      </c>
      <c r="E18" s="29">
        <f t="shared" si="5"/>
        <v>0</v>
      </c>
      <c r="F18" s="29">
        <f t="shared" si="5"/>
        <v>0</v>
      </c>
      <c r="G18" s="29">
        <f t="shared" si="5"/>
        <v>1889854</v>
      </c>
      <c r="H18" s="29">
        <f t="shared" si="5"/>
        <v>0</v>
      </c>
      <c r="I18" s="29">
        <f t="shared" si="5"/>
        <v>25703648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27998596</v>
      </c>
      <c r="O18" s="41">
        <f t="shared" si="1"/>
        <v>1200.883379798413</v>
      </c>
      <c r="P18" s="10"/>
    </row>
    <row r="19" spans="1:119">
      <c r="A19" s="12"/>
      <c r="B19" s="42">
        <v>534</v>
      </c>
      <c r="C19" s="19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6284205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6284205</v>
      </c>
      <c r="O19" s="47">
        <f t="shared" si="1"/>
        <v>269.53484880977913</v>
      </c>
      <c r="P19" s="9"/>
    </row>
    <row r="20" spans="1:119">
      <c r="A20" s="12"/>
      <c r="B20" s="42">
        <v>536</v>
      </c>
      <c r="C20" s="19" t="s">
        <v>66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17871701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17871701</v>
      </c>
      <c r="O20" s="47">
        <f t="shared" si="1"/>
        <v>766.53231825005366</v>
      </c>
      <c r="P20" s="9"/>
    </row>
    <row r="21" spans="1:119">
      <c r="A21" s="12"/>
      <c r="B21" s="42">
        <v>539</v>
      </c>
      <c r="C21" s="19" t="s">
        <v>31</v>
      </c>
      <c r="D21" s="46">
        <v>405094</v>
      </c>
      <c r="E21" s="46">
        <v>0</v>
      </c>
      <c r="F21" s="46">
        <v>0</v>
      </c>
      <c r="G21" s="46">
        <v>1889854</v>
      </c>
      <c r="H21" s="46">
        <v>0</v>
      </c>
      <c r="I21" s="46">
        <v>1547742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3842690</v>
      </c>
      <c r="O21" s="47">
        <f t="shared" si="1"/>
        <v>164.8162127385803</v>
      </c>
      <c r="P21" s="9"/>
    </row>
    <row r="22" spans="1:119" ht="15.75">
      <c r="A22" s="26" t="s">
        <v>32</v>
      </c>
      <c r="B22" s="27"/>
      <c r="C22" s="28"/>
      <c r="D22" s="29">
        <f t="shared" ref="D22:M22" si="6">SUM(D23:D24)</f>
        <v>0</v>
      </c>
      <c r="E22" s="29">
        <f t="shared" si="6"/>
        <v>0</v>
      </c>
      <c r="F22" s="29">
        <f t="shared" si="6"/>
        <v>1193956</v>
      </c>
      <c r="G22" s="29">
        <f t="shared" si="6"/>
        <v>6824308</v>
      </c>
      <c r="H22" s="29">
        <f t="shared" si="6"/>
        <v>0</v>
      </c>
      <c r="I22" s="29">
        <f t="shared" si="6"/>
        <v>3510865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11529129</v>
      </c>
      <c r="O22" s="41">
        <f t="shared" si="1"/>
        <v>494.49405961827148</v>
      </c>
      <c r="P22" s="10"/>
    </row>
    <row r="23" spans="1:119">
      <c r="A23" s="12"/>
      <c r="B23" s="42">
        <v>541</v>
      </c>
      <c r="C23" s="19" t="s">
        <v>68</v>
      </c>
      <c r="D23" s="46">
        <v>0</v>
      </c>
      <c r="E23" s="46">
        <v>0</v>
      </c>
      <c r="F23" s="46">
        <v>1193956</v>
      </c>
      <c r="G23" s="46">
        <v>6824308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8018264</v>
      </c>
      <c r="O23" s="47">
        <f t="shared" si="1"/>
        <v>343.91010079348058</v>
      </c>
      <c r="P23" s="9"/>
    </row>
    <row r="24" spans="1:119">
      <c r="A24" s="12"/>
      <c r="B24" s="42">
        <v>542</v>
      </c>
      <c r="C24" s="19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3510865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3510865</v>
      </c>
      <c r="O24" s="47">
        <f t="shared" si="1"/>
        <v>150.5839588247909</v>
      </c>
      <c r="P24" s="9"/>
    </row>
    <row r="25" spans="1:119" ht="15.75">
      <c r="A25" s="26" t="s">
        <v>34</v>
      </c>
      <c r="B25" s="27"/>
      <c r="C25" s="28"/>
      <c r="D25" s="29">
        <f t="shared" ref="D25:M25" si="7">SUM(D26:D28)</f>
        <v>1730411</v>
      </c>
      <c r="E25" s="29">
        <f t="shared" si="7"/>
        <v>8705</v>
      </c>
      <c r="F25" s="29">
        <f t="shared" si="7"/>
        <v>558531</v>
      </c>
      <c r="G25" s="29">
        <f t="shared" si="7"/>
        <v>601340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2898987</v>
      </c>
      <c r="O25" s="41">
        <f t="shared" si="1"/>
        <v>124.33999571091572</v>
      </c>
      <c r="P25" s="9"/>
    </row>
    <row r="26" spans="1:119">
      <c r="A26" s="12"/>
      <c r="B26" s="42">
        <v>571</v>
      </c>
      <c r="C26" s="19" t="s">
        <v>90</v>
      </c>
      <c r="D26" s="46">
        <v>0</v>
      </c>
      <c r="E26" s="46">
        <v>0</v>
      </c>
      <c r="F26" s="46">
        <v>0</v>
      </c>
      <c r="G26" s="46">
        <v>100000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100000</v>
      </c>
      <c r="O26" s="47">
        <f t="shared" si="1"/>
        <v>4.2890842805061116</v>
      </c>
      <c r="P26" s="9"/>
    </row>
    <row r="27" spans="1:119">
      <c r="A27" s="12"/>
      <c r="B27" s="42">
        <v>572</v>
      </c>
      <c r="C27" s="19" t="s">
        <v>69</v>
      </c>
      <c r="D27" s="46">
        <v>1441593</v>
      </c>
      <c r="E27" s="46">
        <v>0</v>
      </c>
      <c r="F27" s="46">
        <v>558531</v>
      </c>
      <c r="G27" s="46">
        <v>234324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2234448</v>
      </c>
      <c r="O27" s="47">
        <f t="shared" si="1"/>
        <v>95.837357924083207</v>
      </c>
      <c r="P27" s="9"/>
    </row>
    <row r="28" spans="1:119">
      <c r="A28" s="12"/>
      <c r="B28" s="42">
        <v>573</v>
      </c>
      <c r="C28" s="19" t="s">
        <v>82</v>
      </c>
      <c r="D28" s="46">
        <v>288818</v>
      </c>
      <c r="E28" s="46">
        <v>8705</v>
      </c>
      <c r="F28" s="46">
        <v>0</v>
      </c>
      <c r="G28" s="46">
        <v>267016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564539</v>
      </c>
      <c r="O28" s="47">
        <f t="shared" si="1"/>
        <v>24.213553506326399</v>
      </c>
      <c r="P28" s="9"/>
    </row>
    <row r="29" spans="1:119" ht="15.75">
      <c r="A29" s="26" t="s">
        <v>70</v>
      </c>
      <c r="B29" s="27"/>
      <c r="C29" s="28"/>
      <c r="D29" s="29">
        <f t="shared" ref="D29:M29" si="8">SUM(D30:D31)</f>
        <v>0</v>
      </c>
      <c r="E29" s="29">
        <f t="shared" si="8"/>
        <v>1591721</v>
      </c>
      <c r="F29" s="29">
        <f t="shared" si="8"/>
        <v>0</v>
      </c>
      <c r="G29" s="29">
        <f t="shared" si="8"/>
        <v>250000</v>
      </c>
      <c r="H29" s="29">
        <f t="shared" si="8"/>
        <v>0</v>
      </c>
      <c r="I29" s="29">
        <f t="shared" si="8"/>
        <v>4488513</v>
      </c>
      <c r="J29" s="29">
        <f t="shared" si="8"/>
        <v>11635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6341869</v>
      </c>
      <c r="O29" s="41">
        <f t="shared" si="1"/>
        <v>272.00810636929015</v>
      </c>
      <c r="P29" s="9"/>
    </row>
    <row r="30" spans="1:119">
      <c r="A30" s="12"/>
      <c r="B30" s="42">
        <v>581</v>
      </c>
      <c r="C30" s="19" t="s">
        <v>71</v>
      </c>
      <c r="D30" s="46">
        <v>0</v>
      </c>
      <c r="E30" s="46">
        <v>1591721</v>
      </c>
      <c r="F30" s="46">
        <v>0</v>
      </c>
      <c r="G30" s="46">
        <v>250000</v>
      </c>
      <c r="H30" s="46">
        <v>0</v>
      </c>
      <c r="I30" s="46">
        <v>3262175</v>
      </c>
      <c r="J30" s="46">
        <v>11635</v>
      </c>
      <c r="K30" s="46">
        <v>0</v>
      </c>
      <c r="L30" s="46">
        <v>0</v>
      </c>
      <c r="M30" s="46">
        <v>0</v>
      </c>
      <c r="N30" s="46">
        <f t="shared" si="4"/>
        <v>5115531</v>
      </c>
      <c r="O30" s="47">
        <f t="shared" si="1"/>
        <v>219.4094359854171</v>
      </c>
      <c r="P30" s="9"/>
    </row>
    <row r="31" spans="1:119" ht="15.75" thickBot="1">
      <c r="A31" s="12"/>
      <c r="B31" s="42">
        <v>591</v>
      </c>
      <c r="C31" s="19" t="s">
        <v>72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1226338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1226338</v>
      </c>
      <c r="O31" s="47">
        <f t="shared" si="1"/>
        <v>52.598670383873042</v>
      </c>
      <c r="P31" s="9"/>
    </row>
    <row r="32" spans="1:119" ht="16.5" thickBot="1">
      <c r="A32" s="13" t="s">
        <v>10</v>
      </c>
      <c r="B32" s="21"/>
      <c r="C32" s="20"/>
      <c r="D32" s="14">
        <f>SUM(D5,D13,D18,D22,D25,D29)</f>
        <v>30541289</v>
      </c>
      <c r="E32" s="14">
        <f t="shared" ref="E32:M32" si="9">SUM(E5,E13,E18,E22,E25,E29)</f>
        <v>3443759</v>
      </c>
      <c r="F32" s="14">
        <f t="shared" si="9"/>
        <v>2590794</v>
      </c>
      <c r="G32" s="14">
        <f t="shared" si="9"/>
        <v>14228320</v>
      </c>
      <c r="H32" s="14">
        <f t="shared" si="9"/>
        <v>0</v>
      </c>
      <c r="I32" s="14">
        <f t="shared" si="9"/>
        <v>33703026</v>
      </c>
      <c r="J32" s="14">
        <f t="shared" si="9"/>
        <v>8705745</v>
      </c>
      <c r="K32" s="14">
        <f t="shared" si="9"/>
        <v>6480219</v>
      </c>
      <c r="L32" s="14">
        <f t="shared" si="9"/>
        <v>0</v>
      </c>
      <c r="M32" s="14">
        <f t="shared" si="9"/>
        <v>0</v>
      </c>
      <c r="N32" s="14">
        <f t="shared" si="4"/>
        <v>99693152</v>
      </c>
      <c r="O32" s="35">
        <f t="shared" si="1"/>
        <v>4275.9233111730646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91</v>
      </c>
      <c r="M34" s="93"/>
      <c r="N34" s="93"/>
      <c r="O34" s="39">
        <v>23315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52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9169054</v>
      </c>
      <c r="E5" s="24">
        <f t="shared" si="0"/>
        <v>19740</v>
      </c>
      <c r="F5" s="24">
        <f t="shared" si="0"/>
        <v>2394364</v>
      </c>
      <c r="G5" s="24">
        <f t="shared" si="0"/>
        <v>383839</v>
      </c>
      <c r="H5" s="24">
        <f t="shared" si="0"/>
        <v>0</v>
      </c>
      <c r="I5" s="24">
        <f t="shared" si="0"/>
        <v>0</v>
      </c>
      <c r="J5" s="24">
        <f t="shared" si="0"/>
        <v>9173428</v>
      </c>
      <c r="K5" s="24">
        <f t="shared" si="0"/>
        <v>5937940</v>
      </c>
      <c r="L5" s="24">
        <f t="shared" si="0"/>
        <v>0</v>
      </c>
      <c r="M5" s="24">
        <f t="shared" si="0"/>
        <v>0</v>
      </c>
      <c r="N5" s="25">
        <f>SUM(D5:M5)</f>
        <v>27078365</v>
      </c>
      <c r="O5" s="30">
        <f t="shared" ref="O5:O33" si="1">(N5/O$35)</f>
        <v>1188.6381194855362</v>
      </c>
      <c r="P5" s="6"/>
    </row>
    <row r="6" spans="1:133">
      <c r="A6" s="12"/>
      <c r="B6" s="42">
        <v>511</v>
      </c>
      <c r="C6" s="19" t="s">
        <v>19</v>
      </c>
      <c r="D6" s="46">
        <v>163889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163889</v>
      </c>
      <c r="O6" s="47">
        <f t="shared" si="1"/>
        <v>7.1941091260260741</v>
      </c>
      <c r="P6" s="9"/>
    </row>
    <row r="7" spans="1:133">
      <c r="A7" s="12"/>
      <c r="B7" s="42">
        <v>512</v>
      </c>
      <c r="C7" s="19" t="s">
        <v>20</v>
      </c>
      <c r="D7" s="46">
        <v>1521117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1521117</v>
      </c>
      <c r="O7" s="47">
        <f t="shared" si="1"/>
        <v>66.771300645274565</v>
      </c>
      <c r="P7" s="9"/>
    </row>
    <row r="8" spans="1:133">
      <c r="A8" s="12"/>
      <c r="B8" s="42">
        <v>513</v>
      </c>
      <c r="C8" s="19" t="s">
        <v>21</v>
      </c>
      <c r="D8" s="46">
        <v>3496352</v>
      </c>
      <c r="E8" s="46">
        <v>0</v>
      </c>
      <c r="F8" s="46">
        <v>0</v>
      </c>
      <c r="G8" s="46">
        <v>89338</v>
      </c>
      <c r="H8" s="46">
        <v>0</v>
      </c>
      <c r="I8" s="46">
        <v>0</v>
      </c>
      <c r="J8" s="46">
        <v>0</v>
      </c>
      <c r="K8" s="46">
        <v>129213</v>
      </c>
      <c r="L8" s="46">
        <v>0</v>
      </c>
      <c r="M8" s="46">
        <v>0</v>
      </c>
      <c r="N8" s="46">
        <f t="shared" si="2"/>
        <v>3714903</v>
      </c>
      <c r="O8" s="47">
        <f t="shared" si="1"/>
        <v>163.07023396690224</v>
      </c>
      <c r="P8" s="9"/>
    </row>
    <row r="9" spans="1:133">
      <c r="A9" s="12"/>
      <c r="B9" s="42">
        <v>514</v>
      </c>
      <c r="C9" s="19" t="s">
        <v>22</v>
      </c>
      <c r="D9" s="46">
        <v>682425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682425</v>
      </c>
      <c r="O9" s="47">
        <f t="shared" si="1"/>
        <v>29.955884289539529</v>
      </c>
      <c r="P9" s="9"/>
    </row>
    <row r="10" spans="1:133">
      <c r="A10" s="12"/>
      <c r="B10" s="42">
        <v>515</v>
      </c>
      <c r="C10" s="19" t="s">
        <v>23</v>
      </c>
      <c r="D10" s="46">
        <v>985991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985991</v>
      </c>
      <c r="O10" s="47">
        <f t="shared" si="1"/>
        <v>43.281287037443484</v>
      </c>
      <c r="P10" s="9"/>
    </row>
    <row r="11" spans="1:133">
      <c r="A11" s="12"/>
      <c r="B11" s="42">
        <v>518</v>
      </c>
      <c r="C11" s="19" t="s">
        <v>43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5528021</v>
      </c>
      <c r="L11" s="46">
        <v>0</v>
      </c>
      <c r="M11" s="46">
        <v>0</v>
      </c>
      <c r="N11" s="46">
        <f t="shared" si="2"/>
        <v>5528021</v>
      </c>
      <c r="O11" s="47">
        <f t="shared" si="1"/>
        <v>242.65927746806548</v>
      </c>
      <c r="P11" s="9"/>
    </row>
    <row r="12" spans="1:133">
      <c r="A12" s="12"/>
      <c r="B12" s="42">
        <v>519</v>
      </c>
      <c r="C12" s="19" t="s">
        <v>64</v>
      </c>
      <c r="D12" s="46">
        <v>2319280</v>
      </c>
      <c r="E12" s="46">
        <v>19740</v>
      </c>
      <c r="F12" s="46">
        <v>2394364</v>
      </c>
      <c r="G12" s="46">
        <v>294501</v>
      </c>
      <c r="H12" s="46">
        <v>0</v>
      </c>
      <c r="I12" s="46">
        <v>0</v>
      </c>
      <c r="J12" s="46">
        <v>9173428</v>
      </c>
      <c r="K12" s="46">
        <v>280706</v>
      </c>
      <c r="L12" s="46">
        <v>0</v>
      </c>
      <c r="M12" s="46">
        <v>0</v>
      </c>
      <c r="N12" s="46">
        <f t="shared" si="2"/>
        <v>14482019</v>
      </c>
      <c r="O12" s="47">
        <f t="shared" si="1"/>
        <v>635.70602695228479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16905664</v>
      </c>
      <c r="E13" s="29">
        <f t="shared" si="3"/>
        <v>1490594</v>
      </c>
      <c r="F13" s="29">
        <f t="shared" si="3"/>
        <v>0</v>
      </c>
      <c r="G13" s="29">
        <f t="shared" si="3"/>
        <v>1640346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3" si="4">SUM(D13:M13)</f>
        <v>20036604</v>
      </c>
      <c r="O13" s="41">
        <f t="shared" si="1"/>
        <v>879.5313638558448</v>
      </c>
      <c r="P13" s="10"/>
    </row>
    <row r="14" spans="1:133">
      <c r="A14" s="12"/>
      <c r="B14" s="42">
        <v>521</v>
      </c>
      <c r="C14" s="19" t="s">
        <v>26</v>
      </c>
      <c r="D14" s="46">
        <v>8958989</v>
      </c>
      <c r="E14" s="46">
        <v>1312</v>
      </c>
      <c r="F14" s="46">
        <v>0</v>
      </c>
      <c r="G14" s="46">
        <v>557640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9517941</v>
      </c>
      <c r="O14" s="47">
        <f t="shared" si="1"/>
        <v>417.8017207321891</v>
      </c>
      <c r="P14" s="9"/>
    </row>
    <row r="15" spans="1:133">
      <c r="A15" s="12"/>
      <c r="B15" s="42">
        <v>522</v>
      </c>
      <c r="C15" s="19" t="s">
        <v>27</v>
      </c>
      <c r="D15" s="46">
        <v>7946675</v>
      </c>
      <c r="E15" s="46">
        <v>0</v>
      </c>
      <c r="F15" s="46">
        <v>0</v>
      </c>
      <c r="G15" s="46">
        <v>1082706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9029381</v>
      </c>
      <c r="O15" s="47">
        <f t="shared" si="1"/>
        <v>396.3557789385892</v>
      </c>
      <c r="P15" s="9"/>
    </row>
    <row r="16" spans="1:133">
      <c r="A16" s="12"/>
      <c r="B16" s="42">
        <v>524</v>
      </c>
      <c r="C16" s="19" t="s">
        <v>44</v>
      </c>
      <c r="D16" s="46">
        <v>0</v>
      </c>
      <c r="E16" s="46">
        <v>1489282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1489282</v>
      </c>
      <c r="O16" s="47">
        <f t="shared" si="1"/>
        <v>65.373864185066509</v>
      </c>
      <c r="P16" s="9"/>
    </row>
    <row r="17" spans="1:16" ht="15.75">
      <c r="A17" s="26" t="s">
        <v>28</v>
      </c>
      <c r="B17" s="27"/>
      <c r="C17" s="28"/>
      <c r="D17" s="29">
        <f t="shared" ref="D17:M17" si="5">SUM(D18:D20)</f>
        <v>409579</v>
      </c>
      <c r="E17" s="29">
        <f t="shared" si="5"/>
        <v>0</v>
      </c>
      <c r="F17" s="29">
        <f t="shared" si="5"/>
        <v>0</v>
      </c>
      <c r="G17" s="29">
        <f t="shared" si="5"/>
        <v>673275</v>
      </c>
      <c r="H17" s="29">
        <f t="shared" si="5"/>
        <v>0</v>
      </c>
      <c r="I17" s="29">
        <f t="shared" si="5"/>
        <v>24925965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26008819</v>
      </c>
      <c r="O17" s="41">
        <f t="shared" si="1"/>
        <v>1141.6890830077696</v>
      </c>
      <c r="P17" s="10"/>
    </row>
    <row r="18" spans="1:16">
      <c r="A18" s="12"/>
      <c r="B18" s="42">
        <v>534</v>
      </c>
      <c r="C18" s="19" t="s">
        <v>65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5991508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5991508</v>
      </c>
      <c r="O18" s="47">
        <f t="shared" si="1"/>
        <v>263.00460910407799</v>
      </c>
      <c r="P18" s="9"/>
    </row>
    <row r="19" spans="1:16">
      <c r="A19" s="12"/>
      <c r="B19" s="42">
        <v>536</v>
      </c>
      <c r="C19" s="19" t="s">
        <v>66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17127508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17127508</v>
      </c>
      <c r="O19" s="47">
        <f t="shared" si="1"/>
        <v>751.83301874368988</v>
      </c>
      <c r="P19" s="9"/>
    </row>
    <row r="20" spans="1:16">
      <c r="A20" s="12"/>
      <c r="B20" s="42">
        <v>539</v>
      </c>
      <c r="C20" s="19" t="s">
        <v>31</v>
      </c>
      <c r="D20" s="46">
        <v>409579</v>
      </c>
      <c r="E20" s="46">
        <v>0</v>
      </c>
      <c r="F20" s="46">
        <v>0</v>
      </c>
      <c r="G20" s="46">
        <v>673275</v>
      </c>
      <c r="H20" s="46">
        <v>0</v>
      </c>
      <c r="I20" s="46">
        <v>1806949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2889803</v>
      </c>
      <c r="O20" s="47">
        <f t="shared" si="1"/>
        <v>126.85145516000176</v>
      </c>
      <c r="P20" s="9"/>
    </row>
    <row r="21" spans="1:16" ht="15.75">
      <c r="A21" s="26" t="s">
        <v>32</v>
      </c>
      <c r="B21" s="27"/>
      <c r="C21" s="28"/>
      <c r="D21" s="29">
        <f t="shared" ref="D21:M21" si="6">SUM(D22:D23)</f>
        <v>0</v>
      </c>
      <c r="E21" s="29">
        <f t="shared" si="6"/>
        <v>0</v>
      </c>
      <c r="F21" s="29">
        <f t="shared" si="6"/>
        <v>0</v>
      </c>
      <c r="G21" s="29">
        <f t="shared" si="6"/>
        <v>8944104</v>
      </c>
      <c r="H21" s="29">
        <f t="shared" si="6"/>
        <v>0</v>
      </c>
      <c r="I21" s="29">
        <f t="shared" si="6"/>
        <v>3292425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12236529</v>
      </c>
      <c r="O21" s="41">
        <f t="shared" si="1"/>
        <v>537.1374829902112</v>
      </c>
      <c r="P21" s="10"/>
    </row>
    <row r="22" spans="1:16">
      <c r="A22" s="12"/>
      <c r="B22" s="42">
        <v>541</v>
      </c>
      <c r="C22" s="19" t="s">
        <v>68</v>
      </c>
      <c r="D22" s="46">
        <v>0</v>
      </c>
      <c r="E22" s="46">
        <v>0</v>
      </c>
      <c r="F22" s="46">
        <v>0</v>
      </c>
      <c r="G22" s="46">
        <v>8944104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8944104</v>
      </c>
      <c r="O22" s="47">
        <f t="shared" si="1"/>
        <v>392.61244019138758</v>
      </c>
      <c r="P22" s="9"/>
    </row>
    <row r="23" spans="1:16">
      <c r="A23" s="12"/>
      <c r="B23" s="42">
        <v>542</v>
      </c>
      <c r="C23" s="19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3292425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3292425</v>
      </c>
      <c r="O23" s="47">
        <f t="shared" si="1"/>
        <v>144.52504279882359</v>
      </c>
      <c r="P23" s="9"/>
    </row>
    <row r="24" spans="1:16" ht="15.75">
      <c r="A24" s="26" t="s">
        <v>48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550000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550000</v>
      </c>
      <c r="O24" s="41">
        <f t="shared" si="1"/>
        <v>24.142926122646063</v>
      </c>
      <c r="P24" s="10"/>
    </row>
    <row r="25" spans="1:16">
      <c r="A25" s="43"/>
      <c r="B25" s="44">
        <v>554</v>
      </c>
      <c r="C25" s="45" t="s">
        <v>86</v>
      </c>
      <c r="D25" s="46">
        <v>0</v>
      </c>
      <c r="E25" s="46">
        <v>0</v>
      </c>
      <c r="F25" s="46">
        <v>0</v>
      </c>
      <c r="G25" s="46">
        <v>550000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550000</v>
      </c>
      <c r="O25" s="47">
        <f t="shared" si="1"/>
        <v>24.142926122646063</v>
      </c>
      <c r="P25" s="9"/>
    </row>
    <row r="26" spans="1:16" ht="15.75">
      <c r="A26" s="26" t="s">
        <v>34</v>
      </c>
      <c r="B26" s="27"/>
      <c r="C26" s="28"/>
      <c r="D26" s="29">
        <f t="shared" ref="D26:M26" si="8">SUM(D27:D28)</f>
        <v>1644273</v>
      </c>
      <c r="E26" s="29">
        <f t="shared" si="8"/>
        <v>7282</v>
      </c>
      <c r="F26" s="29">
        <f t="shared" si="8"/>
        <v>0</v>
      </c>
      <c r="G26" s="29">
        <f t="shared" si="8"/>
        <v>571353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2222908</v>
      </c>
      <c r="O26" s="41">
        <f t="shared" si="1"/>
        <v>97.57727931170713</v>
      </c>
      <c r="P26" s="9"/>
    </row>
    <row r="27" spans="1:16">
      <c r="A27" s="12"/>
      <c r="B27" s="42">
        <v>572</v>
      </c>
      <c r="C27" s="19" t="s">
        <v>69</v>
      </c>
      <c r="D27" s="46">
        <v>1376873</v>
      </c>
      <c r="E27" s="46">
        <v>0</v>
      </c>
      <c r="F27" s="46">
        <v>0</v>
      </c>
      <c r="G27" s="46">
        <v>552765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1929638</v>
      </c>
      <c r="O27" s="47">
        <f t="shared" si="1"/>
        <v>84.703832140819102</v>
      </c>
      <c r="P27" s="9"/>
    </row>
    <row r="28" spans="1:16">
      <c r="A28" s="12"/>
      <c r="B28" s="42">
        <v>573</v>
      </c>
      <c r="C28" s="19" t="s">
        <v>82</v>
      </c>
      <c r="D28" s="46">
        <v>267400</v>
      </c>
      <c r="E28" s="46">
        <v>7282</v>
      </c>
      <c r="F28" s="46">
        <v>0</v>
      </c>
      <c r="G28" s="46">
        <v>18588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293270</v>
      </c>
      <c r="O28" s="47">
        <f t="shared" si="1"/>
        <v>12.873447170888021</v>
      </c>
      <c r="P28" s="9"/>
    </row>
    <row r="29" spans="1:16" ht="15.75">
      <c r="A29" s="26" t="s">
        <v>70</v>
      </c>
      <c r="B29" s="27"/>
      <c r="C29" s="28"/>
      <c r="D29" s="29">
        <f t="shared" ref="D29:M29" si="9">SUM(D30:D32)</f>
        <v>0</v>
      </c>
      <c r="E29" s="29">
        <f t="shared" si="9"/>
        <v>1549937</v>
      </c>
      <c r="F29" s="29">
        <f t="shared" si="9"/>
        <v>0</v>
      </c>
      <c r="G29" s="29">
        <f t="shared" si="9"/>
        <v>325000</v>
      </c>
      <c r="H29" s="29">
        <f t="shared" si="9"/>
        <v>0</v>
      </c>
      <c r="I29" s="29">
        <f t="shared" si="9"/>
        <v>7980246</v>
      </c>
      <c r="J29" s="29">
        <f t="shared" si="9"/>
        <v>10000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9865183</v>
      </c>
      <c r="O29" s="41">
        <f t="shared" si="1"/>
        <v>433.04433519160705</v>
      </c>
      <c r="P29" s="9"/>
    </row>
    <row r="30" spans="1:16">
      <c r="A30" s="12"/>
      <c r="B30" s="42">
        <v>581</v>
      </c>
      <c r="C30" s="19" t="s">
        <v>71</v>
      </c>
      <c r="D30" s="46">
        <v>0</v>
      </c>
      <c r="E30" s="46">
        <v>1549937</v>
      </c>
      <c r="F30" s="46">
        <v>0</v>
      </c>
      <c r="G30" s="46">
        <v>325000</v>
      </c>
      <c r="H30" s="46">
        <v>0</v>
      </c>
      <c r="I30" s="46">
        <v>4668468</v>
      </c>
      <c r="J30" s="46">
        <v>10000</v>
      </c>
      <c r="K30" s="46">
        <v>0</v>
      </c>
      <c r="L30" s="46">
        <v>0</v>
      </c>
      <c r="M30" s="46">
        <v>0</v>
      </c>
      <c r="N30" s="46">
        <f t="shared" si="4"/>
        <v>6553405</v>
      </c>
      <c r="O30" s="47">
        <f t="shared" si="1"/>
        <v>287.66976866687151</v>
      </c>
      <c r="P30" s="9"/>
    </row>
    <row r="31" spans="1:16">
      <c r="A31" s="12"/>
      <c r="B31" s="42">
        <v>590</v>
      </c>
      <c r="C31" s="19" t="s">
        <v>83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2056702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2056702</v>
      </c>
      <c r="O31" s="47">
        <f t="shared" si="1"/>
        <v>90.281462622360735</v>
      </c>
      <c r="P31" s="9"/>
    </row>
    <row r="32" spans="1:16" ht="15.75" thickBot="1">
      <c r="A32" s="12"/>
      <c r="B32" s="42">
        <v>591</v>
      </c>
      <c r="C32" s="19" t="s">
        <v>72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1255076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1255076</v>
      </c>
      <c r="O32" s="47">
        <f t="shared" si="1"/>
        <v>55.093103902374786</v>
      </c>
      <c r="P32" s="9"/>
    </row>
    <row r="33" spans="1:119" ht="16.5" thickBot="1">
      <c r="A33" s="13" t="s">
        <v>10</v>
      </c>
      <c r="B33" s="21"/>
      <c r="C33" s="20"/>
      <c r="D33" s="14">
        <f>SUM(D5,D13,D17,D21,D24,D26,D29)</f>
        <v>28128570</v>
      </c>
      <c r="E33" s="14">
        <f t="shared" ref="E33:M33" si="10">SUM(E5,E13,E17,E21,E24,E26,E29)</f>
        <v>3067553</v>
      </c>
      <c r="F33" s="14">
        <f t="shared" si="10"/>
        <v>2394364</v>
      </c>
      <c r="G33" s="14">
        <f t="shared" si="10"/>
        <v>13087917</v>
      </c>
      <c r="H33" s="14">
        <f t="shared" si="10"/>
        <v>0</v>
      </c>
      <c r="I33" s="14">
        <f t="shared" si="10"/>
        <v>36198636</v>
      </c>
      <c r="J33" s="14">
        <f t="shared" si="10"/>
        <v>9183428</v>
      </c>
      <c r="K33" s="14">
        <f t="shared" si="10"/>
        <v>5937940</v>
      </c>
      <c r="L33" s="14">
        <f t="shared" si="10"/>
        <v>0</v>
      </c>
      <c r="M33" s="14">
        <f t="shared" si="10"/>
        <v>0</v>
      </c>
      <c r="N33" s="14">
        <f t="shared" si="4"/>
        <v>97998408</v>
      </c>
      <c r="O33" s="35">
        <f t="shared" si="1"/>
        <v>4301.7605899653217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87</v>
      </c>
      <c r="M35" s="93"/>
      <c r="N35" s="93"/>
      <c r="O35" s="39">
        <v>22781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52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7572304</v>
      </c>
      <c r="E5" s="24">
        <f t="shared" si="0"/>
        <v>160500</v>
      </c>
      <c r="F5" s="24">
        <f t="shared" si="0"/>
        <v>540314</v>
      </c>
      <c r="G5" s="24">
        <f t="shared" si="0"/>
        <v>177041</v>
      </c>
      <c r="H5" s="24">
        <f t="shared" si="0"/>
        <v>0</v>
      </c>
      <c r="I5" s="24">
        <f t="shared" si="0"/>
        <v>0</v>
      </c>
      <c r="J5" s="24">
        <f t="shared" si="0"/>
        <v>7952826</v>
      </c>
      <c r="K5" s="24">
        <f t="shared" si="0"/>
        <v>4949579</v>
      </c>
      <c r="L5" s="24">
        <f t="shared" si="0"/>
        <v>0</v>
      </c>
      <c r="M5" s="24">
        <f t="shared" si="0"/>
        <v>0</v>
      </c>
      <c r="N5" s="25">
        <f>SUM(D5:M5)</f>
        <v>21352564</v>
      </c>
      <c r="O5" s="30">
        <f t="shared" ref="O5:O31" si="1">(N5/O$33)</f>
        <v>957.25652290863445</v>
      </c>
      <c r="P5" s="6"/>
    </row>
    <row r="6" spans="1:133">
      <c r="A6" s="12"/>
      <c r="B6" s="42">
        <v>511</v>
      </c>
      <c r="C6" s="19" t="s">
        <v>19</v>
      </c>
      <c r="D6" s="46">
        <v>150465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150465</v>
      </c>
      <c r="O6" s="47">
        <f t="shared" si="1"/>
        <v>6.7454944857885772</v>
      </c>
      <c r="P6" s="9"/>
    </row>
    <row r="7" spans="1:133">
      <c r="A7" s="12"/>
      <c r="B7" s="42">
        <v>512</v>
      </c>
      <c r="C7" s="19" t="s">
        <v>20</v>
      </c>
      <c r="D7" s="46">
        <v>1396234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1396234</v>
      </c>
      <c r="O7" s="47">
        <f t="shared" si="1"/>
        <v>62.594548551959114</v>
      </c>
      <c r="P7" s="9"/>
    </row>
    <row r="8" spans="1:133">
      <c r="A8" s="12"/>
      <c r="B8" s="42">
        <v>513</v>
      </c>
      <c r="C8" s="19" t="s">
        <v>21</v>
      </c>
      <c r="D8" s="46">
        <v>2936003</v>
      </c>
      <c r="E8" s="46">
        <v>59874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122376</v>
      </c>
      <c r="L8" s="46">
        <v>0</v>
      </c>
      <c r="M8" s="46">
        <v>0</v>
      </c>
      <c r="N8" s="46">
        <f t="shared" si="2"/>
        <v>3118253</v>
      </c>
      <c r="O8" s="47">
        <f t="shared" si="1"/>
        <v>139.79436026181295</v>
      </c>
      <c r="P8" s="9"/>
    </row>
    <row r="9" spans="1:133">
      <c r="A9" s="12"/>
      <c r="B9" s="42">
        <v>514</v>
      </c>
      <c r="C9" s="19" t="s">
        <v>22</v>
      </c>
      <c r="D9" s="46">
        <v>394165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394165</v>
      </c>
      <c r="O9" s="47">
        <f t="shared" si="1"/>
        <v>17.670806061149467</v>
      </c>
      <c r="P9" s="9"/>
    </row>
    <row r="10" spans="1:133">
      <c r="A10" s="12"/>
      <c r="B10" s="42">
        <v>515</v>
      </c>
      <c r="C10" s="19" t="s">
        <v>23</v>
      </c>
      <c r="D10" s="46">
        <v>900002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900002</v>
      </c>
      <c r="O10" s="47">
        <f t="shared" si="1"/>
        <v>40.34797812247826</v>
      </c>
      <c r="P10" s="9"/>
    </row>
    <row r="11" spans="1:133">
      <c r="A11" s="12"/>
      <c r="B11" s="42">
        <v>518</v>
      </c>
      <c r="C11" s="19" t="s">
        <v>43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4511717</v>
      </c>
      <c r="L11" s="46">
        <v>0</v>
      </c>
      <c r="M11" s="46">
        <v>0</v>
      </c>
      <c r="N11" s="46">
        <f t="shared" si="2"/>
        <v>4511717</v>
      </c>
      <c r="O11" s="47">
        <f t="shared" si="1"/>
        <v>202.26472697928807</v>
      </c>
      <c r="P11" s="9"/>
    </row>
    <row r="12" spans="1:133">
      <c r="A12" s="12"/>
      <c r="B12" s="42">
        <v>519</v>
      </c>
      <c r="C12" s="19" t="s">
        <v>64</v>
      </c>
      <c r="D12" s="46">
        <v>1795435</v>
      </c>
      <c r="E12" s="46">
        <v>100626</v>
      </c>
      <c r="F12" s="46">
        <v>540314</v>
      </c>
      <c r="G12" s="46">
        <v>177041</v>
      </c>
      <c r="H12" s="46">
        <v>0</v>
      </c>
      <c r="I12" s="46">
        <v>0</v>
      </c>
      <c r="J12" s="46">
        <v>7952826</v>
      </c>
      <c r="K12" s="46">
        <v>315486</v>
      </c>
      <c r="L12" s="46">
        <v>0</v>
      </c>
      <c r="M12" s="46">
        <v>0</v>
      </c>
      <c r="N12" s="46">
        <f t="shared" si="2"/>
        <v>10881728</v>
      </c>
      <c r="O12" s="47">
        <f t="shared" si="1"/>
        <v>487.83860844615799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16439165</v>
      </c>
      <c r="E13" s="29">
        <f t="shared" si="3"/>
        <v>2135053</v>
      </c>
      <c r="F13" s="29">
        <f t="shared" si="3"/>
        <v>0</v>
      </c>
      <c r="G13" s="29">
        <f t="shared" si="3"/>
        <v>2204507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20778725</v>
      </c>
      <c r="O13" s="41">
        <f t="shared" si="1"/>
        <v>931.53075405720438</v>
      </c>
      <c r="P13" s="10"/>
    </row>
    <row r="14" spans="1:133">
      <c r="A14" s="12"/>
      <c r="B14" s="42">
        <v>521</v>
      </c>
      <c r="C14" s="19" t="s">
        <v>26</v>
      </c>
      <c r="D14" s="46">
        <v>8743016</v>
      </c>
      <c r="E14" s="46">
        <v>435008</v>
      </c>
      <c r="F14" s="46">
        <v>0</v>
      </c>
      <c r="G14" s="46">
        <v>2204507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11382531</v>
      </c>
      <c r="O14" s="47">
        <f t="shared" si="1"/>
        <v>510.29010131803102</v>
      </c>
      <c r="P14" s="9"/>
    </row>
    <row r="15" spans="1:133">
      <c r="A15" s="12"/>
      <c r="B15" s="42">
        <v>522</v>
      </c>
      <c r="C15" s="19" t="s">
        <v>27</v>
      </c>
      <c r="D15" s="46">
        <v>7696149</v>
      </c>
      <c r="E15" s="46">
        <v>54646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7750795</v>
      </c>
      <c r="O15" s="47">
        <f t="shared" si="1"/>
        <v>347.47579126692369</v>
      </c>
      <c r="P15" s="9"/>
    </row>
    <row r="16" spans="1:133">
      <c r="A16" s="12"/>
      <c r="B16" s="42">
        <v>524</v>
      </c>
      <c r="C16" s="19" t="s">
        <v>44</v>
      </c>
      <c r="D16" s="46">
        <v>0</v>
      </c>
      <c r="E16" s="46">
        <v>1645399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1645399</v>
      </c>
      <c r="O16" s="47">
        <f t="shared" si="1"/>
        <v>73.764861472249621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SUM(D18:D20)</f>
        <v>506306</v>
      </c>
      <c r="E17" s="29">
        <f t="shared" si="5"/>
        <v>91747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21627464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22225517</v>
      </c>
      <c r="O17" s="41">
        <f t="shared" si="1"/>
        <v>996.39186765892589</v>
      </c>
      <c r="P17" s="10"/>
    </row>
    <row r="18" spans="1:119">
      <c r="A18" s="12"/>
      <c r="B18" s="42">
        <v>534</v>
      </c>
      <c r="C18" s="19" t="s">
        <v>65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5233081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5233081</v>
      </c>
      <c r="O18" s="47">
        <f t="shared" si="1"/>
        <v>234.60418721420245</v>
      </c>
      <c r="P18" s="9"/>
    </row>
    <row r="19" spans="1:119">
      <c r="A19" s="12"/>
      <c r="B19" s="42">
        <v>536</v>
      </c>
      <c r="C19" s="19" t="s">
        <v>66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14886634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14886634</v>
      </c>
      <c r="O19" s="47">
        <f t="shared" si="1"/>
        <v>667.38249798260563</v>
      </c>
      <c r="P19" s="9"/>
    </row>
    <row r="20" spans="1:119">
      <c r="A20" s="12"/>
      <c r="B20" s="42">
        <v>539</v>
      </c>
      <c r="C20" s="19" t="s">
        <v>31</v>
      </c>
      <c r="D20" s="46">
        <v>506306</v>
      </c>
      <c r="E20" s="46">
        <v>91747</v>
      </c>
      <c r="F20" s="46">
        <v>0</v>
      </c>
      <c r="G20" s="46">
        <v>0</v>
      </c>
      <c r="H20" s="46">
        <v>0</v>
      </c>
      <c r="I20" s="46">
        <v>1507749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2105802</v>
      </c>
      <c r="O20" s="47">
        <f t="shared" si="1"/>
        <v>94.405182462117821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SUM(D22:D23)</f>
        <v>0</v>
      </c>
      <c r="E21" s="29">
        <f t="shared" si="6"/>
        <v>0</v>
      </c>
      <c r="F21" s="29">
        <f t="shared" si="6"/>
        <v>0</v>
      </c>
      <c r="G21" s="29">
        <f t="shared" si="6"/>
        <v>1235554</v>
      </c>
      <c r="H21" s="29">
        <f t="shared" si="6"/>
        <v>0</v>
      </c>
      <c r="I21" s="29">
        <f t="shared" si="6"/>
        <v>2463977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3699531</v>
      </c>
      <c r="O21" s="41">
        <f t="shared" si="1"/>
        <v>165.85362682686272</v>
      </c>
      <c r="P21" s="10"/>
    </row>
    <row r="22" spans="1:119">
      <c r="A22" s="12"/>
      <c r="B22" s="42">
        <v>541</v>
      </c>
      <c r="C22" s="19" t="s">
        <v>68</v>
      </c>
      <c r="D22" s="46">
        <v>0</v>
      </c>
      <c r="E22" s="46">
        <v>0</v>
      </c>
      <c r="F22" s="46">
        <v>0</v>
      </c>
      <c r="G22" s="46">
        <v>1235554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1235554</v>
      </c>
      <c r="O22" s="47">
        <f t="shared" si="1"/>
        <v>55.391105532143818</v>
      </c>
      <c r="P22" s="9"/>
    </row>
    <row r="23" spans="1:119">
      <c r="A23" s="12"/>
      <c r="B23" s="42">
        <v>542</v>
      </c>
      <c r="C23" s="19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2463977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2463977</v>
      </c>
      <c r="O23" s="47">
        <f t="shared" si="1"/>
        <v>110.46252129471891</v>
      </c>
      <c r="P23" s="9"/>
    </row>
    <row r="24" spans="1:119" ht="15.75">
      <c r="A24" s="26" t="s">
        <v>34</v>
      </c>
      <c r="B24" s="27"/>
      <c r="C24" s="28"/>
      <c r="D24" s="29">
        <f t="shared" ref="D24:M24" si="7">SUM(D25:D26)</f>
        <v>1818768</v>
      </c>
      <c r="E24" s="29">
        <f t="shared" si="7"/>
        <v>1421064</v>
      </c>
      <c r="F24" s="29">
        <f t="shared" si="7"/>
        <v>0</v>
      </c>
      <c r="G24" s="29">
        <f t="shared" si="7"/>
        <v>17814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3257646</v>
      </c>
      <c r="O24" s="41">
        <f t="shared" si="1"/>
        <v>146.043486057563</v>
      </c>
      <c r="P24" s="9"/>
    </row>
    <row r="25" spans="1:119">
      <c r="A25" s="12"/>
      <c r="B25" s="42">
        <v>572</v>
      </c>
      <c r="C25" s="19" t="s">
        <v>69</v>
      </c>
      <c r="D25" s="46">
        <v>1583347</v>
      </c>
      <c r="E25" s="46">
        <v>1373091</v>
      </c>
      <c r="F25" s="46">
        <v>0</v>
      </c>
      <c r="G25" s="46">
        <v>6349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2962787</v>
      </c>
      <c r="O25" s="47">
        <f t="shared" si="1"/>
        <v>132.82466600914552</v>
      </c>
      <c r="P25" s="9"/>
    </row>
    <row r="26" spans="1:119">
      <c r="A26" s="12"/>
      <c r="B26" s="42">
        <v>573</v>
      </c>
      <c r="C26" s="19" t="s">
        <v>82</v>
      </c>
      <c r="D26" s="46">
        <v>235421</v>
      </c>
      <c r="E26" s="46">
        <v>47973</v>
      </c>
      <c r="F26" s="46">
        <v>0</v>
      </c>
      <c r="G26" s="46">
        <v>11465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294859</v>
      </c>
      <c r="O26" s="47">
        <f t="shared" si="1"/>
        <v>13.218820048417466</v>
      </c>
      <c r="P26" s="9"/>
    </row>
    <row r="27" spans="1:119" ht="15.75">
      <c r="A27" s="26" t="s">
        <v>70</v>
      </c>
      <c r="B27" s="27"/>
      <c r="C27" s="28"/>
      <c r="D27" s="29">
        <f t="shared" ref="D27:M27" si="8">SUM(D28:D30)</f>
        <v>76017</v>
      </c>
      <c r="E27" s="29">
        <f t="shared" si="8"/>
        <v>1792634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6945477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8814128</v>
      </c>
      <c r="O27" s="41">
        <f t="shared" si="1"/>
        <v>395.146059356227</v>
      </c>
      <c r="P27" s="9"/>
    </row>
    <row r="28" spans="1:119">
      <c r="A28" s="12"/>
      <c r="B28" s="42">
        <v>581</v>
      </c>
      <c r="C28" s="19" t="s">
        <v>71</v>
      </c>
      <c r="D28" s="46">
        <v>76017</v>
      </c>
      <c r="E28" s="46">
        <v>1792634</v>
      </c>
      <c r="F28" s="46">
        <v>0</v>
      </c>
      <c r="G28" s="46">
        <v>0</v>
      </c>
      <c r="H28" s="46">
        <v>0</v>
      </c>
      <c r="I28" s="46">
        <v>3597117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5465768</v>
      </c>
      <c r="O28" s="47">
        <f t="shared" si="1"/>
        <v>245.03577512776832</v>
      </c>
      <c r="P28" s="9"/>
    </row>
    <row r="29" spans="1:119">
      <c r="A29" s="12"/>
      <c r="B29" s="42">
        <v>590</v>
      </c>
      <c r="C29" s="19" t="s">
        <v>83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1986465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1986465</v>
      </c>
      <c r="O29" s="47">
        <f t="shared" si="1"/>
        <v>89.055186945216533</v>
      </c>
      <c r="P29" s="9"/>
    </row>
    <row r="30" spans="1:119" ht="15.75" thickBot="1">
      <c r="A30" s="12"/>
      <c r="B30" s="42">
        <v>591</v>
      </c>
      <c r="C30" s="19" t="s">
        <v>72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1361895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1361895</v>
      </c>
      <c r="O30" s="47">
        <f t="shared" si="1"/>
        <v>61.055097283242176</v>
      </c>
      <c r="P30" s="9"/>
    </row>
    <row r="31" spans="1:119" ht="16.5" thickBot="1">
      <c r="A31" s="13" t="s">
        <v>10</v>
      </c>
      <c r="B31" s="21"/>
      <c r="C31" s="20"/>
      <c r="D31" s="14">
        <f>SUM(D5,D13,D17,D21,D24,D27)</f>
        <v>26412560</v>
      </c>
      <c r="E31" s="14">
        <f t="shared" ref="E31:M31" si="9">SUM(E5,E13,E17,E21,E24,E27)</f>
        <v>5600998</v>
      </c>
      <c r="F31" s="14">
        <f t="shared" si="9"/>
        <v>540314</v>
      </c>
      <c r="G31" s="14">
        <f t="shared" si="9"/>
        <v>3634916</v>
      </c>
      <c r="H31" s="14">
        <f t="shared" si="9"/>
        <v>0</v>
      </c>
      <c r="I31" s="14">
        <f t="shared" si="9"/>
        <v>31036918</v>
      </c>
      <c r="J31" s="14">
        <f t="shared" si="9"/>
        <v>7952826</v>
      </c>
      <c r="K31" s="14">
        <f t="shared" si="9"/>
        <v>4949579</v>
      </c>
      <c r="L31" s="14">
        <f t="shared" si="9"/>
        <v>0</v>
      </c>
      <c r="M31" s="14">
        <f t="shared" si="9"/>
        <v>0</v>
      </c>
      <c r="N31" s="14">
        <f t="shared" si="4"/>
        <v>80128111</v>
      </c>
      <c r="O31" s="35">
        <f t="shared" si="1"/>
        <v>3592.2223168654173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84</v>
      </c>
      <c r="M33" s="93"/>
      <c r="N33" s="93"/>
      <c r="O33" s="39">
        <v>22306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52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7590924</v>
      </c>
      <c r="E5" s="24">
        <f t="shared" si="0"/>
        <v>347345</v>
      </c>
      <c r="F5" s="24">
        <f t="shared" si="0"/>
        <v>1051235</v>
      </c>
      <c r="G5" s="24">
        <f t="shared" si="0"/>
        <v>506393</v>
      </c>
      <c r="H5" s="24">
        <f t="shared" si="0"/>
        <v>0</v>
      </c>
      <c r="I5" s="24">
        <f t="shared" si="0"/>
        <v>0</v>
      </c>
      <c r="J5" s="24">
        <f t="shared" si="0"/>
        <v>8375150</v>
      </c>
      <c r="K5" s="24">
        <f t="shared" si="0"/>
        <v>5229374</v>
      </c>
      <c r="L5" s="24">
        <f t="shared" si="0"/>
        <v>0</v>
      </c>
      <c r="M5" s="24">
        <f t="shared" si="0"/>
        <v>0</v>
      </c>
      <c r="N5" s="25">
        <f>SUM(D5:M5)</f>
        <v>23100421</v>
      </c>
      <c r="O5" s="30">
        <f t="shared" ref="O5:O30" si="1">(N5/O$32)</f>
        <v>1057.2758936335758</v>
      </c>
      <c r="P5" s="6"/>
    </row>
    <row r="6" spans="1:133">
      <c r="A6" s="12"/>
      <c r="B6" s="42">
        <v>511</v>
      </c>
      <c r="C6" s="19" t="s">
        <v>19</v>
      </c>
      <c r="D6" s="46">
        <v>157383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157383</v>
      </c>
      <c r="O6" s="47">
        <f t="shared" si="1"/>
        <v>7.2032129616916105</v>
      </c>
      <c r="P6" s="9"/>
    </row>
    <row r="7" spans="1:133">
      <c r="A7" s="12"/>
      <c r="B7" s="42">
        <v>512</v>
      </c>
      <c r="C7" s="19" t="s">
        <v>20</v>
      </c>
      <c r="D7" s="46">
        <v>1689886</v>
      </c>
      <c r="E7" s="46">
        <v>6879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1696765</v>
      </c>
      <c r="O7" s="47">
        <f t="shared" si="1"/>
        <v>77.658702915465241</v>
      </c>
      <c r="P7" s="9"/>
    </row>
    <row r="8" spans="1:133">
      <c r="A8" s="12"/>
      <c r="B8" s="42">
        <v>513</v>
      </c>
      <c r="C8" s="19" t="s">
        <v>21</v>
      </c>
      <c r="D8" s="46">
        <v>2963848</v>
      </c>
      <c r="E8" s="46">
        <v>213295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132599</v>
      </c>
      <c r="L8" s="46">
        <v>0</v>
      </c>
      <c r="M8" s="46">
        <v>0</v>
      </c>
      <c r="N8" s="46">
        <f t="shared" si="2"/>
        <v>3309742</v>
      </c>
      <c r="O8" s="47">
        <f t="shared" si="1"/>
        <v>151.48253924664743</v>
      </c>
      <c r="P8" s="9"/>
    </row>
    <row r="9" spans="1:133">
      <c r="A9" s="12"/>
      <c r="B9" s="42">
        <v>514</v>
      </c>
      <c r="C9" s="19" t="s">
        <v>22</v>
      </c>
      <c r="D9" s="46">
        <v>372003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372003</v>
      </c>
      <c r="O9" s="47">
        <f t="shared" si="1"/>
        <v>17.026088150487436</v>
      </c>
      <c r="P9" s="9"/>
    </row>
    <row r="10" spans="1:133">
      <c r="A10" s="12"/>
      <c r="B10" s="42">
        <v>515</v>
      </c>
      <c r="C10" s="19" t="s">
        <v>23</v>
      </c>
      <c r="D10" s="46">
        <v>709544</v>
      </c>
      <c r="E10" s="46">
        <v>0</v>
      </c>
      <c r="F10" s="46">
        <v>0</v>
      </c>
      <c r="G10" s="46">
        <v>233565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943109</v>
      </c>
      <c r="O10" s="47">
        <f t="shared" si="1"/>
        <v>43.16485880360657</v>
      </c>
      <c r="P10" s="9"/>
    </row>
    <row r="11" spans="1:133">
      <c r="A11" s="12"/>
      <c r="B11" s="42">
        <v>518</v>
      </c>
      <c r="C11" s="19" t="s">
        <v>43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4843869</v>
      </c>
      <c r="L11" s="46">
        <v>0</v>
      </c>
      <c r="M11" s="46">
        <v>0</v>
      </c>
      <c r="N11" s="46">
        <f t="shared" si="2"/>
        <v>4843869</v>
      </c>
      <c r="O11" s="47">
        <f t="shared" si="1"/>
        <v>221.69751476040094</v>
      </c>
      <c r="P11" s="9"/>
    </row>
    <row r="12" spans="1:133">
      <c r="A12" s="12"/>
      <c r="B12" s="42">
        <v>519</v>
      </c>
      <c r="C12" s="19" t="s">
        <v>64</v>
      </c>
      <c r="D12" s="46">
        <v>1698260</v>
      </c>
      <c r="E12" s="46">
        <v>127171</v>
      </c>
      <c r="F12" s="46">
        <v>1051235</v>
      </c>
      <c r="G12" s="46">
        <v>272828</v>
      </c>
      <c r="H12" s="46">
        <v>0</v>
      </c>
      <c r="I12" s="46">
        <v>0</v>
      </c>
      <c r="J12" s="46">
        <v>8375150</v>
      </c>
      <c r="K12" s="46">
        <v>252906</v>
      </c>
      <c r="L12" s="46">
        <v>0</v>
      </c>
      <c r="M12" s="46">
        <v>0</v>
      </c>
      <c r="N12" s="46">
        <f t="shared" si="2"/>
        <v>11777550</v>
      </c>
      <c r="O12" s="47">
        <f t="shared" si="1"/>
        <v>539.04297679527667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16367066</v>
      </c>
      <c r="E13" s="29">
        <f t="shared" si="3"/>
        <v>2117660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18484726</v>
      </c>
      <c r="O13" s="41">
        <f t="shared" si="1"/>
        <v>846.02160281935096</v>
      </c>
      <c r="P13" s="10"/>
    </row>
    <row r="14" spans="1:133">
      <c r="A14" s="12"/>
      <c r="B14" s="42">
        <v>521</v>
      </c>
      <c r="C14" s="19" t="s">
        <v>26</v>
      </c>
      <c r="D14" s="46">
        <v>8537677</v>
      </c>
      <c r="E14" s="46">
        <v>257301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8794978</v>
      </c>
      <c r="O14" s="47">
        <f t="shared" si="1"/>
        <v>402.53457824156715</v>
      </c>
      <c r="P14" s="9"/>
    </row>
    <row r="15" spans="1:133">
      <c r="A15" s="12"/>
      <c r="B15" s="42">
        <v>522</v>
      </c>
      <c r="C15" s="19" t="s">
        <v>27</v>
      </c>
      <c r="D15" s="46">
        <v>7829389</v>
      </c>
      <c r="E15" s="46">
        <v>517107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8346496</v>
      </c>
      <c r="O15" s="47">
        <f t="shared" si="1"/>
        <v>382.00814682594171</v>
      </c>
      <c r="P15" s="9"/>
    </row>
    <row r="16" spans="1:133">
      <c r="A16" s="12"/>
      <c r="B16" s="42">
        <v>524</v>
      </c>
      <c r="C16" s="19" t="s">
        <v>44</v>
      </c>
      <c r="D16" s="46">
        <v>0</v>
      </c>
      <c r="E16" s="46">
        <v>1343252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1343252</v>
      </c>
      <c r="O16" s="47">
        <f t="shared" si="1"/>
        <v>61.478877751842191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SUM(D18:D20)</f>
        <v>449832</v>
      </c>
      <c r="E17" s="29">
        <f t="shared" si="5"/>
        <v>312280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19704673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20466785</v>
      </c>
      <c r="O17" s="41">
        <f t="shared" si="1"/>
        <v>936.73783697194381</v>
      </c>
      <c r="P17" s="10"/>
    </row>
    <row r="18" spans="1:119">
      <c r="A18" s="12"/>
      <c r="B18" s="42">
        <v>534</v>
      </c>
      <c r="C18" s="19" t="s">
        <v>65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4512090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4512090</v>
      </c>
      <c r="O18" s="47">
        <f t="shared" si="1"/>
        <v>206.51242619799532</v>
      </c>
      <c r="P18" s="9"/>
    </row>
    <row r="19" spans="1:119">
      <c r="A19" s="12"/>
      <c r="B19" s="42">
        <v>536</v>
      </c>
      <c r="C19" s="19" t="s">
        <v>66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14051869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14051869</v>
      </c>
      <c r="O19" s="47">
        <f t="shared" si="1"/>
        <v>643.13556684516459</v>
      </c>
      <c r="P19" s="9"/>
    </row>
    <row r="20" spans="1:119">
      <c r="A20" s="12"/>
      <c r="B20" s="42">
        <v>539</v>
      </c>
      <c r="C20" s="19" t="s">
        <v>31</v>
      </c>
      <c r="D20" s="46">
        <v>449832</v>
      </c>
      <c r="E20" s="46">
        <v>312280</v>
      </c>
      <c r="F20" s="46">
        <v>0</v>
      </c>
      <c r="G20" s="46">
        <v>0</v>
      </c>
      <c r="H20" s="46">
        <v>0</v>
      </c>
      <c r="I20" s="46">
        <v>1140714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1902826</v>
      </c>
      <c r="O20" s="47">
        <f t="shared" si="1"/>
        <v>87.089843928783921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SUM(D22:D23)</f>
        <v>0</v>
      </c>
      <c r="E21" s="29">
        <f t="shared" si="6"/>
        <v>0</v>
      </c>
      <c r="F21" s="29">
        <f t="shared" si="6"/>
        <v>0</v>
      </c>
      <c r="G21" s="29">
        <f t="shared" si="6"/>
        <v>514682</v>
      </c>
      <c r="H21" s="29">
        <f t="shared" si="6"/>
        <v>0</v>
      </c>
      <c r="I21" s="29">
        <f t="shared" si="6"/>
        <v>2306813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2821495</v>
      </c>
      <c r="O21" s="41">
        <f t="shared" si="1"/>
        <v>129.13611606938534</v>
      </c>
      <c r="P21" s="10"/>
    </row>
    <row r="22" spans="1:119">
      <c r="A22" s="12"/>
      <c r="B22" s="42">
        <v>541</v>
      </c>
      <c r="C22" s="19" t="s">
        <v>68</v>
      </c>
      <c r="D22" s="46">
        <v>0</v>
      </c>
      <c r="E22" s="46">
        <v>0</v>
      </c>
      <c r="F22" s="46">
        <v>0</v>
      </c>
      <c r="G22" s="46">
        <v>514682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514682</v>
      </c>
      <c r="O22" s="47">
        <f t="shared" si="1"/>
        <v>23.556318366973318</v>
      </c>
      <c r="P22" s="9"/>
    </row>
    <row r="23" spans="1:119">
      <c r="A23" s="12"/>
      <c r="B23" s="42">
        <v>542</v>
      </c>
      <c r="C23" s="19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2306813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2306813</v>
      </c>
      <c r="O23" s="47">
        <f t="shared" si="1"/>
        <v>105.57979770241201</v>
      </c>
      <c r="P23" s="9"/>
    </row>
    <row r="24" spans="1:119" ht="15.75">
      <c r="A24" s="26" t="s">
        <v>34</v>
      </c>
      <c r="B24" s="27"/>
      <c r="C24" s="28"/>
      <c r="D24" s="29">
        <f t="shared" ref="D24:M24" si="7">SUM(D25:D26)</f>
        <v>1649375</v>
      </c>
      <c r="E24" s="29">
        <f t="shared" si="7"/>
        <v>89841</v>
      </c>
      <c r="F24" s="29">
        <f t="shared" si="7"/>
        <v>0</v>
      </c>
      <c r="G24" s="29">
        <f t="shared" si="7"/>
        <v>7112386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8851602</v>
      </c>
      <c r="O24" s="41">
        <f t="shared" si="1"/>
        <v>405.12618426472608</v>
      </c>
      <c r="P24" s="9"/>
    </row>
    <row r="25" spans="1:119">
      <c r="A25" s="12"/>
      <c r="B25" s="42">
        <v>572</v>
      </c>
      <c r="C25" s="19" t="s">
        <v>69</v>
      </c>
      <c r="D25" s="46">
        <v>1649375</v>
      </c>
      <c r="E25" s="46">
        <v>89841</v>
      </c>
      <c r="F25" s="46">
        <v>0</v>
      </c>
      <c r="G25" s="46">
        <v>538895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2278111</v>
      </c>
      <c r="O25" s="47">
        <f t="shared" si="1"/>
        <v>104.26614490365692</v>
      </c>
      <c r="P25" s="9"/>
    </row>
    <row r="26" spans="1:119">
      <c r="A26" s="12"/>
      <c r="B26" s="42">
        <v>579</v>
      </c>
      <c r="C26" s="19" t="s">
        <v>79</v>
      </c>
      <c r="D26" s="46">
        <v>0</v>
      </c>
      <c r="E26" s="46">
        <v>0</v>
      </c>
      <c r="F26" s="46">
        <v>0</v>
      </c>
      <c r="G26" s="46">
        <v>6573491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6573491</v>
      </c>
      <c r="O26" s="47">
        <f t="shared" si="1"/>
        <v>300.86003936106914</v>
      </c>
      <c r="P26" s="9"/>
    </row>
    <row r="27" spans="1:119" ht="15.75">
      <c r="A27" s="26" t="s">
        <v>70</v>
      </c>
      <c r="B27" s="27"/>
      <c r="C27" s="28"/>
      <c r="D27" s="29">
        <f t="shared" ref="D27:M27" si="8">SUM(D28:D29)</f>
        <v>46721</v>
      </c>
      <c r="E27" s="29">
        <f t="shared" si="8"/>
        <v>1744548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5932996</v>
      </c>
      <c r="J27" s="29">
        <f t="shared" si="8"/>
        <v>12000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7736265</v>
      </c>
      <c r="O27" s="41">
        <f t="shared" si="1"/>
        <v>354.07867636962789</v>
      </c>
      <c r="P27" s="9"/>
    </row>
    <row r="28" spans="1:119">
      <c r="A28" s="12"/>
      <c r="B28" s="42">
        <v>581</v>
      </c>
      <c r="C28" s="19" t="s">
        <v>71</v>
      </c>
      <c r="D28" s="46">
        <v>46721</v>
      </c>
      <c r="E28" s="46">
        <v>1744548</v>
      </c>
      <c r="F28" s="46">
        <v>0</v>
      </c>
      <c r="G28" s="46">
        <v>0</v>
      </c>
      <c r="H28" s="46">
        <v>0</v>
      </c>
      <c r="I28" s="46">
        <v>4475043</v>
      </c>
      <c r="J28" s="46">
        <v>12000</v>
      </c>
      <c r="K28" s="46">
        <v>0</v>
      </c>
      <c r="L28" s="46">
        <v>0</v>
      </c>
      <c r="M28" s="46">
        <v>0</v>
      </c>
      <c r="N28" s="46">
        <f t="shared" si="4"/>
        <v>6278312</v>
      </c>
      <c r="O28" s="47">
        <f t="shared" si="1"/>
        <v>287.3500846720674</v>
      </c>
      <c r="P28" s="9"/>
    </row>
    <row r="29" spans="1:119" ht="15.75" thickBot="1">
      <c r="A29" s="12"/>
      <c r="B29" s="42">
        <v>591</v>
      </c>
      <c r="C29" s="19" t="s">
        <v>72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1457953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1457953</v>
      </c>
      <c r="O29" s="47">
        <f t="shared" si="1"/>
        <v>66.728591697560532</v>
      </c>
      <c r="P29" s="9"/>
    </row>
    <row r="30" spans="1:119" ht="16.5" thickBot="1">
      <c r="A30" s="13" t="s">
        <v>10</v>
      </c>
      <c r="B30" s="21"/>
      <c r="C30" s="20"/>
      <c r="D30" s="14">
        <f>SUM(D5,D13,D17,D21,D24,D27)</f>
        <v>26103918</v>
      </c>
      <c r="E30" s="14">
        <f t="shared" ref="E30:M30" si="9">SUM(E5,E13,E17,E21,E24,E27)</f>
        <v>4611674</v>
      </c>
      <c r="F30" s="14">
        <f t="shared" si="9"/>
        <v>1051235</v>
      </c>
      <c r="G30" s="14">
        <f t="shared" si="9"/>
        <v>8133461</v>
      </c>
      <c r="H30" s="14">
        <f t="shared" si="9"/>
        <v>0</v>
      </c>
      <c r="I30" s="14">
        <f t="shared" si="9"/>
        <v>27944482</v>
      </c>
      <c r="J30" s="14">
        <f t="shared" si="9"/>
        <v>8387150</v>
      </c>
      <c r="K30" s="14">
        <f t="shared" si="9"/>
        <v>5229374</v>
      </c>
      <c r="L30" s="14">
        <f t="shared" si="9"/>
        <v>0</v>
      </c>
      <c r="M30" s="14">
        <f t="shared" si="9"/>
        <v>0</v>
      </c>
      <c r="N30" s="14">
        <f t="shared" si="4"/>
        <v>81461294</v>
      </c>
      <c r="O30" s="35">
        <f t="shared" si="1"/>
        <v>3728.3763101286099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80</v>
      </c>
      <c r="M32" s="93"/>
      <c r="N32" s="93"/>
      <c r="O32" s="39">
        <v>21849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52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6844449</v>
      </c>
      <c r="E5" s="24">
        <f t="shared" si="0"/>
        <v>463903</v>
      </c>
      <c r="F5" s="24">
        <f t="shared" si="0"/>
        <v>553607</v>
      </c>
      <c r="G5" s="24">
        <f t="shared" si="0"/>
        <v>2497467</v>
      </c>
      <c r="H5" s="24">
        <f t="shared" si="0"/>
        <v>0</v>
      </c>
      <c r="I5" s="24">
        <f t="shared" si="0"/>
        <v>0</v>
      </c>
      <c r="J5" s="24">
        <f t="shared" si="0"/>
        <v>6326745</v>
      </c>
      <c r="K5" s="24">
        <f t="shared" si="0"/>
        <v>4670109</v>
      </c>
      <c r="L5" s="24">
        <f t="shared" si="0"/>
        <v>0</v>
      </c>
      <c r="M5" s="24">
        <f t="shared" si="0"/>
        <v>0</v>
      </c>
      <c r="N5" s="25">
        <f>SUM(D5:M5)</f>
        <v>21356280</v>
      </c>
      <c r="O5" s="30">
        <f t="shared" ref="O5:O30" si="1">(N5/O$32)</f>
        <v>997.11831170043888</v>
      </c>
      <c r="P5" s="6"/>
    </row>
    <row r="6" spans="1:133">
      <c r="A6" s="12"/>
      <c r="B6" s="42">
        <v>511</v>
      </c>
      <c r="C6" s="19" t="s">
        <v>19</v>
      </c>
      <c r="D6" s="46">
        <v>148679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148679</v>
      </c>
      <c r="O6" s="47">
        <f t="shared" si="1"/>
        <v>6.9417779437856009</v>
      </c>
      <c r="P6" s="9"/>
    </row>
    <row r="7" spans="1:133">
      <c r="A7" s="12"/>
      <c r="B7" s="42">
        <v>512</v>
      </c>
      <c r="C7" s="19" t="s">
        <v>20</v>
      </c>
      <c r="D7" s="46">
        <v>1370824</v>
      </c>
      <c r="E7" s="46">
        <v>4443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1375267</v>
      </c>
      <c r="O7" s="47">
        <f t="shared" si="1"/>
        <v>64.210803996638347</v>
      </c>
      <c r="P7" s="9"/>
    </row>
    <row r="8" spans="1:133">
      <c r="A8" s="12"/>
      <c r="B8" s="42">
        <v>513</v>
      </c>
      <c r="C8" s="19" t="s">
        <v>21</v>
      </c>
      <c r="D8" s="46">
        <v>2881783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145557</v>
      </c>
      <c r="L8" s="46">
        <v>0</v>
      </c>
      <c r="M8" s="46">
        <v>0</v>
      </c>
      <c r="N8" s="46">
        <f t="shared" si="2"/>
        <v>3027340</v>
      </c>
      <c r="O8" s="47">
        <f t="shared" si="1"/>
        <v>141.34559716126623</v>
      </c>
      <c r="P8" s="9"/>
    </row>
    <row r="9" spans="1:133">
      <c r="A9" s="12"/>
      <c r="B9" s="42">
        <v>514</v>
      </c>
      <c r="C9" s="19" t="s">
        <v>22</v>
      </c>
      <c r="D9" s="46">
        <v>368131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368131</v>
      </c>
      <c r="O9" s="47">
        <f t="shared" si="1"/>
        <v>17.1879260435148</v>
      </c>
      <c r="P9" s="9"/>
    </row>
    <row r="10" spans="1:133">
      <c r="A10" s="12"/>
      <c r="B10" s="42">
        <v>515</v>
      </c>
      <c r="C10" s="19" t="s">
        <v>23</v>
      </c>
      <c r="D10" s="46">
        <v>565680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565680</v>
      </c>
      <c r="O10" s="47">
        <f t="shared" si="1"/>
        <v>26.411429638621719</v>
      </c>
      <c r="P10" s="9"/>
    </row>
    <row r="11" spans="1:133">
      <c r="A11" s="12"/>
      <c r="B11" s="42">
        <v>518</v>
      </c>
      <c r="C11" s="19" t="s">
        <v>43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4233957</v>
      </c>
      <c r="L11" s="46">
        <v>0</v>
      </c>
      <c r="M11" s="46">
        <v>0</v>
      </c>
      <c r="N11" s="46">
        <f t="shared" si="2"/>
        <v>4233957</v>
      </c>
      <c r="O11" s="47">
        <f t="shared" si="1"/>
        <v>197.68218321038378</v>
      </c>
      <c r="P11" s="9"/>
    </row>
    <row r="12" spans="1:133">
      <c r="A12" s="12"/>
      <c r="B12" s="42">
        <v>519</v>
      </c>
      <c r="C12" s="19" t="s">
        <v>64</v>
      </c>
      <c r="D12" s="46">
        <v>1509352</v>
      </c>
      <c r="E12" s="46">
        <v>459460</v>
      </c>
      <c r="F12" s="46">
        <v>553607</v>
      </c>
      <c r="G12" s="46">
        <v>2497467</v>
      </c>
      <c r="H12" s="46">
        <v>0</v>
      </c>
      <c r="I12" s="46">
        <v>0</v>
      </c>
      <c r="J12" s="46">
        <v>6326745</v>
      </c>
      <c r="K12" s="46">
        <v>290595</v>
      </c>
      <c r="L12" s="46">
        <v>0</v>
      </c>
      <c r="M12" s="46">
        <v>0</v>
      </c>
      <c r="N12" s="46">
        <f t="shared" si="2"/>
        <v>11637226</v>
      </c>
      <c r="O12" s="47">
        <f t="shared" si="1"/>
        <v>543.33859370622838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14160471</v>
      </c>
      <c r="E13" s="29">
        <f t="shared" si="3"/>
        <v>1100718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2506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15263695</v>
      </c>
      <c r="O13" s="41">
        <f t="shared" si="1"/>
        <v>712.65734428984968</v>
      </c>
      <c r="P13" s="10"/>
    </row>
    <row r="14" spans="1:133">
      <c r="A14" s="12"/>
      <c r="B14" s="42">
        <v>521</v>
      </c>
      <c r="C14" s="19" t="s">
        <v>26</v>
      </c>
      <c r="D14" s="46">
        <v>8221198</v>
      </c>
      <c r="E14" s="46">
        <v>10094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8231292</v>
      </c>
      <c r="O14" s="47">
        <f t="shared" si="1"/>
        <v>384.31655616770939</v>
      </c>
      <c r="P14" s="9"/>
    </row>
    <row r="15" spans="1:133">
      <c r="A15" s="12"/>
      <c r="B15" s="42">
        <v>522</v>
      </c>
      <c r="C15" s="19" t="s">
        <v>27</v>
      </c>
      <c r="D15" s="46">
        <v>5939273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5939273</v>
      </c>
      <c r="O15" s="47">
        <f t="shared" si="1"/>
        <v>277.30287608553556</v>
      </c>
      <c r="P15" s="9"/>
    </row>
    <row r="16" spans="1:133">
      <c r="A16" s="12"/>
      <c r="B16" s="42">
        <v>524</v>
      </c>
      <c r="C16" s="19" t="s">
        <v>44</v>
      </c>
      <c r="D16" s="46">
        <v>0</v>
      </c>
      <c r="E16" s="46">
        <v>1090624</v>
      </c>
      <c r="F16" s="46">
        <v>0</v>
      </c>
      <c r="G16" s="46">
        <v>0</v>
      </c>
      <c r="H16" s="46">
        <v>0</v>
      </c>
      <c r="I16" s="46">
        <v>0</v>
      </c>
      <c r="J16" s="46">
        <v>2506</v>
      </c>
      <c r="K16" s="46">
        <v>0</v>
      </c>
      <c r="L16" s="46">
        <v>0</v>
      </c>
      <c r="M16" s="46">
        <v>0</v>
      </c>
      <c r="N16" s="46">
        <f t="shared" si="4"/>
        <v>1093130</v>
      </c>
      <c r="O16" s="47">
        <f t="shared" si="1"/>
        <v>51.037912036604723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SUM(D18:D21)</f>
        <v>511982</v>
      </c>
      <c r="E17" s="29">
        <f t="shared" si="5"/>
        <v>0</v>
      </c>
      <c r="F17" s="29">
        <f t="shared" si="5"/>
        <v>0</v>
      </c>
      <c r="G17" s="29">
        <f t="shared" si="5"/>
        <v>218878</v>
      </c>
      <c r="H17" s="29">
        <f t="shared" si="5"/>
        <v>0</v>
      </c>
      <c r="I17" s="29">
        <f t="shared" si="5"/>
        <v>20024001</v>
      </c>
      <c r="J17" s="29">
        <f t="shared" si="5"/>
        <v>89657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20844518</v>
      </c>
      <c r="O17" s="41">
        <f t="shared" si="1"/>
        <v>973.22429732001126</v>
      </c>
      <c r="P17" s="10"/>
    </row>
    <row r="18" spans="1:119">
      <c r="A18" s="12"/>
      <c r="B18" s="42">
        <v>534</v>
      </c>
      <c r="C18" s="19" t="s">
        <v>65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4448780</v>
      </c>
      <c r="J18" s="46">
        <v>14748</v>
      </c>
      <c r="K18" s="46">
        <v>0</v>
      </c>
      <c r="L18" s="46">
        <v>0</v>
      </c>
      <c r="M18" s="46">
        <v>0</v>
      </c>
      <c r="N18" s="46">
        <f t="shared" si="4"/>
        <v>4463528</v>
      </c>
      <c r="O18" s="47">
        <f t="shared" si="1"/>
        <v>208.40078438696423</v>
      </c>
      <c r="P18" s="9"/>
    </row>
    <row r="19" spans="1:119">
      <c r="A19" s="12"/>
      <c r="B19" s="42">
        <v>536</v>
      </c>
      <c r="C19" s="19" t="s">
        <v>66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14628597</v>
      </c>
      <c r="J19" s="46">
        <v>74909</v>
      </c>
      <c r="K19" s="46">
        <v>0</v>
      </c>
      <c r="L19" s="46">
        <v>0</v>
      </c>
      <c r="M19" s="46">
        <v>0</v>
      </c>
      <c r="N19" s="46">
        <f t="shared" si="4"/>
        <v>14703506</v>
      </c>
      <c r="O19" s="47">
        <f t="shared" si="1"/>
        <v>686.50228779531233</v>
      </c>
      <c r="P19" s="9"/>
    </row>
    <row r="20" spans="1:119">
      <c r="A20" s="12"/>
      <c r="B20" s="42">
        <v>537</v>
      </c>
      <c r="C20" s="19" t="s">
        <v>67</v>
      </c>
      <c r="D20" s="46">
        <v>0</v>
      </c>
      <c r="E20" s="46">
        <v>0</v>
      </c>
      <c r="F20" s="46">
        <v>0</v>
      </c>
      <c r="G20" s="46">
        <v>212211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212211</v>
      </c>
      <c r="O20" s="47">
        <f t="shared" si="1"/>
        <v>9.9080679802035672</v>
      </c>
      <c r="P20" s="9"/>
    </row>
    <row r="21" spans="1:119">
      <c r="A21" s="12"/>
      <c r="B21" s="42">
        <v>539</v>
      </c>
      <c r="C21" s="19" t="s">
        <v>31</v>
      </c>
      <c r="D21" s="46">
        <v>511982</v>
      </c>
      <c r="E21" s="46">
        <v>0</v>
      </c>
      <c r="F21" s="46">
        <v>0</v>
      </c>
      <c r="G21" s="46">
        <v>6667</v>
      </c>
      <c r="H21" s="46">
        <v>0</v>
      </c>
      <c r="I21" s="46">
        <v>946624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1465273</v>
      </c>
      <c r="O21" s="47">
        <f t="shared" si="1"/>
        <v>68.413157157531046</v>
      </c>
      <c r="P21" s="9"/>
    </row>
    <row r="22" spans="1:119" ht="15.75">
      <c r="A22" s="26" t="s">
        <v>32</v>
      </c>
      <c r="B22" s="27"/>
      <c r="C22" s="28"/>
      <c r="D22" s="29">
        <f t="shared" ref="D22:M22" si="6">SUM(D23:D24)</f>
        <v>0</v>
      </c>
      <c r="E22" s="29">
        <f t="shared" si="6"/>
        <v>0</v>
      </c>
      <c r="F22" s="29">
        <f t="shared" si="6"/>
        <v>0</v>
      </c>
      <c r="G22" s="29">
        <f t="shared" si="6"/>
        <v>944867</v>
      </c>
      <c r="H22" s="29">
        <f t="shared" si="6"/>
        <v>0</v>
      </c>
      <c r="I22" s="29">
        <f t="shared" si="6"/>
        <v>3006138</v>
      </c>
      <c r="J22" s="29">
        <f t="shared" si="6"/>
        <v>1094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3952099</v>
      </c>
      <c r="O22" s="41">
        <f t="shared" si="1"/>
        <v>184.52231767672052</v>
      </c>
      <c r="P22" s="10"/>
    </row>
    <row r="23" spans="1:119">
      <c r="A23" s="12"/>
      <c r="B23" s="42">
        <v>541</v>
      </c>
      <c r="C23" s="19" t="s">
        <v>68</v>
      </c>
      <c r="D23" s="46">
        <v>0</v>
      </c>
      <c r="E23" s="46">
        <v>0</v>
      </c>
      <c r="F23" s="46">
        <v>0</v>
      </c>
      <c r="G23" s="46">
        <v>944867</v>
      </c>
      <c r="H23" s="46">
        <v>0</v>
      </c>
      <c r="I23" s="46">
        <v>0</v>
      </c>
      <c r="J23" s="46">
        <v>1094</v>
      </c>
      <c r="K23" s="46">
        <v>0</v>
      </c>
      <c r="L23" s="46">
        <v>0</v>
      </c>
      <c r="M23" s="46">
        <v>0</v>
      </c>
      <c r="N23" s="46">
        <f t="shared" si="4"/>
        <v>945961</v>
      </c>
      <c r="O23" s="47">
        <f t="shared" si="1"/>
        <v>44.166635540199835</v>
      </c>
      <c r="P23" s="9"/>
    </row>
    <row r="24" spans="1:119">
      <c r="A24" s="12"/>
      <c r="B24" s="42">
        <v>542</v>
      </c>
      <c r="C24" s="19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3006138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3006138</v>
      </c>
      <c r="O24" s="47">
        <f t="shared" si="1"/>
        <v>140.35568213652067</v>
      </c>
      <c r="P24" s="9"/>
    </row>
    <row r="25" spans="1:119" ht="15.75">
      <c r="A25" s="26" t="s">
        <v>34</v>
      </c>
      <c r="B25" s="27"/>
      <c r="C25" s="28"/>
      <c r="D25" s="29">
        <f t="shared" ref="D25:M25" si="7">SUM(D26:D26)</f>
        <v>1210743</v>
      </c>
      <c r="E25" s="29">
        <f t="shared" si="7"/>
        <v>1563165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11954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2785862</v>
      </c>
      <c r="O25" s="41">
        <f t="shared" si="1"/>
        <v>130.07106172378374</v>
      </c>
      <c r="P25" s="9"/>
    </row>
    <row r="26" spans="1:119">
      <c r="A26" s="12"/>
      <c r="B26" s="42">
        <v>572</v>
      </c>
      <c r="C26" s="19" t="s">
        <v>69</v>
      </c>
      <c r="D26" s="46">
        <v>1210743</v>
      </c>
      <c r="E26" s="46">
        <v>1563165</v>
      </c>
      <c r="F26" s="46">
        <v>0</v>
      </c>
      <c r="G26" s="46">
        <v>0</v>
      </c>
      <c r="H26" s="46">
        <v>0</v>
      </c>
      <c r="I26" s="46">
        <v>0</v>
      </c>
      <c r="J26" s="46">
        <v>11954</v>
      </c>
      <c r="K26" s="46">
        <v>0</v>
      </c>
      <c r="L26" s="46">
        <v>0</v>
      </c>
      <c r="M26" s="46">
        <v>0</v>
      </c>
      <c r="N26" s="46">
        <f t="shared" si="4"/>
        <v>2785862</v>
      </c>
      <c r="O26" s="47">
        <f t="shared" si="1"/>
        <v>130.07106172378374</v>
      </c>
      <c r="P26" s="9"/>
    </row>
    <row r="27" spans="1:119" ht="15.75">
      <c r="A27" s="26" t="s">
        <v>70</v>
      </c>
      <c r="B27" s="27"/>
      <c r="C27" s="28"/>
      <c r="D27" s="29">
        <f t="shared" ref="D27:M27" si="8">SUM(D28:D29)</f>
        <v>1125000</v>
      </c>
      <c r="E27" s="29">
        <f t="shared" si="8"/>
        <v>2889607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4957294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8971901</v>
      </c>
      <c r="O27" s="41">
        <f t="shared" si="1"/>
        <v>418.89536838173501</v>
      </c>
      <c r="P27" s="9"/>
    </row>
    <row r="28" spans="1:119">
      <c r="A28" s="12"/>
      <c r="B28" s="42">
        <v>581</v>
      </c>
      <c r="C28" s="19" t="s">
        <v>71</v>
      </c>
      <c r="D28" s="46">
        <v>1125000</v>
      </c>
      <c r="E28" s="46">
        <v>2889607</v>
      </c>
      <c r="F28" s="46">
        <v>0</v>
      </c>
      <c r="G28" s="46">
        <v>0</v>
      </c>
      <c r="H28" s="46">
        <v>0</v>
      </c>
      <c r="I28" s="46">
        <v>3846712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7861319</v>
      </c>
      <c r="O28" s="47">
        <f t="shared" si="1"/>
        <v>367.04262769633021</v>
      </c>
      <c r="P28" s="9"/>
    </row>
    <row r="29" spans="1:119" ht="15.75" thickBot="1">
      <c r="A29" s="12"/>
      <c r="B29" s="42">
        <v>591</v>
      </c>
      <c r="C29" s="19" t="s">
        <v>72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1110582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1110582</v>
      </c>
      <c r="O29" s="47">
        <f t="shared" si="1"/>
        <v>51.852740685404797</v>
      </c>
      <c r="P29" s="9"/>
    </row>
    <row r="30" spans="1:119" ht="16.5" thickBot="1">
      <c r="A30" s="13" t="s">
        <v>10</v>
      </c>
      <c r="B30" s="21"/>
      <c r="C30" s="20"/>
      <c r="D30" s="14">
        <f>SUM(D5,D13,D17,D22,D25,D27)</f>
        <v>23852645</v>
      </c>
      <c r="E30" s="14">
        <f t="shared" ref="E30:M30" si="9">SUM(E5,E13,E17,E22,E25,E27)</f>
        <v>6017393</v>
      </c>
      <c r="F30" s="14">
        <f t="shared" si="9"/>
        <v>553607</v>
      </c>
      <c r="G30" s="14">
        <f t="shared" si="9"/>
        <v>3661212</v>
      </c>
      <c r="H30" s="14">
        <f t="shared" si="9"/>
        <v>0</v>
      </c>
      <c r="I30" s="14">
        <f t="shared" si="9"/>
        <v>27987433</v>
      </c>
      <c r="J30" s="14">
        <f t="shared" si="9"/>
        <v>6431956</v>
      </c>
      <c r="K30" s="14">
        <f t="shared" si="9"/>
        <v>4670109</v>
      </c>
      <c r="L30" s="14">
        <f t="shared" si="9"/>
        <v>0</v>
      </c>
      <c r="M30" s="14">
        <f t="shared" si="9"/>
        <v>0</v>
      </c>
      <c r="N30" s="14">
        <f t="shared" si="4"/>
        <v>73174355</v>
      </c>
      <c r="O30" s="35">
        <f t="shared" si="1"/>
        <v>3416.488701092539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77</v>
      </c>
      <c r="M32" s="93"/>
      <c r="N32" s="93"/>
      <c r="O32" s="39">
        <v>21418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52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2024-06-05T22:07:36Z</cp:lastPrinted>
  <dcterms:created xsi:type="dcterms:W3CDTF">2000-08-31T21:26:31Z</dcterms:created>
  <dcterms:modified xsi:type="dcterms:W3CDTF">2024-06-05T22:07:54Z</dcterms:modified>
</cp:coreProperties>
</file>