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5" documentId="11_0212693898762970F9543FFF554204B99F66F0BE" xr6:coauthVersionLast="47" xr6:coauthVersionMax="47" xr10:uidLastSave="{8D481FB6-6745-4303-8945-85534F0E1A23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'2007'!$A$1:$O$29</definedName>
    <definedName name="_xlnm.Print_Area" localSheetId="15">'2008'!$A$1:$O$29</definedName>
    <definedName name="_xlnm.Print_Area" localSheetId="14">'2009'!$A$1:$O$29</definedName>
    <definedName name="_xlnm.Print_Area" localSheetId="13">'2010'!$A$1:$O$29</definedName>
    <definedName name="_xlnm.Print_Area" localSheetId="12">'2011'!$A$1:$O$28</definedName>
    <definedName name="_xlnm.Print_Area" localSheetId="11">'2012'!$A$1:$O$26</definedName>
    <definedName name="_xlnm.Print_Area" localSheetId="10">'2013'!$A$1:$O$28</definedName>
    <definedName name="_xlnm.Print_Area" localSheetId="9">'2014'!$A$1:$O$33</definedName>
    <definedName name="_xlnm.Print_Area" localSheetId="8">'2015'!$A$1:$O$32</definedName>
    <definedName name="_xlnm.Print_Area" localSheetId="7">'2016'!$A$1:$O$32</definedName>
    <definedName name="_xlnm.Print_Area" localSheetId="6">'2017'!$A$1:$O$32</definedName>
    <definedName name="_xlnm.Print_Area" localSheetId="5">'2018'!$A$1:$O$30</definedName>
    <definedName name="_xlnm.Print_Area" localSheetId="4">'2019'!$A$1:$O$30</definedName>
    <definedName name="_xlnm.Print_Area" localSheetId="3">'2020'!$A$1:$O$32</definedName>
    <definedName name="_xlnm.Print_Area" localSheetId="2">'2021'!$A$1:$P$32</definedName>
    <definedName name="_xlnm.Print_Area" localSheetId="1">'2022'!$A$1:$P$31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50" l="1"/>
  <c r="F31" i="50"/>
  <c r="G31" i="50"/>
  <c r="H31" i="50"/>
  <c r="I31" i="50"/>
  <c r="J31" i="50"/>
  <c r="K31" i="50"/>
  <c r="L31" i="50"/>
  <c r="M31" i="50"/>
  <c r="N31" i="50"/>
  <c r="D31" i="50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5" i="50" l="1"/>
  <c r="P5" i="50" s="1"/>
  <c r="O29" i="50"/>
  <c r="P29" i="50" s="1"/>
  <c r="O25" i="50"/>
  <c r="P25" i="50" s="1"/>
  <c r="O23" i="50"/>
  <c r="P23" i="50" s="1"/>
  <c r="O21" i="50"/>
  <c r="P21" i="50" s="1"/>
  <c r="O14" i="50"/>
  <c r="P14" i="50" s="1"/>
  <c r="O10" i="50"/>
  <c r="P10" i="50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M27" i="49" s="1"/>
  <c r="L5" i="49"/>
  <c r="K5" i="49"/>
  <c r="J5" i="49"/>
  <c r="I5" i="49"/>
  <c r="H5" i="49"/>
  <c r="G5" i="49"/>
  <c r="G27" i="49" s="1"/>
  <c r="F5" i="49"/>
  <c r="F27" i="49" s="1"/>
  <c r="E5" i="49"/>
  <c r="E27" i="49" s="1"/>
  <c r="D5" i="49"/>
  <c r="O31" i="50" l="1"/>
  <c r="P31" i="50" s="1"/>
  <c r="L27" i="49"/>
  <c r="K27" i="49"/>
  <c r="H27" i="49"/>
  <c r="I27" i="49"/>
  <c r="J27" i="49"/>
  <c r="N27" i="49"/>
  <c r="D27" i="49"/>
  <c r="O25" i="49"/>
  <c r="P25" i="49" s="1"/>
  <c r="O22" i="49"/>
  <c r="P22" i="49" s="1"/>
  <c r="O20" i="49"/>
  <c r="P20" i="49" s="1"/>
  <c r="O11" i="49"/>
  <c r="P11" i="49" s="1"/>
  <c r="O5" i="49"/>
  <c r="P5" i="49" s="1"/>
  <c r="O15" i="49"/>
  <c r="P15" i="49" s="1"/>
  <c r="O27" i="48"/>
  <c r="P27" i="48" s="1"/>
  <c r="N26" i="48"/>
  <c r="M26" i="48"/>
  <c r="L26" i="48"/>
  <c r="K26" i="48"/>
  <c r="O26" i="48" s="1"/>
  <c r="P26" i="48" s="1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/>
  <c r="O13" i="48"/>
  <c r="P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/>
  <c r="N5" i="48"/>
  <c r="M5" i="48"/>
  <c r="L5" i="48"/>
  <c r="K5" i="48"/>
  <c r="J5" i="48"/>
  <c r="I5" i="48"/>
  <c r="I28" i="48" s="1"/>
  <c r="H5" i="48"/>
  <c r="H28" i="48" s="1"/>
  <c r="G5" i="48"/>
  <c r="F5" i="48"/>
  <c r="E5" i="48"/>
  <c r="D5" i="48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/>
  <c r="N24" i="46"/>
  <c r="O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/>
  <c r="M11" i="46"/>
  <c r="L11" i="46"/>
  <c r="K11" i="46"/>
  <c r="J11" i="46"/>
  <c r="I11" i="46"/>
  <c r="H11" i="46"/>
  <c r="G11" i="46"/>
  <c r="G28" i="46" s="1"/>
  <c r="F11" i="46"/>
  <c r="E11" i="46"/>
  <c r="D11" i="46"/>
  <c r="N11" i="46" s="1"/>
  <c r="O11" i="46" s="1"/>
  <c r="N10" i="46"/>
  <c r="O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F28" i="46" s="1"/>
  <c r="E5" i="46"/>
  <c r="D5" i="46"/>
  <c r="N25" i="45"/>
  <c r="O25" i="45" s="1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M20" i="45"/>
  <c r="L20" i="45"/>
  <c r="K20" i="45"/>
  <c r="J20" i="45"/>
  <c r="I20" i="45"/>
  <c r="I26" i="45" s="1"/>
  <c r="H20" i="45"/>
  <c r="G20" i="45"/>
  <c r="F20" i="45"/>
  <c r="E20" i="45"/>
  <c r="D20" i="45"/>
  <c r="N19" i="45"/>
  <c r="O19" i="45" s="1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D26" i="45" s="1"/>
  <c r="N14" i="45"/>
  <c r="O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25" i="44"/>
  <c r="O25" i="44" s="1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 s="1"/>
  <c r="N7" i="44"/>
  <c r="O7" i="44"/>
  <c r="N6" i="44"/>
  <c r="O6" i="44"/>
  <c r="M5" i="44"/>
  <c r="M26" i="44" s="1"/>
  <c r="L5" i="44"/>
  <c r="L26" i="44" s="1"/>
  <c r="K5" i="44"/>
  <c r="J5" i="44"/>
  <c r="J26" i="44" s="1"/>
  <c r="I5" i="44"/>
  <c r="N5" i="44" s="1"/>
  <c r="O5" i="44" s="1"/>
  <c r="H5" i="44"/>
  <c r="G5" i="44"/>
  <c r="F5" i="44"/>
  <c r="E5" i="44"/>
  <c r="D5" i="44"/>
  <c r="D5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1" i="43" s="1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G28" i="43" s="1"/>
  <c r="F5" i="43"/>
  <c r="F28" i="43" s="1"/>
  <c r="E5" i="43"/>
  <c r="I28" i="42"/>
  <c r="N27" i="42"/>
  <c r="O27" i="42" s="1"/>
  <c r="N26" i="42"/>
  <c r="O26" i="42" s="1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M22" i="42"/>
  <c r="L22" i="42"/>
  <c r="K22" i="42"/>
  <c r="J22" i="42"/>
  <c r="I22" i="42"/>
  <c r="H22" i="42"/>
  <c r="H28" i="42" s="1"/>
  <c r="G22" i="42"/>
  <c r="F22" i="42"/>
  <c r="E22" i="42"/>
  <c r="E28" i="42" s="1"/>
  <c r="D22" i="42"/>
  <c r="N21" i="42"/>
  <c r="O21" i="42" s="1"/>
  <c r="N20" i="42"/>
  <c r="O20" i="42"/>
  <c r="N19" i="42"/>
  <c r="O19" i="42" s="1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D11" i="42"/>
  <c r="N11" i="42" s="1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7" i="41"/>
  <c r="O27" i="41" s="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H28" i="41" s="1"/>
  <c r="G22" i="41"/>
  <c r="F22" i="41"/>
  <c r="E22" i="41"/>
  <c r="E28" i="41" s="1"/>
  <c r="D22" i="41"/>
  <c r="N21" i="41"/>
  <c r="O21" i="41"/>
  <c r="N20" i="41"/>
  <c r="O20" i="41" s="1"/>
  <c r="N19" i="41"/>
  <c r="O19" i="41" s="1"/>
  <c r="N18" i="41"/>
  <c r="O18" i="41" s="1"/>
  <c r="N17" i="41"/>
  <c r="O17" i="41"/>
  <c r="N16" i="41"/>
  <c r="O16" i="41" s="1"/>
  <c r="M15" i="41"/>
  <c r="L15" i="41"/>
  <c r="K15" i="41"/>
  <c r="J15" i="41"/>
  <c r="I15" i="41"/>
  <c r="I28" i="41" s="1"/>
  <c r="H15" i="41"/>
  <c r="G15" i="41"/>
  <c r="F15" i="41"/>
  <c r="E15" i="41"/>
  <c r="D15" i="41"/>
  <c r="N14" i="41"/>
  <c r="O14" i="41" s="1"/>
  <c r="N13" i="41"/>
  <c r="O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24" i="40"/>
  <c r="O24" i="40" s="1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N13" i="40"/>
  <c r="O13" i="40"/>
  <c r="M12" i="40"/>
  <c r="L12" i="40"/>
  <c r="K12" i="40"/>
  <c r="J12" i="40"/>
  <c r="I12" i="40"/>
  <c r="H12" i="40"/>
  <c r="N12" i="40" s="1"/>
  <c r="O12" i="40" s="1"/>
  <c r="G12" i="40"/>
  <c r="F12" i="40"/>
  <c r="E12" i="40"/>
  <c r="D12" i="40"/>
  <c r="N11" i="40"/>
  <c r="O11" i="40"/>
  <c r="N10" i="40"/>
  <c r="O10" i="40" s="1"/>
  <c r="M9" i="40"/>
  <c r="L9" i="40"/>
  <c r="K9" i="40"/>
  <c r="J9" i="40"/>
  <c r="I9" i="40"/>
  <c r="H9" i="40"/>
  <c r="H25" i="40" s="1"/>
  <c r="G9" i="40"/>
  <c r="F9" i="40"/>
  <c r="E9" i="40"/>
  <c r="D9" i="40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/>
  <c r="N17" i="39"/>
  <c r="O17" i="39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 s="1"/>
  <c r="M10" i="39"/>
  <c r="M29" i="39" s="1"/>
  <c r="L10" i="39"/>
  <c r="K10" i="39"/>
  <c r="J10" i="39"/>
  <c r="I10" i="39"/>
  <c r="H10" i="39"/>
  <c r="H29" i="39" s="1"/>
  <c r="G10" i="39"/>
  <c r="F10" i="39"/>
  <c r="E10" i="39"/>
  <c r="D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G29" i="39" s="1"/>
  <c r="F5" i="39"/>
  <c r="E5" i="39"/>
  <c r="E29" i="39" s="1"/>
  <c r="D5" i="39"/>
  <c r="D29" i="39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M9" i="38"/>
  <c r="L9" i="38"/>
  <c r="K9" i="38"/>
  <c r="J9" i="38"/>
  <c r="I9" i="38"/>
  <c r="I24" i="38" s="1"/>
  <c r="H9" i="38"/>
  <c r="G9" i="38"/>
  <c r="F9" i="38"/>
  <c r="E9" i="38"/>
  <c r="D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24" i="38" s="1"/>
  <c r="G5" i="38"/>
  <c r="F5" i="38"/>
  <c r="E5" i="38"/>
  <c r="E24" i="38" s="1"/>
  <c r="D5" i="38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/>
  <c r="M16" i="37"/>
  <c r="L16" i="37"/>
  <c r="K16" i="37"/>
  <c r="J16" i="37"/>
  <c r="I16" i="37"/>
  <c r="H16" i="37"/>
  <c r="G16" i="37"/>
  <c r="F16" i="37"/>
  <c r="E16" i="37"/>
  <c r="D16" i="37"/>
  <c r="D25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M9" i="37"/>
  <c r="L9" i="37"/>
  <c r="K9" i="37"/>
  <c r="J9" i="37"/>
  <c r="I9" i="37"/>
  <c r="H9" i="37"/>
  <c r="G9" i="37"/>
  <c r="F9" i="37"/>
  <c r="E9" i="37"/>
  <c r="D9" i="37"/>
  <c r="N8" i="37"/>
  <c r="O8" i="37"/>
  <c r="N7" i="37"/>
  <c r="O7" i="37" s="1"/>
  <c r="N6" i="37"/>
  <c r="O6" i="37"/>
  <c r="M5" i="37"/>
  <c r="L5" i="37"/>
  <c r="K5" i="37"/>
  <c r="J5" i="37"/>
  <c r="I5" i="37"/>
  <c r="H5" i="37"/>
  <c r="H25" i="37" s="1"/>
  <c r="G5" i="37"/>
  <c r="F5" i="37"/>
  <c r="F25" i="37" s="1"/>
  <c r="E5" i="37"/>
  <c r="D5" i="37"/>
  <c r="D5" i="36"/>
  <c r="N21" i="36"/>
  <c r="O21" i="36" s="1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M16" i="36"/>
  <c r="L16" i="36"/>
  <c r="N16" i="36" s="1"/>
  <c r="O16" i="36" s="1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M9" i="36"/>
  <c r="L9" i="36"/>
  <c r="L22" i="36" s="1"/>
  <c r="K9" i="36"/>
  <c r="J9" i="36"/>
  <c r="J22" i="36" s="1"/>
  <c r="I9" i="36"/>
  <c r="H9" i="36"/>
  <c r="G9" i="36"/>
  <c r="F9" i="36"/>
  <c r="E9" i="36"/>
  <c r="D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F22" i="36" s="1"/>
  <c r="E5" i="36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N12" i="35" s="1"/>
  <c r="O12" i="35" s="1"/>
  <c r="D12" i="35"/>
  <c r="N11" i="35"/>
  <c r="O11" i="35" s="1"/>
  <c r="N10" i="35"/>
  <c r="O10" i="35" s="1"/>
  <c r="M9" i="35"/>
  <c r="L9" i="35"/>
  <c r="K9" i="35"/>
  <c r="J9" i="35"/>
  <c r="I9" i="35"/>
  <c r="H9" i="35"/>
  <c r="G9" i="35"/>
  <c r="F9" i="35"/>
  <c r="E9" i="35"/>
  <c r="D9" i="35"/>
  <c r="N9" i="35" s="1"/>
  <c r="O9" i="35" s="1"/>
  <c r="N8" i="35"/>
  <c r="O8" i="35" s="1"/>
  <c r="N7" i="35"/>
  <c r="O7" i="35" s="1"/>
  <c r="N6" i="35"/>
  <c r="O6" i="35" s="1"/>
  <c r="M5" i="35"/>
  <c r="M24" i="35" s="1"/>
  <c r="L5" i="35"/>
  <c r="K5" i="35"/>
  <c r="K24" i="35" s="1"/>
  <c r="J5" i="35"/>
  <c r="I5" i="35"/>
  <c r="I24" i="35" s="1"/>
  <c r="H5" i="35"/>
  <c r="H24" i="35" s="1"/>
  <c r="G5" i="35"/>
  <c r="F5" i="35"/>
  <c r="E5" i="35"/>
  <c r="D5" i="35"/>
  <c r="N24" i="34"/>
  <c r="O24" i="34" s="1"/>
  <c r="N23" i="34"/>
  <c r="O23" i="34"/>
  <c r="M22" i="34"/>
  <c r="L22" i="34"/>
  <c r="K22" i="34"/>
  <c r="J22" i="34"/>
  <c r="I22" i="34"/>
  <c r="H22" i="34"/>
  <c r="G22" i="34"/>
  <c r="N22" i="34"/>
  <c r="O22" i="34"/>
  <c r="F22" i="34"/>
  <c r="E22" i="34"/>
  <c r="D22" i="34"/>
  <c r="N21" i="34"/>
  <c r="O21" i="34" s="1"/>
  <c r="N20" i="34"/>
  <c r="O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/>
  <c r="M16" i="34"/>
  <c r="M25" i="34" s="1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/>
  <c r="N13" i="34"/>
  <c r="O13" i="34" s="1"/>
  <c r="M12" i="34"/>
  <c r="L12" i="34"/>
  <c r="K12" i="34"/>
  <c r="J12" i="34"/>
  <c r="I12" i="34"/>
  <c r="H12" i="34"/>
  <c r="G12" i="34"/>
  <c r="N12" i="34" s="1"/>
  <c r="O12" i="34" s="1"/>
  <c r="F12" i="34"/>
  <c r="E12" i="34"/>
  <c r="D12" i="34"/>
  <c r="N11" i="34"/>
  <c r="O11" i="34"/>
  <c r="N10" i="34"/>
  <c r="O10" i="34" s="1"/>
  <c r="M9" i="34"/>
  <c r="L9" i="34"/>
  <c r="K9" i="34"/>
  <c r="J9" i="34"/>
  <c r="I9" i="34"/>
  <c r="H9" i="34"/>
  <c r="G9" i="34"/>
  <c r="F9" i="34"/>
  <c r="E9" i="34"/>
  <c r="D9" i="34"/>
  <c r="N9" i="34" s="1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H25" i="34" s="1"/>
  <c r="G5" i="34"/>
  <c r="F5" i="34"/>
  <c r="E5" i="34"/>
  <c r="D5" i="34"/>
  <c r="E22" i="33"/>
  <c r="F22" i="33"/>
  <c r="G22" i="33"/>
  <c r="H22" i="33"/>
  <c r="I22" i="33"/>
  <c r="J22" i="33"/>
  <c r="K22" i="33"/>
  <c r="L22" i="33"/>
  <c r="M22" i="33"/>
  <c r="D22" i="33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E9" i="33"/>
  <c r="F9" i="33"/>
  <c r="G9" i="33"/>
  <c r="H9" i="33"/>
  <c r="I9" i="33"/>
  <c r="J9" i="33"/>
  <c r="K9" i="33"/>
  <c r="L9" i="33"/>
  <c r="L25" i="33" s="1"/>
  <c r="M9" i="33"/>
  <c r="E5" i="33"/>
  <c r="E25" i="33" s="1"/>
  <c r="F5" i="33"/>
  <c r="G5" i="33"/>
  <c r="H5" i="33"/>
  <c r="I5" i="33"/>
  <c r="J5" i="33"/>
  <c r="K5" i="33"/>
  <c r="L5" i="33"/>
  <c r="M5" i="33"/>
  <c r="D18" i="33"/>
  <c r="D16" i="33"/>
  <c r="D12" i="33"/>
  <c r="D9" i="33"/>
  <c r="D5" i="33"/>
  <c r="N24" i="33"/>
  <c r="O24" i="33" s="1"/>
  <c r="N23" i="33"/>
  <c r="O23" i="33"/>
  <c r="N19" i="33"/>
  <c r="O19" i="33" s="1"/>
  <c r="N20" i="33"/>
  <c r="O20" i="33" s="1"/>
  <c r="N21" i="33"/>
  <c r="O21" i="33" s="1"/>
  <c r="N17" i="33"/>
  <c r="O17" i="33"/>
  <c r="N11" i="33"/>
  <c r="O11" i="33" s="1"/>
  <c r="N6" i="33"/>
  <c r="O6" i="33" s="1"/>
  <c r="N7" i="33"/>
  <c r="O7" i="33"/>
  <c r="N8" i="33"/>
  <c r="O8" i="33" s="1"/>
  <c r="N13" i="33"/>
  <c r="O13" i="33" s="1"/>
  <c r="N14" i="33"/>
  <c r="O14" i="33" s="1"/>
  <c r="N15" i="33"/>
  <c r="O15" i="33"/>
  <c r="N10" i="33"/>
  <c r="O10" i="33" s="1"/>
  <c r="E22" i="36"/>
  <c r="N9" i="40"/>
  <c r="O9" i="40" s="1"/>
  <c r="N5" i="34"/>
  <c r="O5" i="34" s="1"/>
  <c r="I25" i="34"/>
  <c r="N24" i="42" l="1"/>
  <c r="O24" i="42" s="1"/>
  <c r="N22" i="45"/>
  <c r="O22" i="45" s="1"/>
  <c r="K25" i="37"/>
  <c r="F25" i="40"/>
  <c r="N22" i="33"/>
  <c r="O22" i="33" s="1"/>
  <c r="N18" i="34"/>
  <c r="O18" i="34" s="1"/>
  <c r="E24" i="35"/>
  <c r="J25" i="37"/>
  <c r="J29" i="39"/>
  <c r="N15" i="46"/>
  <c r="O15" i="46" s="1"/>
  <c r="N15" i="42"/>
  <c r="O15" i="42" s="1"/>
  <c r="N20" i="44"/>
  <c r="O20" i="44" s="1"/>
  <c r="N12" i="38"/>
  <c r="O12" i="38" s="1"/>
  <c r="N26" i="43"/>
  <c r="O26" i="43" s="1"/>
  <c r="I26" i="44"/>
  <c r="D26" i="44"/>
  <c r="D28" i="46"/>
  <c r="N18" i="33"/>
  <c r="O18" i="33" s="1"/>
  <c r="M25" i="33"/>
  <c r="M24" i="38"/>
  <c r="G25" i="40"/>
  <c r="K25" i="40"/>
  <c r="M26" i="45"/>
  <c r="N26" i="46"/>
  <c r="O26" i="46" s="1"/>
  <c r="E25" i="34"/>
  <c r="G24" i="38"/>
  <c r="N15" i="45"/>
  <c r="O15" i="45" s="1"/>
  <c r="N9" i="33"/>
  <c r="O9" i="33" s="1"/>
  <c r="E25" i="37"/>
  <c r="D25" i="33"/>
  <c r="N22" i="41"/>
  <c r="O22" i="41" s="1"/>
  <c r="L25" i="34"/>
  <c r="H22" i="36"/>
  <c r="N9" i="36"/>
  <c r="O9" i="36" s="1"/>
  <c r="D22" i="36"/>
  <c r="N22" i="36" s="1"/>
  <c r="O22" i="36" s="1"/>
  <c r="N5" i="40"/>
  <c r="O5" i="40" s="1"/>
  <c r="F28" i="41"/>
  <c r="F28" i="42"/>
  <c r="I28" i="43"/>
  <c r="D28" i="43"/>
  <c r="N28" i="43" s="1"/>
  <c r="O28" i="43" s="1"/>
  <c r="N16" i="37"/>
  <c r="O16" i="37" s="1"/>
  <c r="L28" i="48"/>
  <c r="M28" i="48"/>
  <c r="J24" i="38"/>
  <c r="N22" i="43"/>
  <c r="O22" i="43" s="1"/>
  <c r="N15" i="41"/>
  <c r="O15" i="41" s="1"/>
  <c r="F25" i="34"/>
  <c r="N16" i="35"/>
  <c r="O16" i="35" s="1"/>
  <c r="I22" i="36"/>
  <c r="N9" i="37"/>
  <c r="O9" i="37" s="1"/>
  <c r="N14" i="39"/>
  <c r="O14" i="39" s="1"/>
  <c r="N21" i="39"/>
  <c r="O21" i="39" s="1"/>
  <c r="G28" i="41"/>
  <c r="G28" i="42"/>
  <c r="J28" i="43"/>
  <c r="E26" i="45"/>
  <c r="H28" i="46"/>
  <c r="E25" i="40"/>
  <c r="L29" i="39"/>
  <c r="N29" i="39" s="1"/>
  <c r="O29" i="39" s="1"/>
  <c r="K25" i="34"/>
  <c r="G22" i="36"/>
  <c r="K25" i="33"/>
  <c r="J25" i="40"/>
  <c r="N5" i="43"/>
  <c r="O5" i="43" s="1"/>
  <c r="E26" i="44"/>
  <c r="F26" i="45"/>
  <c r="I28" i="46"/>
  <c r="N22" i="35"/>
  <c r="O22" i="35" s="1"/>
  <c r="N22" i="40"/>
  <c r="O22" i="40" s="1"/>
  <c r="L24" i="35"/>
  <c r="I25" i="40"/>
  <c r="D28" i="41"/>
  <c r="N11" i="41"/>
  <c r="O11" i="41" s="1"/>
  <c r="N16" i="34"/>
  <c r="O16" i="34" s="1"/>
  <c r="I25" i="33"/>
  <c r="J25" i="34"/>
  <c r="G24" i="35"/>
  <c r="N9" i="38"/>
  <c r="O9" i="38" s="1"/>
  <c r="N27" i="39"/>
  <c r="O27" i="39" s="1"/>
  <c r="L28" i="43"/>
  <c r="N11" i="44"/>
  <c r="O11" i="44" s="1"/>
  <c r="G26" i="45"/>
  <c r="N5" i="46"/>
  <c r="O5" i="46" s="1"/>
  <c r="M28" i="46"/>
  <c r="O11" i="48"/>
  <c r="P11" i="48" s="1"/>
  <c r="L25" i="37"/>
  <c r="F24" i="38"/>
  <c r="K29" i="39"/>
  <c r="D25" i="40"/>
  <c r="H25" i="33"/>
  <c r="K22" i="36"/>
  <c r="G25" i="37"/>
  <c r="L24" i="38"/>
  <c r="N5" i="41"/>
  <c r="O5" i="41" s="1"/>
  <c r="J28" i="42"/>
  <c r="M28" i="42"/>
  <c r="M28" i="43"/>
  <c r="N20" i="43"/>
  <c r="O20" i="43" s="1"/>
  <c r="H26" i="45"/>
  <c r="N26" i="45" s="1"/>
  <c r="O26" i="45" s="1"/>
  <c r="N11" i="45"/>
  <c r="O11" i="45" s="1"/>
  <c r="K28" i="46"/>
  <c r="N20" i="46"/>
  <c r="O20" i="46" s="1"/>
  <c r="D28" i="48"/>
  <c r="I29" i="39"/>
  <c r="K26" i="44"/>
  <c r="N10" i="39"/>
  <c r="O10" i="39" s="1"/>
  <c r="N15" i="43"/>
  <c r="O15" i="43" s="1"/>
  <c r="M25" i="37"/>
  <c r="H28" i="43"/>
  <c r="F24" i="35"/>
  <c r="N5" i="37"/>
  <c r="O5" i="37" s="1"/>
  <c r="G25" i="33"/>
  <c r="N12" i="36"/>
  <c r="O12" i="36" s="1"/>
  <c r="M25" i="40"/>
  <c r="K28" i="41"/>
  <c r="M28" i="41"/>
  <c r="K28" i="42"/>
  <c r="K26" i="45"/>
  <c r="L28" i="46"/>
  <c r="E28" i="46"/>
  <c r="E28" i="48"/>
  <c r="K28" i="48"/>
  <c r="I25" i="37"/>
  <c r="N28" i="48"/>
  <c r="N22" i="42"/>
  <c r="O22" i="42" s="1"/>
  <c r="N20" i="45"/>
  <c r="O20" i="45" s="1"/>
  <c r="J25" i="33"/>
  <c r="L28" i="41"/>
  <c r="L28" i="42"/>
  <c r="G26" i="44"/>
  <c r="L26" i="45"/>
  <c r="F28" i="48"/>
  <c r="O15" i="48"/>
  <c r="P15" i="48" s="1"/>
  <c r="O22" i="48"/>
  <c r="P22" i="48" s="1"/>
  <c r="N24" i="41"/>
  <c r="O24" i="41" s="1"/>
  <c r="N5" i="39"/>
  <c r="O5" i="39" s="1"/>
  <c r="D28" i="42"/>
  <c r="N28" i="42" s="1"/>
  <c r="O28" i="42" s="1"/>
  <c r="O20" i="48"/>
  <c r="P20" i="48" s="1"/>
  <c r="K24" i="38"/>
  <c r="N18" i="38"/>
  <c r="O18" i="38" s="1"/>
  <c r="N5" i="33"/>
  <c r="O5" i="33" s="1"/>
  <c r="N18" i="37"/>
  <c r="O18" i="37" s="1"/>
  <c r="N12" i="33"/>
  <c r="O12" i="33" s="1"/>
  <c r="J24" i="35"/>
  <c r="F29" i="39"/>
  <c r="H26" i="44"/>
  <c r="N22" i="44"/>
  <c r="O22" i="44" s="1"/>
  <c r="G28" i="48"/>
  <c r="J28" i="48"/>
  <c r="O27" i="49"/>
  <c r="P27" i="49" s="1"/>
  <c r="N25" i="37"/>
  <c r="O25" i="37" s="1"/>
  <c r="O28" i="48"/>
  <c r="P28" i="48" s="1"/>
  <c r="J28" i="41"/>
  <c r="N28" i="41" s="1"/>
  <c r="O28" i="41" s="1"/>
  <c r="N5" i="42"/>
  <c r="O5" i="42" s="1"/>
  <c r="N16" i="33"/>
  <c r="O16" i="33" s="1"/>
  <c r="N5" i="38"/>
  <c r="O5" i="38" s="1"/>
  <c r="M22" i="36"/>
  <c r="O5" i="48"/>
  <c r="P5" i="48" s="1"/>
  <c r="K28" i="43"/>
  <c r="E28" i="43"/>
  <c r="G25" i="34"/>
  <c r="F25" i="33"/>
  <c r="N12" i="37"/>
  <c r="O12" i="37" s="1"/>
  <c r="L25" i="40"/>
  <c r="F26" i="44"/>
  <c r="J28" i="46"/>
  <c r="N5" i="35"/>
  <c r="O5" i="35" s="1"/>
  <c r="D24" i="38"/>
  <c r="J26" i="45"/>
  <c r="N5" i="36"/>
  <c r="O5" i="36" s="1"/>
  <c r="D25" i="34"/>
  <c r="D24" i="35"/>
  <c r="N24" i="35" s="1"/>
  <c r="O24" i="35" s="1"/>
  <c r="N5" i="45"/>
  <c r="O5" i="45" s="1"/>
  <c r="N16" i="40"/>
  <c r="O16" i="40" s="1"/>
  <c r="N28" i="46" l="1"/>
  <c r="O28" i="46" s="1"/>
  <c r="N25" i="33"/>
  <c r="O25" i="33" s="1"/>
  <c r="N26" i="44"/>
  <c r="O26" i="44" s="1"/>
  <c r="N24" i="38"/>
  <c r="O24" i="38" s="1"/>
  <c r="N25" i="40"/>
  <c r="O25" i="40" s="1"/>
  <c r="N25" i="34"/>
  <c r="O25" i="34" s="1"/>
</calcChain>
</file>

<file path=xl/sharedStrings.xml><?xml version="1.0" encoding="utf-8"?>
<sst xmlns="http://schemas.openxmlformats.org/spreadsheetml/2006/main" count="724" uniqueCount="95">
  <si>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</si>
  <si>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</si>
  <si>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</si>
  <si>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</si>
  <si>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</si>
  <si>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</si>
  <si>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</si>
  <si>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</si>
  <si>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</si>
  <si>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</si>
  <si>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</si>
  <si>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</si>
  <si>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</si>
  <si>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</si>
  <si>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</si>
  <si>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</si>
  <si>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</si>
  <si>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</si>
  <si>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</si>
  <si>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</si>
  <si>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</si>
  <si>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</si>
  <si>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</si>
  <si>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</si>
  <si>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</si>
  <si>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</si>
  <si>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</si>
  <si>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</si>
  <si>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</si>
  <si>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</si>
  <si>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</si>
  <si>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</si>
  <si>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</si>
  <si>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</si>
  <si>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Other Culture / Recreation</t>
  </si>
  <si>
    <t>Inter-Fund Group Transfers Out</t>
  </si>
  <si>
    <t>Proprietary - Other Non-Operating Disbursements</t>
  </si>
  <si>
    <t>Other Uses and Non-Operating</t>
  </si>
  <si>
    <t>2009 Municipal Population:</t>
  </si>
  <si>
    <t>Valparaiso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</si>
  <si>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</si>
  <si>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</si>
  <si>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</si>
  <si>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</si>
  <si>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</si>
  <si>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</si>
  <si>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</si>
  <si>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</si>
  <si>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</si>
  <si>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</si>
  <si>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</si>
  <si>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</si>
  <si>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Legislative</t>
  </si>
  <si>
    <t>Comprehensive Planning</t>
  </si>
  <si>
    <t>Other General Government</t>
  </si>
  <si>
    <t>Protective Inspections</t>
  </si>
  <si>
    <t>Water Utility Services</t>
  </si>
  <si>
    <t>Garbage / Solid Waste</t>
  </si>
  <si>
    <t>Sewer / Wastewater Services</t>
  </si>
  <si>
    <t>Water / Sewer Services</t>
  </si>
  <si>
    <t>Flood Control / Stormwater Control</t>
  </si>
  <si>
    <t>Road / Street Facilities</t>
  </si>
  <si>
    <t>Parks / Recreation</t>
  </si>
  <si>
    <t>Special Events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</si>
  <si>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</si>
  <si>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</si>
  <si>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</si>
  <si>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</si>
  <si>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</si>
  <si>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</si>
  <si>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Pension Benefits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</si>
  <si>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</si>
  <si>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</si>
  <si>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</si>
  <si>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</si>
  <si>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</si>
  <si>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</si>
  <si>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</si>
  <si>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</si>
  <si>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</si>
  <si>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</si>
  <si>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</si>
  <si>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</si>
  <si>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</si>
  <si>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</si>
  <si>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</si>
  <si>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</si>
  <si>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Flood Control / Stormwater Management</t>
  </si>
  <si>
    <t>Inter-fund Group Transfers Out</t>
  </si>
  <si>
    <t>Local Fiscal Year Ended September 30, 2022</t>
  </si>
  <si>
    <t>2022 Municipal Population:</t>
  </si>
  <si>
    <t>Local Fiscal Year Ended September 30, 2023</t>
  </si>
  <si>
    <t>Economic Environment</t>
  </si>
  <si>
    <t>Other Economic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</si>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</sst>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A75F-AB1E-4DCD-BE68-E3D85FA7896C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4" customWidth="1"/>
    <col min="17" max="18" width="9.77734375" style="104"/>
  </cols>
  <sheetData>
    <row r="1" spans="1:134" ht="27.75">
      <c r="A1" s="143" t="s">
        <v>39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0"/>
      <c r="R1"/>
    </row>
    <row r="2" spans="1:134" ht="24" thickBot="1">
      <c r="A2" s="146" t="s">
        <v>91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0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1"/>
      <c r="O3" s="92"/>
      <c r="P3" s="158" t="s">
        <v>84</v>
      </c>
      <c r="Q3" s="93"/>
      <c r="R3"/>
    </row>
    <row r="4" spans="1:134" ht="32.25" customHeight="1" thickBot="1">
      <c r="A4" s="152"/>
      <c r="B4" s="153"/>
      <c r="C4" s="154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85</v>
      </c>
      <c r="N4" s="95" t="s">
        <v>5</v>
      </c>
      <c r="O4" s="95" t="s">
        <v>86</v>
      </c>
      <c r="P4" s="159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SUM(D6:D9)</f>
        <v>1928379</v>
      </c>
      <c r="E5" s="100">
        <f>SUM(E6:E9)</f>
        <v>0</v>
      </c>
      <c r="F5" s="100">
        <f>SUM(F6:F9)</f>
        <v>0</v>
      </c>
      <c r="G5" s="100">
        <f>SUM(G6:G9)</f>
        <v>0</v>
      </c>
      <c r="H5" s="100">
        <f>SUM(H6:H9)</f>
        <v>0</v>
      </c>
      <c r="I5" s="100">
        <f>SUM(I6:I9)</f>
        <v>0</v>
      </c>
      <c r="J5" s="100">
        <f>SUM(J6:J9)</f>
        <v>0</v>
      </c>
      <c r="K5" s="100">
        <f>SUM(K6:K9)</f>
        <v>104913</v>
      </c>
      <c r="L5" s="100">
        <f>SUM(L6:L9)</f>
        <v>0</v>
      </c>
      <c r="M5" s="100">
        <f>SUM(M6:M9)</f>
        <v>0</v>
      </c>
      <c r="N5" s="100">
        <f>SUM(N6:N9)</f>
        <v>0</v>
      </c>
      <c r="O5" s="101">
        <f>SUM(D5:N5)</f>
        <v>2033292</v>
      </c>
      <c r="P5" s="102">
        <f>(O5/P$33)</f>
        <v>404.63522388059704</v>
      </c>
      <c r="Q5" s="103"/>
    </row>
    <row r="6" spans="1:134">
      <c r="A6" s="105"/>
      <c r="B6" s="106">
        <v>513</v>
      </c>
      <c r="C6" s="107" t="s">
        <v>19</v>
      </c>
      <c r="D6" s="108">
        <v>971669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9" si="0">SUM(D6:N6)</f>
        <v>971669</v>
      </c>
      <c r="P6" s="109">
        <f>(O6/P$33)</f>
        <v>193.36696517412935</v>
      </c>
      <c r="Q6" s="110"/>
    </row>
    <row r="7" spans="1:134">
      <c r="A7" s="105"/>
      <c r="B7" s="106">
        <v>515</v>
      </c>
      <c r="C7" s="107" t="s">
        <v>53</v>
      </c>
      <c r="D7" s="108">
        <v>1645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1645</v>
      </c>
      <c r="P7" s="109">
        <f>(O7/P$33)</f>
        <v>0.32736318407960197</v>
      </c>
      <c r="Q7" s="110"/>
    </row>
    <row r="8" spans="1:134">
      <c r="A8" s="105"/>
      <c r="B8" s="106">
        <v>518</v>
      </c>
      <c r="C8" s="107" t="s">
        <v>70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91381</v>
      </c>
      <c r="L8" s="108">
        <v>0</v>
      </c>
      <c r="M8" s="108">
        <v>0</v>
      </c>
      <c r="N8" s="108">
        <v>0</v>
      </c>
      <c r="O8" s="108">
        <f t="shared" si="0"/>
        <v>91381</v>
      </c>
      <c r="P8" s="109">
        <f>(O8/P$33)</f>
        <v>18.185273631840797</v>
      </c>
      <c r="Q8" s="110"/>
    </row>
    <row r="9" spans="1:134">
      <c r="A9" s="105"/>
      <c r="B9" s="106">
        <v>519</v>
      </c>
      <c r="C9" s="107" t="s">
        <v>21</v>
      </c>
      <c r="D9" s="108">
        <v>955065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13532</v>
      </c>
      <c r="L9" s="108">
        <v>0</v>
      </c>
      <c r="M9" s="108">
        <v>0</v>
      </c>
      <c r="N9" s="108">
        <v>0</v>
      </c>
      <c r="O9" s="108">
        <f t="shared" si="0"/>
        <v>968597</v>
      </c>
      <c r="P9" s="109">
        <f>(O9/P$33)</f>
        <v>192.75562189054727</v>
      </c>
      <c r="Q9" s="110"/>
    </row>
    <row r="10" spans="1:134" ht="15.75">
      <c r="A10" s="111" t="s">
        <v>22</v>
      </c>
      <c r="B10" s="112"/>
      <c r="C10" s="113"/>
      <c r="D10" s="114">
        <f>SUM(D11:D13)</f>
        <v>2745492</v>
      </c>
      <c r="E10" s="114">
        <f>SUM(E11:E13)</f>
        <v>0</v>
      </c>
      <c r="F10" s="114">
        <f>SUM(F11:F13)</f>
        <v>0</v>
      </c>
      <c r="G10" s="114">
        <f>SUM(G11:G13)</f>
        <v>0</v>
      </c>
      <c r="H10" s="114">
        <f>SUM(H11:H13)</f>
        <v>0</v>
      </c>
      <c r="I10" s="114">
        <f>SUM(I11:I13)</f>
        <v>0</v>
      </c>
      <c r="J10" s="114">
        <f>SUM(J11:J13)</f>
        <v>0</v>
      </c>
      <c r="K10" s="114">
        <f>SUM(K11:K13)</f>
        <v>0</v>
      </c>
      <c r="L10" s="114">
        <f>SUM(L11:L13)</f>
        <v>0</v>
      </c>
      <c r="M10" s="114">
        <f>SUM(M11:M13)</f>
        <v>0</v>
      </c>
      <c r="N10" s="114">
        <f>SUM(N11:N13)</f>
        <v>0</v>
      </c>
      <c r="O10" s="115">
        <f>SUM(D10:N10)</f>
        <v>2745492</v>
      </c>
      <c r="P10" s="116">
        <f>(O10/P$33)</f>
        <v>546.36656716417906</v>
      </c>
      <c r="Q10" s="117"/>
    </row>
    <row r="11" spans="1:134">
      <c r="A11" s="105"/>
      <c r="B11" s="106">
        <v>521</v>
      </c>
      <c r="C11" s="107" t="s">
        <v>23</v>
      </c>
      <c r="D11" s="108">
        <v>1591821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>SUM(D11:N11)</f>
        <v>1591821</v>
      </c>
      <c r="P11" s="109">
        <f>(O11/P$33)</f>
        <v>316.7802985074627</v>
      </c>
      <c r="Q11" s="110"/>
    </row>
    <row r="12" spans="1:134">
      <c r="A12" s="105"/>
      <c r="B12" s="106">
        <v>522</v>
      </c>
      <c r="C12" s="107" t="s">
        <v>24</v>
      </c>
      <c r="D12" s="108">
        <v>1149048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:O13" si="1">SUM(D12:N12)</f>
        <v>1149048</v>
      </c>
      <c r="P12" s="109">
        <f>(O12/P$33)</f>
        <v>228.66626865671643</v>
      </c>
      <c r="Q12" s="110"/>
    </row>
    <row r="13" spans="1:134">
      <c r="A13" s="105"/>
      <c r="B13" s="106">
        <v>524</v>
      </c>
      <c r="C13" s="107" t="s">
        <v>55</v>
      </c>
      <c r="D13" s="108">
        <v>4623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4623</v>
      </c>
      <c r="P13" s="109">
        <f>(O13/P$33)</f>
        <v>0.92</v>
      </c>
      <c r="Q13" s="110"/>
    </row>
    <row r="14" spans="1:134" ht="15.75">
      <c r="A14" s="111" t="s">
        <v>25</v>
      </c>
      <c r="B14" s="112"/>
      <c r="C14" s="113"/>
      <c r="D14" s="114">
        <f>SUM(D15:D20)</f>
        <v>93507</v>
      </c>
      <c r="E14" s="114">
        <f>SUM(E15:E20)</f>
        <v>89376</v>
      </c>
      <c r="F14" s="114">
        <f>SUM(F15:F20)</f>
        <v>0</v>
      </c>
      <c r="G14" s="114">
        <f>SUM(G15:G20)</f>
        <v>0</v>
      </c>
      <c r="H14" s="114">
        <f>SUM(H15:H20)</f>
        <v>0</v>
      </c>
      <c r="I14" s="114">
        <f>SUM(I15:I20)</f>
        <v>4617513</v>
      </c>
      <c r="J14" s="114">
        <f>SUM(J15:J20)</f>
        <v>0</v>
      </c>
      <c r="K14" s="114">
        <f>SUM(K15:K20)</f>
        <v>0</v>
      </c>
      <c r="L14" s="114">
        <f>SUM(L15:L20)</f>
        <v>0</v>
      </c>
      <c r="M14" s="114">
        <f>SUM(M15:M20)</f>
        <v>0</v>
      </c>
      <c r="N14" s="114">
        <f>SUM(N15:N20)</f>
        <v>0</v>
      </c>
      <c r="O14" s="115">
        <f>SUM(D14:N14)</f>
        <v>4800396</v>
      </c>
      <c r="P14" s="116">
        <f>(O14/P$33)</f>
        <v>955.30268656716419</v>
      </c>
      <c r="Q14" s="117"/>
    </row>
    <row r="15" spans="1:134">
      <c r="A15" s="105"/>
      <c r="B15" s="106">
        <v>533</v>
      </c>
      <c r="C15" s="107" t="s">
        <v>56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396588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:O28" si="2">SUM(D15:N15)</f>
        <v>396588</v>
      </c>
      <c r="P15" s="109">
        <f>(O15/P$33)</f>
        <v>78.922985074626865</v>
      </c>
      <c r="Q15" s="110"/>
    </row>
    <row r="16" spans="1:134">
      <c r="A16" s="105"/>
      <c r="B16" s="106">
        <v>534</v>
      </c>
      <c r="C16" s="107" t="s">
        <v>26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937636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937636</v>
      </c>
      <c r="P16" s="109">
        <f>(O16/P$33)</f>
        <v>186.59422885572138</v>
      </c>
      <c r="Q16" s="110"/>
    </row>
    <row r="17" spans="1:120">
      <c r="A17" s="105"/>
      <c r="B17" s="106">
        <v>535</v>
      </c>
      <c r="C17" s="107" t="s">
        <v>58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595016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595016</v>
      </c>
      <c r="P17" s="109">
        <f>(O17/P$33)</f>
        <v>118.41114427860697</v>
      </c>
      <c r="Q17" s="110"/>
    </row>
    <row r="18" spans="1:120">
      <c r="A18" s="105"/>
      <c r="B18" s="106">
        <v>536</v>
      </c>
      <c r="C18" s="107" t="s">
        <v>27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649202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649202</v>
      </c>
      <c r="P18" s="109">
        <f>(O18/P$33)</f>
        <v>129.19442786069652</v>
      </c>
      <c r="Q18" s="110"/>
    </row>
    <row r="19" spans="1:120">
      <c r="A19" s="105"/>
      <c r="B19" s="106">
        <v>538</v>
      </c>
      <c r="C19" s="107" t="s">
        <v>87</v>
      </c>
      <c r="D19" s="108">
        <v>0</v>
      </c>
      <c r="E19" s="108">
        <v>89376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89376</v>
      </c>
      <c r="P19" s="109">
        <f>(O19/P$33)</f>
        <v>17.78626865671642</v>
      </c>
      <c r="Q19" s="110"/>
    </row>
    <row r="20" spans="1:120">
      <c r="A20" s="105"/>
      <c r="B20" s="106">
        <v>539</v>
      </c>
      <c r="C20" s="107" t="s">
        <v>28</v>
      </c>
      <c r="D20" s="108">
        <v>93507</v>
      </c>
      <c r="E20" s="108">
        <v>0</v>
      </c>
      <c r="F20" s="108">
        <v>0</v>
      </c>
      <c r="G20" s="108">
        <v>0</v>
      </c>
      <c r="H20" s="108">
        <v>0</v>
      </c>
      <c r="I20" s="108">
        <v>2039071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2132578</v>
      </c>
      <c r="P20" s="109">
        <f>(O20/P$33)</f>
        <v>424.39363184079605</v>
      </c>
      <c r="Q20" s="110"/>
    </row>
    <row r="21" spans="1:120" ht="15.75">
      <c r="A21" s="111" t="s">
        <v>29</v>
      </c>
      <c r="B21" s="112"/>
      <c r="C21" s="113"/>
      <c r="D21" s="114">
        <f>SUM(D22:D22)</f>
        <v>0</v>
      </c>
      <c r="E21" s="114">
        <f>SUM(E22:E22)</f>
        <v>528409</v>
      </c>
      <c r="F21" s="114">
        <f>SUM(F22:F22)</f>
        <v>0</v>
      </c>
      <c r="G21" s="114">
        <f>SUM(G22:G22)</f>
        <v>0</v>
      </c>
      <c r="H21" s="114">
        <f>SUM(H22:H22)</f>
        <v>0</v>
      </c>
      <c r="I21" s="114">
        <f>SUM(I22:I22)</f>
        <v>0</v>
      </c>
      <c r="J21" s="114">
        <f>SUM(J22:J22)</f>
        <v>0</v>
      </c>
      <c r="K21" s="114">
        <f>SUM(K22:K22)</f>
        <v>0</v>
      </c>
      <c r="L21" s="114">
        <f>SUM(L22:L22)</f>
        <v>0</v>
      </c>
      <c r="M21" s="114">
        <f>SUM(M22:M22)</f>
        <v>0</v>
      </c>
      <c r="N21" s="114">
        <f>SUM(N22:N22)</f>
        <v>0</v>
      </c>
      <c r="O21" s="114">
        <f t="shared" si="2"/>
        <v>528409</v>
      </c>
      <c r="P21" s="116">
        <f>(O21/P$33)</f>
        <v>105.15601990049751</v>
      </c>
      <c r="Q21" s="117"/>
    </row>
    <row r="22" spans="1:120">
      <c r="A22" s="105"/>
      <c r="B22" s="106">
        <v>541</v>
      </c>
      <c r="C22" s="107" t="s">
        <v>30</v>
      </c>
      <c r="D22" s="108">
        <v>0</v>
      </c>
      <c r="E22" s="108">
        <v>528409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528409</v>
      </c>
      <c r="P22" s="109">
        <f>(O22/P$33)</f>
        <v>105.15601990049751</v>
      </c>
      <c r="Q22" s="110"/>
    </row>
    <row r="23" spans="1:120" ht="15.75">
      <c r="A23" s="111" t="s">
        <v>92</v>
      </c>
      <c r="B23" s="112"/>
      <c r="C23" s="113"/>
      <c r="D23" s="114">
        <f>SUM(D24:D24)</f>
        <v>25500</v>
      </c>
      <c r="E23" s="114">
        <f>SUM(E24:E24)</f>
        <v>0</v>
      </c>
      <c r="F23" s="114">
        <f>SUM(F24:F24)</f>
        <v>0</v>
      </c>
      <c r="G23" s="114">
        <f>SUM(G24:G24)</f>
        <v>0</v>
      </c>
      <c r="H23" s="114">
        <f>SUM(H24:H24)</f>
        <v>0</v>
      </c>
      <c r="I23" s="114">
        <f>SUM(I24:I24)</f>
        <v>0</v>
      </c>
      <c r="J23" s="114">
        <f>SUM(J24:J24)</f>
        <v>0</v>
      </c>
      <c r="K23" s="114">
        <f>SUM(K24:K24)</f>
        <v>0</v>
      </c>
      <c r="L23" s="114">
        <f>SUM(L24:L24)</f>
        <v>0</v>
      </c>
      <c r="M23" s="114">
        <f>SUM(M24:M24)</f>
        <v>0</v>
      </c>
      <c r="N23" s="114">
        <f>SUM(N24:N24)</f>
        <v>0</v>
      </c>
      <c r="O23" s="114">
        <f t="shared" si="2"/>
        <v>25500</v>
      </c>
      <c r="P23" s="116">
        <f>(O23/P$33)</f>
        <v>5.0746268656716422</v>
      </c>
      <c r="Q23" s="117"/>
    </row>
    <row r="24" spans="1:120">
      <c r="A24" s="118"/>
      <c r="B24" s="119">
        <v>559</v>
      </c>
      <c r="C24" s="120" t="s">
        <v>93</v>
      </c>
      <c r="D24" s="108">
        <v>25500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25500</v>
      </c>
      <c r="P24" s="109">
        <f>(O24/P$33)</f>
        <v>5.0746268656716422</v>
      </c>
      <c r="Q24" s="110"/>
    </row>
    <row r="25" spans="1:120" ht="15.75">
      <c r="A25" s="111" t="s">
        <v>31</v>
      </c>
      <c r="B25" s="112"/>
      <c r="C25" s="113"/>
      <c r="D25" s="114">
        <f>SUM(D26:D28)</f>
        <v>814192</v>
      </c>
      <c r="E25" s="114">
        <f>SUM(E26:E28)</f>
        <v>0</v>
      </c>
      <c r="F25" s="114">
        <f>SUM(F26:F28)</f>
        <v>0</v>
      </c>
      <c r="G25" s="114">
        <f>SUM(G26:G28)</f>
        <v>0</v>
      </c>
      <c r="H25" s="114">
        <f>SUM(H26:H28)</f>
        <v>0</v>
      </c>
      <c r="I25" s="114">
        <f>SUM(I26:I28)</f>
        <v>0</v>
      </c>
      <c r="J25" s="114">
        <f>SUM(J26:J28)</f>
        <v>0</v>
      </c>
      <c r="K25" s="114">
        <f>SUM(K26:K28)</f>
        <v>0</v>
      </c>
      <c r="L25" s="114">
        <f>SUM(L26:L28)</f>
        <v>0</v>
      </c>
      <c r="M25" s="114">
        <f>SUM(M26:M28)</f>
        <v>0</v>
      </c>
      <c r="N25" s="114">
        <f>SUM(N26:N28)</f>
        <v>0</v>
      </c>
      <c r="O25" s="114">
        <f>SUM(D25:N25)</f>
        <v>814192</v>
      </c>
      <c r="P25" s="116">
        <f>(O25/P$33)</f>
        <v>162.02825870646765</v>
      </c>
      <c r="Q25" s="110"/>
    </row>
    <row r="26" spans="1:120">
      <c r="A26" s="105"/>
      <c r="B26" s="106">
        <v>571</v>
      </c>
      <c r="C26" s="107" t="s">
        <v>32</v>
      </c>
      <c r="D26" s="108">
        <v>350507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2"/>
        <v>350507</v>
      </c>
      <c r="P26" s="109">
        <f>(O26/P$33)</f>
        <v>69.752636815920397</v>
      </c>
      <c r="Q26" s="110"/>
    </row>
    <row r="27" spans="1:120">
      <c r="A27" s="105"/>
      <c r="B27" s="106">
        <v>572</v>
      </c>
      <c r="C27" s="107" t="s">
        <v>33</v>
      </c>
      <c r="D27" s="108">
        <v>463360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 t="shared" si="2"/>
        <v>463360</v>
      </c>
      <c r="P27" s="109">
        <f>(O27/P$33)</f>
        <v>92.210945273631836</v>
      </c>
      <c r="Q27" s="110"/>
    </row>
    <row r="28" spans="1:120">
      <c r="A28" s="105"/>
      <c r="B28" s="106">
        <v>574</v>
      </c>
      <c r="C28" s="107" t="s">
        <v>63</v>
      </c>
      <c r="D28" s="108">
        <v>325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f t="shared" si="2"/>
        <v>325</v>
      </c>
      <c r="P28" s="109">
        <f>(O28/P$33)</f>
        <v>6.4676616915422883E-2</v>
      </c>
      <c r="Q28" s="110"/>
    </row>
    <row r="29" spans="1:120" ht="15.75">
      <c r="A29" s="111" t="s">
        <v>37</v>
      </c>
      <c r="B29" s="112"/>
      <c r="C29" s="113"/>
      <c r="D29" s="114">
        <f>SUM(D30:D30)</f>
        <v>1330058</v>
      </c>
      <c r="E29" s="114">
        <f>SUM(E30:E30)</f>
        <v>0</v>
      </c>
      <c r="F29" s="114">
        <f>SUM(F30:F30)</f>
        <v>0</v>
      </c>
      <c r="G29" s="114">
        <f>SUM(G30:G30)</f>
        <v>0</v>
      </c>
      <c r="H29" s="114">
        <f>SUM(H30:H30)</f>
        <v>0</v>
      </c>
      <c r="I29" s="114">
        <f>SUM(I30:I30)</f>
        <v>0</v>
      </c>
      <c r="J29" s="114">
        <f>SUM(J30:J30)</f>
        <v>0</v>
      </c>
      <c r="K29" s="114">
        <f>SUM(K30:K30)</f>
        <v>0</v>
      </c>
      <c r="L29" s="114">
        <f>SUM(L30:L30)</f>
        <v>0</v>
      </c>
      <c r="M29" s="114">
        <f>SUM(M30:M30)</f>
        <v>0</v>
      </c>
      <c r="N29" s="114">
        <f>SUM(N30:N30)</f>
        <v>0</v>
      </c>
      <c r="O29" s="114">
        <f>SUM(D29:N29)</f>
        <v>1330058</v>
      </c>
      <c r="P29" s="116">
        <f>(O29/P$33)</f>
        <v>264.68815920398009</v>
      </c>
      <c r="Q29" s="110"/>
    </row>
    <row r="30" spans="1:120" ht="15.75" thickBot="1">
      <c r="A30" s="105"/>
      <c r="B30" s="106">
        <v>581</v>
      </c>
      <c r="C30" s="107" t="s">
        <v>88</v>
      </c>
      <c r="D30" s="108">
        <v>1330058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f>SUM(D30:N30)</f>
        <v>1330058</v>
      </c>
      <c r="P30" s="109">
        <f>(O30/P$33)</f>
        <v>264.68815920398009</v>
      </c>
      <c r="Q30" s="110"/>
    </row>
    <row r="31" spans="1:120" ht="16.5" thickBot="1">
      <c r="A31" s="121" t="s">
        <v>10</v>
      </c>
      <c r="B31" s="122"/>
      <c r="C31" s="123"/>
      <c r="D31" s="124">
        <f>SUM(D5,D10,D14,D21,D23,D25,D29)</f>
        <v>6937128</v>
      </c>
      <c r="E31" s="124">
        <f t="shared" ref="E31:N31" si="3">SUM(E5,E10,E14,E21,E23,E25,E29)</f>
        <v>617785</v>
      </c>
      <c r="F31" s="124">
        <f t="shared" si="3"/>
        <v>0</v>
      </c>
      <c r="G31" s="124">
        <f t="shared" si="3"/>
        <v>0</v>
      </c>
      <c r="H31" s="124">
        <f t="shared" si="3"/>
        <v>0</v>
      </c>
      <c r="I31" s="124">
        <f t="shared" si="3"/>
        <v>4617513</v>
      </c>
      <c r="J31" s="124">
        <f t="shared" si="3"/>
        <v>0</v>
      </c>
      <c r="K31" s="124">
        <f t="shared" si="3"/>
        <v>104913</v>
      </c>
      <c r="L31" s="124">
        <f t="shared" si="3"/>
        <v>0</v>
      </c>
      <c r="M31" s="124">
        <f t="shared" si="3"/>
        <v>0</v>
      </c>
      <c r="N31" s="124">
        <f t="shared" si="3"/>
        <v>0</v>
      </c>
      <c r="O31" s="124">
        <f>SUM(D31:N31)</f>
        <v>12277339</v>
      </c>
      <c r="P31" s="125">
        <f>(O31/P$33)</f>
        <v>2443.2515422885572</v>
      </c>
      <c r="Q31" s="103"/>
      <c r="R31" s="126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</row>
    <row r="32" spans="1:120">
      <c r="A32" s="127"/>
      <c r="B32" s="128"/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30"/>
    </row>
    <row r="33" spans="1:16">
      <c r="A33" s="131"/>
      <c r="B33" s="132"/>
      <c r="C33" s="132"/>
      <c r="D33" s="133"/>
      <c r="E33" s="133"/>
      <c r="F33" s="133"/>
      <c r="G33" s="133"/>
      <c r="H33" s="133"/>
      <c r="I33" s="133"/>
      <c r="J33" s="133"/>
      <c r="K33" s="133"/>
      <c r="L33" s="133"/>
      <c r="M33" s="136" t="s">
        <v>94</v>
      </c>
      <c r="N33" s="136"/>
      <c r="O33" s="136"/>
      <c r="P33" s="134">
        <v>5025</v>
      </c>
    </row>
    <row r="34" spans="1:16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  <row r="35" spans="1:16" ht="15.75" customHeight="1" thickBot="1">
      <c r="A35" s="140" t="s">
        <v>42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51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999086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37231</v>
      </c>
      <c r="L5" s="56">
        <f t="shared" si="0"/>
        <v>0</v>
      </c>
      <c r="M5" s="56">
        <f t="shared" si="0"/>
        <v>0</v>
      </c>
      <c r="N5" s="57">
        <f t="shared" ref="N5:N14" si="1">SUM(D5:M5)</f>
        <v>1036317</v>
      </c>
      <c r="O5" s="58">
        <f t="shared" ref="O5:O29" si="2">(N5/O$31)</f>
        <v>197.54422417079681</v>
      </c>
      <c r="P5" s="59"/>
    </row>
    <row r="6" spans="1:133">
      <c r="A6" s="61"/>
      <c r="B6" s="62">
        <v>511</v>
      </c>
      <c r="C6" s="63" t="s">
        <v>52</v>
      </c>
      <c r="D6" s="64">
        <v>478783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478783</v>
      </c>
      <c r="O6" s="65">
        <f t="shared" si="2"/>
        <v>91.26629813191002</v>
      </c>
      <c r="P6" s="66"/>
    </row>
    <row r="7" spans="1:133">
      <c r="A7" s="61"/>
      <c r="B7" s="62">
        <v>513</v>
      </c>
      <c r="C7" s="63" t="s">
        <v>19</v>
      </c>
      <c r="D7" s="64">
        <v>387595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37231</v>
      </c>
      <c r="L7" s="64">
        <v>0</v>
      </c>
      <c r="M7" s="64">
        <v>0</v>
      </c>
      <c r="N7" s="64">
        <f t="shared" si="1"/>
        <v>424826</v>
      </c>
      <c r="O7" s="65">
        <f t="shared" si="2"/>
        <v>80.980937857415171</v>
      </c>
      <c r="P7" s="66"/>
    </row>
    <row r="8" spans="1:133">
      <c r="A8" s="61"/>
      <c r="B8" s="62">
        <v>515</v>
      </c>
      <c r="C8" s="63" t="s">
        <v>53</v>
      </c>
      <c r="D8" s="64">
        <v>464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464</v>
      </c>
      <c r="O8" s="65">
        <f t="shared" si="2"/>
        <v>8.8448341593595117E-2</v>
      </c>
      <c r="P8" s="66"/>
    </row>
    <row r="9" spans="1:133">
      <c r="A9" s="61"/>
      <c r="B9" s="62">
        <v>519</v>
      </c>
      <c r="C9" s="63" t="s">
        <v>54</v>
      </c>
      <c r="D9" s="64">
        <v>132244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132244</v>
      </c>
      <c r="O9" s="65">
        <f t="shared" si="2"/>
        <v>25.208539839878004</v>
      </c>
      <c r="P9" s="66"/>
    </row>
    <row r="10" spans="1:133" ht="15.75">
      <c r="A10" s="67" t="s">
        <v>22</v>
      </c>
      <c r="B10" s="68"/>
      <c r="C10" s="69"/>
      <c r="D10" s="70">
        <f t="shared" ref="D10:M10" si="3">SUM(D11:D13)</f>
        <v>1312562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1312562</v>
      </c>
      <c r="O10" s="72">
        <f t="shared" si="2"/>
        <v>250.20243995425085</v>
      </c>
      <c r="P10" s="73"/>
    </row>
    <row r="11" spans="1:133">
      <c r="A11" s="61"/>
      <c r="B11" s="62">
        <v>521</v>
      </c>
      <c r="C11" s="63" t="s">
        <v>23</v>
      </c>
      <c r="D11" s="64">
        <v>1039229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1039229</v>
      </c>
      <c r="O11" s="65">
        <f t="shared" si="2"/>
        <v>198.09931376286696</v>
      </c>
      <c r="P11" s="66"/>
    </row>
    <row r="12" spans="1:133">
      <c r="A12" s="61"/>
      <c r="B12" s="62">
        <v>522</v>
      </c>
      <c r="C12" s="63" t="s">
        <v>24</v>
      </c>
      <c r="D12" s="64">
        <v>271347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271347</v>
      </c>
      <c r="O12" s="65">
        <f t="shared" si="2"/>
        <v>51.724552039649254</v>
      </c>
      <c r="P12" s="66"/>
    </row>
    <row r="13" spans="1:133">
      <c r="A13" s="61"/>
      <c r="B13" s="62">
        <v>524</v>
      </c>
      <c r="C13" s="63" t="s">
        <v>55</v>
      </c>
      <c r="D13" s="64">
        <v>1986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1986</v>
      </c>
      <c r="O13" s="65">
        <f t="shared" si="2"/>
        <v>0.37857415173465497</v>
      </c>
      <c r="P13" s="66"/>
    </row>
    <row r="14" spans="1:133" ht="15.75">
      <c r="A14" s="67" t="s">
        <v>25</v>
      </c>
      <c r="B14" s="68"/>
      <c r="C14" s="69"/>
      <c r="D14" s="70">
        <f t="shared" ref="D14:M14" si="4">SUM(D15:D20)</f>
        <v>73179</v>
      </c>
      <c r="E14" s="70">
        <f t="shared" si="4"/>
        <v>12064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3535701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3620944</v>
      </c>
      <c r="O14" s="72">
        <f t="shared" si="2"/>
        <v>690.22950819672133</v>
      </c>
      <c r="P14" s="73"/>
    </row>
    <row r="15" spans="1:133">
      <c r="A15" s="61"/>
      <c r="B15" s="62">
        <v>533</v>
      </c>
      <c r="C15" s="63" t="s">
        <v>56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230009</v>
      </c>
      <c r="J15" s="64">
        <v>0</v>
      </c>
      <c r="K15" s="64">
        <v>0</v>
      </c>
      <c r="L15" s="64">
        <v>0</v>
      </c>
      <c r="M15" s="64">
        <v>0</v>
      </c>
      <c r="N15" s="64">
        <f t="shared" ref="N15:N20" si="5">SUM(D15:M15)</f>
        <v>230009</v>
      </c>
      <c r="O15" s="65">
        <f t="shared" si="2"/>
        <v>43.844643537933663</v>
      </c>
      <c r="P15" s="66"/>
    </row>
    <row r="16" spans="1:133">
      <c r="A16" s="61"/>
      <c r="B16" s="62">
        <v>534</v>
      </c>
      <c r="C16" s="63" t="s">
        <v>57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684123</v>
      </c>
      <c r="J16" s="64">
        <v>0</v>
      </c>
      <c r="K16" s="64">
        <v>0</v>
      </c>
      <c r="L16" s="64">
        <v>0</v>
      </c>
      <c r="M16" s="64">
        <v>0</v>
      </c>
      <c r="N16" s="64">
        <f t="shared" si="5"/>
        <v>684123</v>
      </c>
      <c r="O16" s="65">
        <f t="shared" si="2"/>
        <v>130.40850171559282</v>
      </c>
      <c r="P16" s="66"/>
    </row>
    <row r="17" spans="1:119">
      <c r="A17" s="61"/>
      <c r="B17" s="62">
        <v>535</v>
      </c>
      <c r="C17" s="63" t="s">
        <v>58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530938</v>
      </c>
      <c r="J17" s="64">
        <v>0</v>
      </c>
      <c r="K17" s="64">
        <v>0</v>
      </c>
      <c r="L17" s="64">
        <v>0</v>
      </c>
      <c r="M17" s="64">
        <v>0</v>
      </c>
      <c r="N17" s="64">
        <f t="shared" si="5"/>
        <v>530938</v>
      </c>
      <c r="O17" s="65">
        <f t="shared" si="2"/>
        <v>101.20815859702631</v>
      </c>
      <c r="P17" s="66"/>
    </row>
    <row r="18" spans="1:119">
      <c r="A18" s="61"/>
      <c r="B18" s="62">
        <v>536</v>
      </c>
      <c r="C18" s="63" t="s">
        <v>59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496611</v>
      </c>
      <c r="J18" s="64">
        <v>0</v>
      </c>
      <c r="K18" s="64">
        <v>0</v>
      </c>
      <c r="L18" s="64">
        <v>0</v>
      </c>
      <c r="M18" s="64">
        <v>0</v>
      </c>
      <c r="N18" s="64">
        <f t="shared" si="5"/>
        <v>496611</v>
      </c>
      <c r="O18" s="65">
        <f t="shared" si="2"/>
        <v>94.664696911932907</v>
      </c>
      <c r="P18" s="66"/>
    </row>
    <row r="19" spans="1:119">
      <c r="A19" s="61"/>
      <c r="B19" s="62">
        <v>538</v>
      </c>
      <c r="C19" s="63" t="s">
        <v>60</v>
      </c>
      <c r="D19" s="64">
        <v>0</v>
      </c>
      <c r="E19" s="64">
        <v>12064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5"/>
        <v>12064</v>
      </c>
      <c r="O19" s="65">
        <f t="shared" si="2"/>
        <v>2.299656881433473</v>
      </c>
      <c r="P19" s="66"/>
    </row>
    <row r="20" spans="1:119">
      <c r="A20" s="61"/>
      <c r="B20" s="62">
        <v>539</v>
      </c>
      <c r="C20" s="63" t="s">
        <v>28</v>
      </c>
      <c r="D20" s="64">
        <v>73179</v>
      </c>
      <c r="E20" s="64">
        <v>0</v>
      </c>
      <c r="F20" s="64">
        <v>0</v>
      </c>
      <c r="G20" s="64">
        <v>0</v>
      </c>
      <c r="H20" s="64">
        <v>0</v>
      </c>
      <c r="I20" s="64">
        <v>1594020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5"/>
        <v>1667199</v>
      </c>
      <c r="O20" s="65">
        <f t="shared" si="2"/>
        <v>317.80385055280215</v>
      </c>
      <c r="P20" s="66"/>
    </row>
    <row r="21" spans="1:119" ht="15.75">
      <c r="A21" s="67" t="s">
        <v>29</v>
      </c>
      <c r="B21" s="68"/>
      <c r="C21" s="69"/>
      <c r="D21" s="70">
        <f t="shared" ref="D21:M21" si="6">SUM(D22:D22)</f>
        <v>0</v>
      </c>
      <c r="E21" s="70">
        <f t="shared" si="6"/>
        <v>390715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ref="N21:N29" si="7">SUM(D21:M21)</f>
        <v>390715</v>
      </c>
      <c r="O21" s="72">
        <f t="shared" si="2"/>
        <v>74.478650400305</v>
      </c>
      <c r="P21" s="73"/>
    </row>
    <row r="22" spans="1:119">
      <c r="A22" s="61"/>
      <c r="B22" s="62">
        <v>541</v>
      </c>
      <c r="C22" s="63" t="s">
        <v>61</v>
      </c>
      <c r="D22" s="64">
        <v>0</v>
      </c>
      <c r="E22" s="64">
        <v>390715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7"/>
        <v>390715</v>
      </c>
      <c r="O22" s="65">
        <f t="shared" si="2"/>
        <v>74.478650400305</v>
      </c>
      <c r="P22" s="66"/>
    </row>
    <row r="23" spans="1:119" ht="15.75">
      <c r="A23" s="67" t="s">
        <v>31</v>
      </c>
      <c r="B23" s="68"/>
      <c r="C23" s="69"/>
      <c r="D23" s="70">
        <f t="shared" ref="D23:M23" si="8">SUM(D24:D26)</f>
        <v>415850</v>
      </c>
      <c r="E23" s="70">
        <f t="shared" si="8"/>
        <v>0</v>
      </c>
      <c r="F23" s="70">
        <f t="shared" si="8"/>
        <v>0</v>
      </c>
      <c r="G23" s="70">
        <f t="shared" si="8"/>
        <v>0</v>
      </c>
      <c r="H23" s="70">
        <f t="shared" si="8"/>
        <v>0</v>
      </c>
      <c r="I23" s="70">
        <f t="shared" si="8"/>
        <v>0</v>
      </c>
      <c r="J23" s="70">
        <f t="shared" si="8"/>
        <v>0</v>
      </c>
      <c r="K23" s="70">
        <f t="shared" si="8"/>
        <v>0</v>
      </c>
      <c r="L23" s="70">
        <f t="shared" si="8"/>
        <v>0</v>
      </c>
      <c r="M23" s="70">
        <f t="shared" si="8"/>
        <v>0</v>
      </c>
      <c r="N23" s="70">
        <f t="shared" si="7"/>
        <v>415850</v>
      </c>
      <c r="O23" s="72">
        <f t="shared" si="2"/>
        <v>79.269919939001142</v>
      </c>
      <c r="P23" s="66"/>
    </row>
    <row r="24" spans="1:119">
      <c r="A24" s="61"/>
      <c r="B24" s="62">
        <v>571</v>
      </c>
      <c r="C24" s="63" t="s">
        <v>32</v>
      </c>
      <c r="D24" s="64">
        <v>249332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7"/>
        <v>249332</v>
      </c>
      <c r="O24" s="65">
        <f t="shared" si="2"/>
        <v>47.528021349599697</v>
      </c>
      <c r="P24" s="66"/>
    </row>
    <row r="25" spans="1:119">
      <c r="A25" s="61"/>
      <c r="B25" s="62">
        <v>572</v>
      </c>
      <c r="C25" s="63" t="s">
        <v>62</v>
      </c>
      <c r="D25" s="64">
        <v>164377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7"/>
        <v>164377</v>
      </c>
      <c r="O25" s="65">
        <f t="shared" si="2"/>
        <v>31.333778116660312</v>
      </c>
      <c r="P25" s="66"/>
    </row>
    <row r="26" spans="1:119">
      <c r="A26" s="61"/>
      <c r="B26" s="62">
        <v>574</v>
      </c>
      <c r="C26" s="63" t="s">
        <v>63</v>
      </c>
      <c r="D26" s="64">
        <v>2141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7"/>
        <v>2141</v>
      </c>
      <c r="O26" s="65">
        <f t="shared" si="2"/>
        <v>0.40812047274113611</v>
      </c>
      <c r="P26" s="66"/>
    </row>
    <row r="27" spans="1:119" ht="15.75">
      <c r="A27" s="67" t="s">
        <v>64</v>
      </c>
      <c r="B27" s="68"/>
      <c r="C27" s="69"/>
      <c r="D27" s="70">
        <f t="shared" ref="D27:M27" si="9">SUM(D28:D28)</f>
        <v>27155</v>
      </c>
      <c r="E27" s="70">
        <f t="shared" si="9"/>
        <v>0</v>
      </c>
      <c r="F27" s="70">
        <f t="shared" si="9"/>
        <v>0</v>
      </c>
      <c r="G27" s="70">
        <f t="shared" si="9"/>
        <v>0</v>
      </c>
      <c r="H27" s="70">
        <f t="shared" si="9"/>
        <v>0</v>
      </c>
      <c r="I27" s="70">
        <f t="shared" si="9"/>
        <v>0</v>
      </c>
      <c r="J27" s="70">
        <f t="shared" si="9"/>
        <v>0</v>
      </c>
      <c r="K27" s="70">
        <f t="shared" si="9"/>
        <v>0</v>
      </c>
      <c r="L27" s="70">
        <f t="shared" si="9"/>
        <v>0</v>
      </c>
      <c r="M27" s="70">
        <f t="shared" si="9"/>
        <v>0</v>
      </c>
      <c r="N27" s="70">
        <f t="shared" si="7"/>
        <v>27155</v>
      </c>
      <c r="O27" s="72">
        <f t="shared" si="2"/>
        <v>5.1763248189096451</v>
      </c>
      <c r="P27" s="66"/>
    </row>
    <row r="28" spans="1:119" ht="15.75" thickBot="1">
      <c r="A28" s="61"/>
      <c r="B28" s="62">
        <v>581</v>
      </c>
      <c r="C28" s="63" t="s">
        <v>65</v>
      </c>
      <c r="D28" s="64">
        <v>27155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7"/>
        <v>27155</v>
      </c>
      <c r="O28" s="65">
        <f t="shared" si="2"/>
        <v>5.1763248189096451</v>
      </c>
      <c r="P28" s="66"/>
    </row>
    <row r="29" spans="1:119" ht="16.5" thickBot="1">
      <c r="A29" s="74" t="s">
        <v>10</v>
      </c>
      <c r="B29" s="75"/>
      <c r="C29" s="76"/>
      <c r="D29" s="77">
        <f>SUM(D5,D10,D14,D21,D23,D27)</f>
        <v>2827832</v>
      </c>
      <c r="E29" s="77">
        <f t="shared" ref="E29:M29" si="10">SUM(E5,E10,E14,E21,E23,E27)</f>
        <v>402779</v>
      </c>
      <c r="F29" s="77">
        <f t="shared" si="10"/>
        <v>0</v>
      </c>
      <c r="G29" s="77">
        <f t="shared" si="10"/>
        <v>0</v>
      </c>
      <c r="H29" s="77">
        <f t="shared" si="10"/>
        <v>0</v>
      </c>
      <c r="I29" s="77">
        <f t="shared" si="10"/>
        <v>3535701</v>
      </c>
      <c r="J29" s="77">
        <f t="shared" si="10"/>
        <v>0</v>
      </c>
      <c r="K29" s="77">
        <f t="shared" si="10"/>
        <v>37231</v>
      </c>
      <c r="L29" s="77">
        <f t="shared" si="10"/>
        <v>0</v>
      </c>
      <c r="M29" s="77">
        <f t="shared" si="10"/>
        <v>0</v>
      </c>
      <c r="N29" s="77">
        <f t="shared" si="7"/>
        <v>6803543</v>
      </c>
      <c r="O29" s="78">
        <f t="shared" si="2"/>
        <v>1296.9010674799847</v>
      </c>
      <c r="P29" s="59"/>
      <c r="Q29" s="79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</row>
    <row r="30" spans="1:119">
      <c r="A30" s="81"/>
      <c r="B30" s="8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19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174" t="s">
        <v>66</v>
      </c>
      <c r="M31" s="174"/>
      <c r="N31" s="174"/>
      <c r="O31" s="88">
        <v>5246</v>
      </c>
    </row>
    <row r="32" spans="1:119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7"/>
    </row>
    <row r="33" spans="1:15" ht="15.75" customHeight="1" thickBot="1">
      <c r="A33" s="178" t="s">
        <v>42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780163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780163</v>
      </c>
      <c r="O5" s="30">
        <f t="shared" ref="O5:O24" si="2">(N5/O$26)</f>
        <v>148.77250190694127</v>
      </c>
      <c r="P5" s="6"/>
    </row>
    <row r="6" spans="1:133">
      <c r="A6" s="12"/>
      <c r="B6" s="42">
        <v>513</v>
      </c>
      <c r="C6" s="19" t="s">
        <v>19</v>
      </c>
      <c r="D6" s="43">
        <v>350916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350916</v>
      </c>
      <c r="O6" s="44">
        <f t="shared" si="2"/>
        <v>66.917620137299778</v>
      </c>
      <c r="P6" s="9"/>
    </row>
    <row r="7" spans="1:133">
      <c r="A7" s="12"/>
      <c r="B7" s="42">
        <v>514</v>
      </c>
      <c r="C7" s="19" t="s">
        <v>20</v>
      </c>
      <c r="D7" s="43">
        <v>30827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30827</v>
      </c>
      <c r="O7" s="44">
        <f t="shared" si="2"/>
        <v>5.8785278413424864</v>
      </c>
      <c r="P7" s="9"/>
    </row>
    <row r="8" spans="1:133">
      <c r="A8" s="12"/>
      <c r="B8" s="42">
        <v>519</v>
      </c>
      <c r="C8" s="19" t="s">
        <v>21</v>
      </c>
      <c r="D8" s="43">
        <v>398420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398420</v>
      </c>
      <c r="O8" s="44">
        <f t="shared" si="2"/>
        <v>75.976353928299005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1244370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1244370</v>
      </c>
      <c r="O9" s="41">
        <f t="shared" si="2"/>
        <v>237.29405034324944</v>
      </c>
      <c r="P9" s="10"/>
    </row>
    <row r="10" spans="1:133">
      <c r="A10" s="12"/>
      <c r="B10" s="42">
        <v>521</v>
      </c>
      <c r="C10" s="19" t="s">
        <v>23</v>
      </c>
      <c r="D10" s="43">
        <v>997544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997544</v>
      </c>
      <c r="O10" s="44">
        <f t="shared" si="2"/>
        <v>190.22578184591916</v>
      </c>
      <c r="P10" s="9"/>
    </row>
    <row r="11" spans="1:133">
      <c r="A11" s="12"/>
      <c r="B11" s="42">
        <v>522</v>
      </c>
      <c r="C11" s="19" t="s">
        <v>24</v>
      </c>
      <c r="D11" s="43">
        <v>246826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246826</v>
      </c>
      <c r="O11" s="44">
        <f t="shared" si="2"/>
        <v>47.06826849733028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216885</v>
      </c>
      <c r="E12" s="29">
        <f t="shared" si="4"/>
        <v>37593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1913077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2167555</v>
      </c>
      <c r="O12" s="41">
        <f t="shared" si="2"/>
        <v>413.34000762776509</v>
      </c>
      <c r="P12" s="10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685370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685370</v>
      </c>
      <c r="O13" s="44">
        <f t="shared" si="2"/>
        <v>130.69603356216629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1227707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1227707</v>
      </c>
      <c r="O14" s="44">
        <f t="shared" si="2"/>
        <v>234.11651411136538</v>
      </c>
      <c r="P14" s="9"/>
    </row>
    <row r="15" spans="1:133">
      <c r="A15" s="12"/>
      <c r="B15" s="42">
        <v>539</v>
      </c>
      <c r="C15" s="19" t="s">
        <v>28</v>
      </c>
      <c r="D15" s="43">
        <v>216885</v>
      </c>
      <c r="E15" s="43">
        <v>37593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254478</v>
      </c>
      <c r="O15" s="44">
        <f t="shared" si="2"/>
        <v>48.527459954233407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323365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323365</v>
      </c>
      <c r="O16" s="41">
        <f t="shared" si="2"/>
        <v>61.663806254767351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323365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323365</v>
      </c>
      <c r="O17" s="44">
        <f t="shared" si="2"/>
        <v>61.663806254767351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SUM(D19:D21)</f>
        <v>422298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1648697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2070995</v>
      </c>
      <c r="O18" s="41">
        <f t="shared" si="2"/>
        <v>394.92658276125093</v>
      </c>
      <c r="P18" s="9"/>
    </row>
    <row r="19" spans="1:119">
      <c r="A19" s="12"/>
      <c r="B19" s="42">
        <v>571</v>
      </c>
      <c r="C19" s="19" t="s">
        <v>32</v>
      </c>
      <c r="D19" s="43">
        <v>244655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244655</v>
      </c>
      <c r="O19" s="44">
        <f t="shared" si="2"/>
        <v>46.654271548436306</v>
      </c>
      <c r="P19" s="9"/>
    </row>
    <row r="20" spans="1:119">
      <c r="A20" s="12"/>
      <c r="B20" s="42">
        <v>572</v>
      </c>
      <c r="C20" s="19" t="s">
        <v>33</v>
      </c>
      <c r="D20" s="43">
        <v>177643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177643</v>
      </c>
      <c r="O20" s="44">
        <f t="shared" si="2"/>
        <v>33.875476735316553</v>
      </c>
      <c r="P20" s="9"/>
    </row>
    <row r="21" spans="1:119">
      <c r="A21" s="12"/>
      <c r="B21" s="42">
        <v>579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1648697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1648697</v>
      </c>
      <c r="O21" s="44">
        <f t="shared" si="2"/>
        <v>314.39683447749809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SUM(D23:D23)</f>
        <v>383481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383481</v>
      </c>
      <c r="O22" s="41">
        <f t="shared" si="2"/>
        <v>73.127574370709382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383481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383481</v>
      </c>
      <c r="O23" s="44">
        <f t="shared" si="2"/>
        <v>73.127574370709382</v>
      </c>
      <c r="P23" s="9"/>
    </row>
    <row r="24" spans="1:119" ht="16.5" thickBot="1">
      <c r="A24" s="13" t="s">
        <v>10</v>
      </c>
      <c r="B24" s="21"/>
      <c r="C24" s="20"/>
      <c r="D24" s="14">
        <f>SUM(D5,D9,D12,D16,D18,D22)</f>
        <v>3047197</v>
      </c>
      <c r="E24" s="14">
        <f t="shared" ref="E24:M24" si="8">SUM(E5,E9,E12,E16,E18,E22)</f>
        <v>360958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3561774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6969929</v>
      </c>
      <c r="O24" s="35">
        <f t="shared" si="2"/>
        <v>1329.1245232646834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50</v>
      </c>
      <c r="M26" s="160"/>
      <c r="N26" s="160"/>
      <c r="O26" s="39">
        <v>5244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1091217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1091217</v>
      </c>
      <c r="O5" s="30">
        <f t="shared" ref="O5:O22" si="2">(N5/O$24)</f>
        <v>208.80539609644086</v>
      </c>
      <c r="P5" s="6"/>
    </row>
    <row r="6" spans="1:133">
      <c r="A6" s="12"/>
      <c r="B6" s="42">
        <v>513</v>
      </c>
      <c r="C6" s="19" t="s">
        <v>19</v>
      </c>
      <c r="D6" s="43">
        <v>354691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354691</v>
      </c>
      <c r="O6" s="44">
        <f t="shared" si="2"/>
        <v>67.870455415231532</v>
      </c>
      <c r="P6" s="9"/>
    </row>
    <row r="7" spans="1:133">
      <c r="A7" s="12"/>
      <c r="B7" s="42">
        <v>514</v>
      </c>
      <c r="C7" s="19" t="s">
        <v>20</v>
      </c>
      <c r="D7" s="43">
        <v>248567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248567</v>
      </c>
      <c r="O7" s="44">
        <f t="shared" si="2"/>
        <v>47.563528511289704</v>
      </c>
      <c r="P7" s="9"/>
    </row>
    <row r="8" spans="1:133">
      <c r="A8" s="12"/>
      <c r="B8" s="42">
        <v>519</v>
      </c>
      <c r="C8" s="19" t="s">
        <v>21</v>
      </c>
      <c r="D8" s="43">
        <v>487959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487959</v>
      </c>
      <c r="O8" s="44">
        <f t="shared" si="2"/>
        <v>93.371412169919637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1329872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1329872</v>
      </c>
      <c r="O9" s="41">
        <f t="shared" si="2"/>
        <v>254.47225411404517</v>
      </c>
      <c r="P9" s="10"/>
    </row>
    <row r="10" spans="1:133">
      <c r="A10" s="12"/>
      <c r="B10" s="42">
        <v>521</v>
      </c>
      <c r="C10" s="19" t="s">
        <v>23</v>
      </c>
      <c r="D10" s="43">
        <v>1022787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1022787</v>
      </c>
      <c r="O10" s="44">
        <f t="shared" si="2"/>
        <v>195.71125143513203</v>
      </c>
      <c r="P10" s="9"/>
    </row>
    <row r="11" spans="1:133">
      <c r="A11" s="12"/>
      <c r="B11" s="42">
        <v>522</v>
      </c>
      <c r="C11" s="19" t="s">
        <v>24</v>
      </c>
      <c r="D11" s="43">
        <v>307085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307085</v>
      </c>
      <c r="O11" s="44">
        <f t="shared" si="2"/>
        <v>58.76100267891313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67117</v>
      </c>
      <c r="E12" s="29">
        <f t="shared" si="4"/>
        <v>33091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1779620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1879828</v>
      </c>
      <c r="O12" s="41">
        <f t="shared" si="2"/>
        <v>359.70685036356679</v>
      </c>
      <c r="P12" s="10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627867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627867</v>
      </c>
      <c r="O13" s="44">
        <f t="shared" si="2"/>
        <v>120.14293915040184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1151753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1151753</v>
      </c>
      <c r="O14" s="44">
        <f t="shared" si="2"/>
        <v>220.38901645618063</v>
      </c>
      <c r="P14" s="9"/>
    </row>
    <row r="15" spans="1:133">
      <c r="A15" s="12"/>
      <c r="B15" s="42">
        <v>539</v>
      </c>
      <c r="C15" s="19" t="s">
        <v>28</v>
      </c>
      <c r="D15" s="43">
        <v>67117</v>
      </c>
      <c r="E15" s="43">
        <v>33091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100208</v>
      </c>
      <c r="O15" s="44">
        <f t="shared" si="2"/>
        <v>19.174894756984308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812942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812942</v>
      </c>
      <c r="O16" s="41">
        <f t="shared" si="2"/>
        <v>155.55721393034827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812942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812942</v>
      </c>
      <c r="O17" s="44">
        <f t="shared" si="2"/>
        <v>155.55721393034827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SUM(D19:D21)</f>
        <v>505447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1597187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2102634</v>
      </c>
      <c r="O18" s="41">
        <f t="shared" si="2"/>
        <v>402.34098737083809</v>
      </c>
      <c r="P18" s="9"/>
    </row>
    <row r="19" spans="1:119">
      <c r="A19" s="12"/>
      <c r="B19" s="42">
        <v>571</v>
      </c>
      <c r="C19" s="19" t="s">
        <v>32</v>
      </c>
      <c r="D19" s="43">
        <v>228101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228101</v>
      </c>
      <c r="O19" s="44">
        <f t="shared" si="2"/>
        <v>43.647340221967085</v>
      </c>
      <c r="P19" s="9"/>
    </row>
    <row r="20" spans="1:119">
      <c r="A20" s="12"/>
      <c r="B20" s="42">
        <v>572</v>
      </c>
      <c r="C20" s="19" t="s">
        <v>33</v>
      </c>
      <c r="D20" s="43">
        <v>277346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277346</v>
      </c>
      <c r="O20" s="44">
        <f t="shared" si="2"/>
        <v>53.070417145044011</v>
      </c>
      <c r="P20" s="9"/>
    </row>
    <row r="21" spans="1:119" ht="15.75" thickBot="1">
      <c r="A21" s="12"/>
      <c r="B21" s="42">
        <v>579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1597187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1597187</v>
      </c>
      <c r="O21" s="44">
        <f t="shared" si="2"/>
        <v>305.62323000382702</v>
      </c>
      <c r="P21" s="9"/>
    </row>
    <row r="22" spans="1:119" ht="16.5" thickBot="1">
      <c r="A22" s="13" t="s">
        <v>10</v>
      </c>
      <c r="B22" s="21"/>
      <c r="C22" s="20"/>
      <c r="D22" s="14">
        <f>SUM(D5,D9,D12,D16,D18)</f>
        <v>2993653</v>
      </c>
      <c r="E22" s="14">
        <f t="shared" ref="E22:M22" si="7">SUM(E5,E9,E12,E16,E18)</f>
        <v>846033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3376807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7216493</v>
      </c>
      <c r="O22" s="35">
        <f t="shared" si="2"/>
        <v>1380.8827018752393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46</v>
      </c>
      <c r="M24" s="160"/>
      <c r="N24" s="160"/>
      <c r="O24" s="39">
        <v>5226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42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942433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942433</v>
      </c>
      <c r="O5" s="30">
        <f t="shared" ref="O5:O24" si="2">(N5/O$26)</f>
        <v>186.21477968780874</v>
      </c>
      <c r="P5" s="6"/>
    </row>
    <row r="6" spans="1:133">
      <c r="A6" s="12"/>
      <c r="B6" s="42">
        <v>513</v>
      </c>
      <c r="C6" s="19" t="s">
        <v>19</v>
      </c>
      <c r="D6" s="43">
        <v>339656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339656</v>
      </c>
      <c r="O6" s="44">
        <f t="shared" si="2"/>
        <v>67.112428373839165</v>
      </c>
      <c r="P6" s="9"/>
    </row>
    <row r="7" spans="1:133">
      <c r="A7" s="12"/>
      <c r="B7" s="42">
        <v>514</v>
      </c>
      <c r="C7" s="19" t="s">
        <v>20</v>
      </c>
      <c r="D7" s="43">
        <v>75871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75871</v>
      </c>
      <c r="O7" s="44">
        <f t="shared" si="2"/>
        <v>14.991306065994863</v>
      </c>
      <c r="P7" s="9"/>
    </row>
    <row r="8" spans="1:133">
      <c r="A8" s="12"/>
      <c r="B8" s="42">
        <v>519</v>
      </c>
      <c r="C8" s="19" t="s">
        <v>21</v>
      </c>
      <c r="D8" s="43">
        <v>526906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526906</v>
      </c>
      <c r="O8" s="44">
        <f t="shared" si="2"/>
        <v>104.11104524797472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1245937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1245937</v>
      </c>
      <c r="O9" s="41">
        <f t="shared" si="2"/>
        <v>246.18395573997233</v>
      </c>
      <c r="P9" s="10"/>
    </row>
    <row r="10" spans="1:133">
      <c r="A10" s="12"/>
      <c r="B10" s="42">
        <v>521</v>
      </c>
      <c r="C10" s="19" t="s">
        <v>23</v>
      </c>
      <c r="D10" s="43">
        <v>1021711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1021711</v>
      </c>
      <c r="O10" s="44">
        <f t="shared" si="2"/>
        <v>201.87927287097412</v>
      </c>
      <c r="P10" s="9"/>
    </row>
    <row r="11" spans="1:133">
      <c r="A11" s="12"/>
      <c r="B11" s="42">
        <v>522</v>
      </c>
      <c r="C11" s="19" t="s">
        <v>24</v>
      </c>
      <c r="D11" s="43">
        <v>224226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224226</v>
      </c>
      <c r="O11" s="44">
        <f t="shared" si="2"/>
        <v>44.304682868998221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78799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1746574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1825373</v>
      </c>
      <c r="O12" s="41">
        <f t="shared" si="2"/>
        <v>360.67437265362577</v>
      </c>
      <c r="P12" s="10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648773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648773</v>
      </c>
      <c r="O13" s="44">
        <f t="shared" si="2"/>
        <v>128.1906737798854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1097801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1097801</v>
      </c>
      <c r="O14" s="44">
        <f t="shared" si="2"/>
        <v>216.91385101758544</v>
      </c>
      <c r="P14" s="9"/>
    </row>
    <row r="15" spans="1:133">
      <c r="A15" s="12"/>
      <c r="B15" s="42">
        <v>539</v>
      </c>
      <c r="C15" s="19" t="s">
        <v>28</v>
      </c>
      <c r="D15" s="43">
        <v>78799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78799</v>
      </c>
      <c r="O15" s="44">
        <f t="shared" si="2"/>
        <v>15.56984785615491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469489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469489</v>
      </c>
      <c r="O16" s="41">
        <f t="shared" si="2"/>
        <v>92.766054139498124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469489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469489</v>
      </c>
      <c r="O17" s="44">
        <f t="shared" si="2"/>
        <v>92.766054139498124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SUM(D19:D21)</f>
        <v>385219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1697188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2082407</v>
      </c>
      <c r="O18" s="41">
        <f t="shared" si="2"/>
        <v>411.46156885990911</v>
      </c>
      <c r="P18" s="9"/>
    </row>
    <row r="19" spans="1:119">
      <c r="A19" s="12"/>
      <c r="B19" s="42">
        <v>571</v>
      </c>
      <c r="C19" s="19" t="s">
        <v>32</v>
      </c>
      <c r="D19" s="43">
        <v>237969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237969</v>
      </c>
      <c r="O19" s="44">
        <f t="shared" si="2"/>
        <v>47.020154119739182</v>
      </c>
      <c r="P19" s="9"/>
    </row>
    <row r="20" spans="1:119">
      <c r="A20" s="12"/>
      <c r="B20" s="42">
        <v>572</v>
      </c>
      <c r="C20" s="19" t="s">
        <v>33</v>
      </c>
      <c r="D20" s="43">
        <v>147250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147250</v>
      </c>
      <c r="O20" s="44">
        <f t="shared" si="2"/>
        <v>29.095040505828887</v>
      </c>
      <c r="P20" s="9"/>
    </row>
    <row r="21" spans="1:119">
      <c r="A21" s="12"/>
      <c r="B21" s="42">
        <v>579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1697188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1697188</v>
      </c>
      <c r="O21" s="44">
        <f t="shared" si="2"/>
        <v>335.34637423434106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17810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17810</v>
      </c>
      <c r="O22" s="41">
        <f t="shared" si="2"/>
        <v>3.5190673779885397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17810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17810</v>
      </c>
      <c r="O23" s="44">
        <f t="shared" si="2"/>
        <v>3.5190673779885397</v>
      </c>
      <c r="P23" s="9"/>
    </row>
    <row r="24" spans="1:119" ht="16.5" thickBot="1">
      <c r="A24" s="13" t="s">
        <v>10</v>
      </c>
      <c r="B24" s="21"/>
      <c r="C24" s="20"/>
      <c r="D24" s="14">
        <f>SUM(D5,D9,D12,D16,D18,D22)</f>
        <v>2652388</v>
      </c>
      <c r="E24" s="14">
        <f t="shared" ref="E24:M24" si="8">SUM(E5,E9,E12,E16,E18,E22)</f>
        <v>469489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3461572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6583449</v>
      </c>
      <c r="O24" s="35">
        <f t="shared" si="2"/>
        <v>1300.8197984588026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44</v>
      </c>
      <c r="M26" s="160"/>
      <c r="N26" s="160"/>
      <c r="O26" s="39">
        <v>5061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882208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882208</v>
      </c>
      <c r="O5" s="30">
        <f t="shared" ref="O5:O25" si="2">(N5/O$27)</f>
        <v>175.18030182684672</v>
      </c>
      <c r="P5" s="6"/>
    </row>
    <row r="6" spans="1:133">
      <c r="A6" s="12"/>
      <c r="B6" s="42">
        <v>513</v>
      </c>
      <c r="C6" s="19" t="s">
        <v>19</v>
      </c>
      <c r="D6" s="43">
        <v>356801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356801</v>
      </c>
      <c r="O6" s="44">
        <f t="shared" si="2"/>
        <v>70.850079428117553</v>
      </c>
      <c r="P6" s="9"/>
    </row>
    <row r="7" spans="1:133">
      <c r="A7" s="12"/>
      <c r="B7" s="42">
        <v>514</v>
      </c>
      <c r="C7" s="19" t="s">
        <v>20</v>
      </c>
      <c r="D7" s="43">
        <v>89528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89528</v>
      </c>
      <c r="O7" s="44">
        <f t="shared" si="2"/>
        <v>17.777601270849882</v>
      </c>
      <c r="P7" s="9"/>
    </row>
    <row r="8" spans="1:133">
      <c r="A8" s="12"/>
      <c r="B8" s="42">
        <v>519</v>
      </c>
      <c r="C8" s="19" t="s">
        <v>21</v>
      </c>
      <c r="D8" s="43">
        <v>435879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435879</v>
      </c>
      <c r="O8" s="44">
        <f t="shared" si="2"/>
        <v>86.552621127879263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1158848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1158848</v>
      </c>
      <c r="O9" s="41">
        <f t="shared" si="2"/>
        <v>230.11278792692613</v>
      </c>
      <c r="P9" s="10"/>
    </row>
    <row r="10" spans="1:133">
      <c r="A10" s="12"/>
      <c r="B10" s="42">
        <v>521</v>
      </c>
      <c r="C10" s="19" t="s">
        <v>23</v>
      </c>
      <c r="D10" s="43">
        <v>975909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975909</v>
      </c>
      <c r="O10" s="44">
        <f t="shared" si="2"/>
        <v>193.78653693407466</v>
      </c>
      <c r="P10" s="9"/>
    </row>
    <row r="11" spans="1:133">
      <c r="A11" s="12"/>
      <c r="B11" s="42">
        <v>522</v>
      </c>
      <c r="C11" s="19" t="s">
        <v>24</v>
      </c>
      <c r="D11" s="43">
        <v>182939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182939</v>
      </c>
      <c r="O11" s="44">
        <f t="shared" si="2"/>
        <v>36.32625099285147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130809</v>
      </c>
      <c r="E12" s="29">
        <f t="shared" si="4"/>
        <v>1147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1681327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1813283</v>
      </c>
      <c r="O12" s="41">
        <f t="shared" si="2"/>
        <v>360.06413820492452</v>
      </c>
      <c r="P12" s="10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654843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654843</v>
      </c>
      <c r="O13" s="44">
        <f t="shared" si="2"/>
        <v>130.03236695790309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1026484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1026484</v>
      </c>
      <c r="O14" s="44">
        <f t="shared" si="2"/>
        <v>203.82922954725973</v>
      </c>
      <c r="P14" s="9"/>
    </row>
    <row r="15" spans="1:133">
      <c r="A15" s="12"/>
      <c r="B15" s="42">
        <v>539</v>
      </c>
      <c r="C15" s="19" t="s">
        <v>28</v>
      </c>
      <c r="D15" s="43">
        <v>130809</v>
      </c>
      <c r="E15" s="43">
        <v>1147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131956</v>
      </c>
      <c r="O15" s="44">
        <f t="shared" si="2"/>
        <v>26.202541699761717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852027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852027</v>
      </c>
      <c r="O16" s="41">
        <f t="shared" si="2"/>
        <v>169.18725178713265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852027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852027</v>
      </c>
      <c r="O17" s="44">
        <f t="shared" si="2"/>
        <v>169.18725178713265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SUM(D19:D21)</f>
        <v>540523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1704910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2245433</v>
      </c>
      <c r="O18" s="41">
        <f t="shared" si="2"/>
        <v>445.87629070691025</v>
      </c>
      <c r="P18" s="9"/>
    </row>
    <row r="19" spans="1:119">
      <c r="A19" s="12"/>
      <c r="B19" s="42">
        <v>571</v>
      </c>
      <c r="C19" s="19" t="s">
        <v>32</v>
      </c>
      <c r="D19" s="43">
        <v>238889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238889</v>
      </c>
      <c r="O19" s="44">
        <f t="shared" si="2"/>
        <v>47.436258935663226</v>
      </c>
      <c r="P19" s="9"/>
    </row>
    <row r="20" spans="1:119">
      <c r="A20" s="12"/>
      <c r="B20" s="42">
        <v>572</v>
      </c>
      <c r="C20" s="19" t="s">
        <v>33</v>
      </c>
      <c r="D20" s="43">
        <v>301634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301634</v>
      </c>
      <c r="O20" s="44">
        <f t="shared" si="2"/>
        <v>59.895552025416997</v>
      </c>
      <c r="P20" s="9"/>
    </row>
    <row r="21" spans="1:119">
      <c r="A21" s="12"/>
      <c r="B21" s="42">
        <v>579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1704910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1704910</v>
      </c>
      <c r="O21" s="44">
        <f t="shared" si="2"/>
        <v>338.54447974583002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33890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597505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631395</v>
      </c>
      <c r="O22" s="41">
        <f t="shared" si="2"/>
        <v>125.37629070691024</v>
      </c>
      <c r="P22" s="9"/>
    </row>
    <row r="23" spans="1:119">
      <c r="A23" s="12"/>
      <c r="B23" s="42">
        <v>581</v>
      </c>
      <c r="C23" s="19" t="s">
        <v>35</v>
      </c>
      <c r="D23" s="43">
        <v>33890</v>
      </c>
      <c r="E23" s="43">
        <v>0</v>
      </c>
      <c r="F23" s="43">
        <v>0</v>
      </c>
      <c r="G23" s="43">
        <v>0</v>
      </c>
      <c r="H23" s="43">
        <v>0</v>
      </c>
      <c r="I23" s="43">
        <v>590301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624191</v>
      </c>
      <c r="O23" s="44">
        <f t="shared" si="2"/>
        <v>123.94579030976966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7204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7204</v>
      </c>
      <c r="O24" s="44">
        <f t="shared" si="2"/>
        <v>1.4305003971405879</v>
      </c>
      <c r="P24" s="9"/>
    </row>
    <row r="25" spans="1:119" ht="16.5" thickBot="1">
      <c r="A25" s="13" t="s">
        <v>10</v>
      </c>
      <c r="B25" s="21"/>
      <c r="C25" s="20"/>
      <c r="D25" s="14">
        <f>SUM(D5,D9,D12,D16,D18,D22)</f>
        <v>2746278</v>
      </c>
      <c r="E25" s="14">
        <f t="shared" ref="E25:M25" si="8">SUM(E5,E9,E12,E16,E18,E22)</f>
        <v>853174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3983742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7583194</v>
      </c>
      <c r="O25" s="35">
        <f t="shared" si="2"/>
        <v>1505.7970611596504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41</v>
      </c>
      <c r="M27" s="160"/>
      <c r="N27" s="160"/>
      <c r="O27" s="39">
        <v>5036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thickBot="1">
      <c r="A29" s="162" t="s">
        <v>42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1106178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1106178</v>
      </c>
      <c r="O5" s="30">
        <f t="shared" ref="O5:O25" si="2">(N5/O$27)</f>
        <v>172.19458281444582</v>
      </c>
      <c r="P5" s="6"/>
    </row>
    <row r="6" spans="1:133">
      <c r="A6" s="12"/>
      <c r="B6" s="42">
        <v>513</v>
      </c>
      <c r="C6" s="19" t="s">
        <v>19</v>
      </c>
      <c r="D6" s="43">
        <v>311342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311342</v>
      </c>
      <c r="O6" s="44">
        <f t="shared" si="2"/>
        <v>48.465442092154419</v>
      </c>
      <c r="P6" s="9"/>
    </row>
    <row r="7" spans="1:133">
      <c r="A7" s="12"/>
      <c r="B7" s="42">
        <v>514</v>
      </c>
      <c r="C7" s="19" t="s">
        <v>20</v>
      </c>
      <c r="D7" s="43">
        <v>300024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300024</v>
      </c>
      <c r="O7" s="44">
        <f t="shared" si="2"/>
        <v>46.703611457036118</v>
      </c>
      <c r="P7" s="9"/>
    </row>
    <row r="8" spans="1:133">
      <c r="A8" s="12"/>
      <c r="B8" s="42">
        <v>519</v>
      </c>
      <c r="C8" s="19" t="s">
        <v>21</v>
      </c>
      <c r="D8" s="43">
        <v>494812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494812</v>
      </c>
      <c r="O8" s="44">
        <f t="shared" si="2"/>
        <v>77.025529265255287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1306999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1306999</v>
      </c>
      <c r="O9" s="41">
        <f t="shared" si="2"/>
        <v>203.45563511830636</v>
      </c>
      <c r="P9" s="10"/>
    </row>
    <row r="10" spans="1:133">
      <c r="A10" s="12"/>
      <c r="B10" s="42">
        <v>521</v>
      </c>
      <c r="C10" s="19" t="s">
        <v>23</v>
      </c>
      <c r="D10" s="43">
        <v>1098157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1098157</v>
      </c>
      <c r="O10" s="44">
        <f t="shared" si="2"/>
        <v>170.94598381070983</v>
      </c>
      <c r="P10" s="9"/>
    </row>
    <row r="11" spans="1:133">
      <c r="A11" s="12"/>
      <c r="B11" s="42">
        <v>522</v>
      </c>
      <c r="C11" s="19" t="s">
        <v>24</v>
      </c>
      <c r="D11" s="43">
        <v>208842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208842</v>
      </c>
      <c r="O11" s="44">
        <f t="shared" si="2"/>
        <v>32.509651307596513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75137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1679794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1754931</v>
      </c>
      <c r="O12" s="41">
        <f t="shared" si="2"/>
        <v>273.18353051058529</v>
      </c>
      <c r="P12" s="10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638015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638015</v>
      </c>
      <c r="O13" s="44">
        <f t="shared" si="2"/>
        <v>99.317403486924036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1041779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1041779</v>
      </c>
      <c r="O14" s="44">
        <f t="shared" si="2"/>
        <v>162.16983188044833</v>
      </c>
      <c r="P14" s="9"/>
    </row>
    <row r="15" spans="1:133">
      <c r="A15" s="12"/>
      <c r="B15" s="42">
        <v>539</v>
      </c>
      <c r="C15" s="19" t="s">
        <v>28</v>
      </c>
      <c r="D15" s="43">
        <v>75137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75137</v>
      </c>
      <c r="O15" s="44">
        <f t="shared" si="2"/>
        <v>11.696295143212952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264794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264794</v>
      </c>
      <c r="O16" s="41">
        <f t="shared" si="2"/>
        <v>41.219489414694891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264794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264794</v>
      </c>
      <c r="O17" s="44">
        <f t="shared" si="2"/>
        <v>41.219489414694891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SUM(D19:D21)</f>
        <v>448469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1492960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1941429</v>
      </c>
      <c r="O18" s="41">
        <f t="shared" si="2"/>
        <v>302.21497509339974</v>
      </c>
      <c r="P18" s="9"/>
    </row>
    <row r="19" spans="1:119">
      <c r="A19" s="12"/>
      <c r="B19" s="42">
        <v>571</v>
      </c>
      <c r="C19" s="19" t="s">
        <v>32</v>
      </c>
      <c r="D19" s="43">
        <v>282858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282858</v>
      </c>
      <c r="O19" s="44">
        <f t="shared" si="2"/>
        <v>44.031444582814444</v>
      </c>
      <c r="P19" s="9"/>
    </row>
    <row r="20" spans="1:119">
      <c r="A20" s="12"/>
      <c r="B20" s="42">
        <v>572</v>
      </c>
      <c r="C20" s="19" t="s">
        <v>33</v>
      </c>
      <c r="D20" s="43">
        <v>165611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165611</v>
      </c>
      <c r="O20" s="44">
        <f t="shared" si="2"/>
        <v>25.780043586550438</v>
      </c>
      <c r="P20" s="9"/>
    </row>
    <row r="21" spans="1:119">
      <c r="A21" s="12"/>
      <c r="B21" s="42">
        <v>579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1492960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1492960</v>
      </c>
      <c r="O21" s="44">
        <f t="shared" si="2"/>
        <v>232.40348692403487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33890</v>
      </c>
      <c r="E22" s="29">
        <f t="shared" si="7"/>
        <v>14072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147885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195847</v>
      </c>
      <c r="O22" s="41">
        <f t="shared" si="2"/>
        <v>30.486768368617685</v>
      </c>
      <c r="P22" s="9"/>
    </row>
    <row r="23" spans="1:119">
      <c r="A23" s="12"/>
      <c r="B23" s="42">
        <v>581</v>
      </c>
      <c r="C23" s="19" t="s">
        <v>35</v>
      </c>
      <c r="D23" s="43">
        <v>33890</v>
      </c>
      <c r="E23" s="43">
        <v>14072</v>
      </c>
      <c r="F23" s="43">
        <v>0</v>
      </c>
      <c r="G23" s="43">
        <v>0</v>
      </c>
      <c r="H23" s="43">
        <v>0</v>
      </c>
      <c r="I23" s="43">
        <v>139055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187017</v>
      </c>
      <c r="O23" s="44">
        <f t="shared" si="2"/>
        <v>29.112235367372353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8830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8830</v>
      </c>
      <c r="O24" s="44">
        <f t="shared" si="2"/>
        <v>1.3745330012453301</v>
      </c>
      <c r="P24" s="9"/>
    </row>
    <row r="25" spans="1:119" ht="16.5" thickBot="1">
      <c r="A25" s="13" t="s">
        <v>10</v>
      </c>
      <c r="B25" s="21"/>
      <c r="C25" s="20"/>
      <c r="D25" s="14">
        <f>SUM(D5,D9,D12,D16,D18,D22)</f>
        <v>2970673</v>
      </c>
      <c r="E25" s="14">
        <f t="shared" ref="E25:M25" si="8">SUM(E5,E9,E12,E16,E18,E22)</f>
        <v>278866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3320639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6570178</v>
      </c>
      <c r="O25" s="35">
        <f t="shared" si="2"/>
        <v>1022.7549813200499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38</v>
      </c>
      <c r="M27" s="160"/>
      <c r="N27" s="160"/>
      <c r="O27" s="39">
        <v>6424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thickBot="1">
      <c r="A29" s="162" t="s">
        <v>42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838914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838914</v>
      </c>
      <c r="O5" s="30">
        <f t="shared" ref="O5:O25" si="2">(N5/O$27)</f>
        <v>128.27431192660549</v>
      </c>
      <c r="P5" s="6"/>
    </row>
    <row r="6" spans="1:133">
      <c r="A6" s="12"/>
      <c r="B6" s="42">
        <v>513</v>
      </c>
      <c r="C6" s="19" t="s">
        <v>19</v>
      </c>
      <c r="D6" s="43">
        <v>324718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324718</v>
      </c>
      <c r="O6" s="44">
        <f t="shared" si="2"/>
        <v>49.651070336391435</v>
      </c>
      <c r="P6" s="9"/>
    </row>
    <row r="7" spans="1:133">
      <c r="A7" s="12"/>
      <c r="B7" s="42">
        <v>514</v>
      </c>
      <c r="C7" s="19" t="s">
        <v>20</v>
      </c>
      <c r="D7" s="43">
        <v>32132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32132</v>
      </c>
      <c r="O7" s="44">
        <f t="shared" si="2"/>
        <v>4.9131498470948012</v>
      </c>
      <c r="P7" s="9"/>
    </row>
    <row r="8" spans="1:133">
      <c r="A8" s="12"/>
      <c r="B8" s="42">
        <v>519</v>
      </c>
      <c r="C8" s="19" t="s">
        <v>21</v>
      </c>
      <c r="D8" s="43">
        <v>482064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482064</v>
      </c>
      <c r="O8" s="44">
        <f t="shared" si="2"/>
        <v>73.710091743119264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1220259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1220259</v>
      </c>
      <c r="O9" s="41">
        <f t="shared" si="2"/>
        <v>186.58394495412844</v>
      </c>
      <c r="P9" s="10"/>
    </row>
    <row r="10" spans="1:133">
      <c r="A10" s="12"/>
      <c r="B10" s="42">
        <v>521</v>
      </c>
      <c r="C10" s="19" t="s">
        <v>23</v>
      </c>
      <c r="D10" s="43">
        <v>992836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992836</v>
      </c>
      <c r="O10" s="44">
        <f t="shared" si="2"/>
        <v>151.80978593272172</v>
      </c>
      <c r="P10" s="9"/>
    </row>
    <row r="11" spans="1:133">
      <c r="A11" s="12"/>
      <c r="B11" s="42">
        <v>522</v>
      </c>
      <c r="C11" s="19" t="s">
        <v>24</v>
      </c>
      <c r="D11" s="43">
        <v>227423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227423</v>
      </c>
      <c r="O11" s="44">
        <f t="shared" si="2"/>
        <v>34.774159021406724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85084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1681946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1767030</v>
      </c>
      <c r="O12" s="41">
        <f t="shared" si="2"/>
        <v>270.1880733944954</v>
      </c>
      <c r="P12" s="10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697840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697840</v>
      </c>
      <c r="O13" s="44">
        <f t="shared" si="2"/>
        <v>106.70336391437309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984106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984106</v>
      </c>
      <c r="O14" s="44">
        <f t="shared" si="2"/>
        <v>150.47492354740061</v>
      </c>
      <c r="P14" s="9"/>
    </row>
    <row r="15" spans="1:133">
      <c r="A15" s="12"/>
      <c r="B15" s="42">
        <v>539</v>
      </c>
      <c r="C15" s="19" t="s">
        <v>28</v>
      </c>
      <c r="D15" s="43">
        <v>85084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85084</v>
      </c>
      <c r="O15" s="44">
        <f t="shared" si="2"/>
        <v>13.009785932721712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298582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298582</v>
      </c>
      <c r="O16" s="41">
        <f t="shared" si="2"/>
        <v>45.65474006116208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298582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298582</v>
      </c>
      <c r="O17" s="44">
        <f t="shared" si="2"/>
        <v>45.65474006116208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SUM(D19:D21)</f>
        <v>686572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1317065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2003637</v>
      </c>
      <c r="O18" s="41">
        <f t="shared" si="2"/>
        <v>306.3665137614679</v>
      </c>
      <c r="P18" s="9"/>
    </row>
    <row r="19" spans="1:119">
      <c r="A19" s="12"/>
      <c r="B19" s="42">
        <v>571</v>
      </c>
      <c r="C19" s="19" t="s">
        <v>32</v>
      </c>
      <c r="D19" s="43">
        <v>454482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454482</v>
      </c>
      <c r="O19" s="44">
        <f t="shared" si="2"/>
        <v>69.492660550458709</v>
      </c>
      <c r="P19" s="9"/>
    </row>
    <row r="20" spans="1:119">
      <c r="A20" s="12"/>
      <c r="B20" s="42">
        <v>572</v>
      </c>
      <c r="C20" s="19" t="s">
        <v>33</v>
      </c>
      <c r="D20" s="43">
        <v>232090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232090</v>
      </c>
      <c r="O20" s="44">
        <f t="shared" si="2"/>
        <v>35.48776758409786</v>
      </c>
      <c r="P20" s="9"/>
    </row>
    <row r="21" spans="1:119">
      <c r="A21" s="12"/>
      <c r="B21" s="42">
        <v>579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1317065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1317065</v>
      </c>
      <c r="O21" s="44">
        <f t="shared" si="2"/>
        <v>201.38608562691132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33890</v>
      </c>
      <c r="E22" s="29">
        <f t="shared" si="7"/>
        <v>39805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123766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197461</v>
      </c>
      <c r="O22" s="41">
        <f t="shared" si="2"/>
        <v>30.192813455657493</v>
      </c>
      <c r="P22" s="9"/>
    </row>
    <row r="23" spans="1:119">
      <c r="A23" s="12"/>
      <c r="B23" s="42">
        <v>581</v>
      </c>
      <c r="C23" s="19" t="s">
        <v>35</v>
      </c>
      <c r="D23" s="43">
        <v>33890</v>
      </c>
      <c r="E23" s="43">
        <v>39805</v>
      </c>
      <c r="F23" s="43">
        <v>0</v>
      </c>
      <c r="G23" s="43">
        <v>0</v>
      </c>
      <c r="H23" s="43">
        <v>0</v>
      </c>
      <c r="I23" s="43">
        <v>115094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188789</v>
      </c>
      <c r="O23" s="44">
        <f t="shared" si="2"/>
        <v>28.866819571865442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8672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8672</v>
      </c>
      <c r="O24" s="44">
        <f t="shared" si="2"/>
        <v>1.3259938837920489</v>
      </c>
      <c r="P24" s="9"/>
    </row>
    <row r="25" spans="1:119" ht="16.5" thickBot="1">
      <c r="A25" s="13" t="s">
        <v>10</v>
      </c>
      <c r="B25" s="21"/>
      <c r="C25" s="20"/>
      <c r="D25" s="14">
        <f>SUM(D5,D9,D12,D16,D18,D22)</f>
        <v>2864719</v>
      </c>
      <c r="E25" s="14">
        <f t="shared" ref="E25:M25" si="8">SUM(E5,E9,E12,E16,E18,E22)</f>
        <v>338387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3122777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6325883</v>
      </c>
      <c r="O25" s="35">
        <f t="shared" si="2"/>
        <v>967.26039755351678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48</v>
      </c>
      <c r="M27" s="160"/>
      <c r="N27" s="160"/>
      <c r="O27" s="39">
        <v>6540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42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973588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973588</v>
      </c>
      <c r="O5" s="30">
        <f t="shared" ref="O5:O25" si="2">(N5/O$27)</f>
        <v>148.3675708625419</v>
      </c>
      <c r="P5" s="6"/>
    </row>
    <row r="6" spans="1:133">
      <c r="A6" s="12"/>
      <c r="B6" s="42">
        <v>513</v>
      </c>
      <c r="C6" s="19" t="s">
        <v>19</v>
      </c>
      <c r="D6" s="43">
        <v>364717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364717</v>
      </c>
      <c r="O6" s="44">
        <f t="shared" si="2"/>
        <v>55.580158488265774</v>
      </c>
      <c r="P6" s="9"/>
    </row>
    <row r="7" spans="1:133">
      <c r="A7" s="12"/>
      <c r="B7" s="42">
        <v>514</v>
      </c>
      <c r="C7" s="19" t="s">
        <v>20</v>
      </c>
      <c r="D7" s="43">
        <v>68288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68288</v>
      </c>
      <c r="O7" s="44">
        <f t="shared" si="2"/>
        <v>10.406583358732094</v>
      </c>
      <c r="P7" s="9"/>
    </row>
    <row r="8" spans="1:133">
      <c r="A8" s="12"/>
      <c r="B8" s="42">
        <v>519</v>
      </c>
      <c r="C8" s="19" t="s">
        <v>21</v>
      </c>
      <c r="D8" s="43">
        <v>540583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540583</v>
      </c>
      <c r="O8" s="44">
        <f t="shared" si="2"/>
        <v>82.380829015544037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1335209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1335209</v>
      </c>
      <c r="O9" s="41">
        <f t="shared" si="2"/>
        <v>203.47592197500762</v>
      </c>
      <c r="P9" s="10"/>
    </row>
    <row r="10" spans="1:133">
      <c r="A10" s="12"/>
      <c r="B10" s="42">
        <v>521</v>
      </c>
      <c r="C10" s="19" t="s">
        <v>23</v>
      </c>
      <c r="D10" s="43">
        <v>1051191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1051191</v>
      </c>
      <c r="O10" s="44">
        <f t="shared" si="2"/>
        <v>160.19369094788175</v>
      </c>
      <c r="P10" s="9"/>
    </row>
    <row r="11" spans="1:133">
      <c r="A11" s="12"/>
      <c r="B11" s="42">
        <v>522</v>
      </c>
      <c r="C11" s="19" t="s">
        <v>24</v>
      </c>
      <c r="D11" s="43">
        <v>284018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284018</v>
      </c>
      <c r="O11" s="44">
        <f t="shared" si="2"/>
        <v>43.282231027125874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77791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1696304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1774095</v>
      </c>
      <c r="O12" s="41">
        <f t="shared" si="2"/>
        <v>270.35888448643703</v>
      </c>
      <c r="P12" s="10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698187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698187</v>
      </c>
      <c r="O13" s="44">
        <f t="shared" si="2"/>
        <v>106.39850655288022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998117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998117</v>
      </c>
      <c r="O14" s="44">
        <f t="shared" si="2"/>
        <v>152.10560804632735</v>
      </c>
      <c r="P14" s="9"/>
    </row>
    <row r="15" spans="1:133">
      <c r="A15" s="12"/>
      <c r="B15" s="42">
        <v>539</v>
      </c>
      <c r="C15" s="19" t="s">
        <v>28</v>
      </c>
      <c r="D15" s="43">
        <v>77791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77791</v>
      </c>
      <c r="O15" s="44">
        <f t="shared" si="2"/>
        <v>11.854769887229503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160406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160406</v>
      </c>
      <c r="O16" s="41">
        <f t="shared" si="2"/>
        <v>24.444681499542821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160406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160406</v>
      </c>
      <c r="O17" s="44">
        <f t="shared" si="2"/>
        <v>24.444681499542821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SUM(D19:D21)</f>
        <v>815708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1422785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2238493</v>
      </c>
      <c r="O18" s="41">
        <f t="shared" si="2"/>
        <v>341.12968607131972</v>
      </c>
      <c r="P18" s="9"/>
    </row>
    <row r="19" spans="1:119">
      <c r="A19" s="12"/>
      <c r="B19" s="42">
        <v>571</v>
      </c>
      <c r="C19" s="19" t="s">
        <v>32</v>
      </c>
      <c r="D19" s="43">
        <v>299564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299564</v>
      </c>
      <c r="O19" s="44">
        <f t="shared" si="2"/>
        <v>45.651325815300211</v>
      </c>
      <c r="P19" s="9"/>
    </row>
    <row r="20" spans="1:119">
      <c r="A20" s="12"/>
      <c r="B20" s="42">
        <v>572</v>
      </c>
      <c r="C20" s="19" t="s">
        <v>33</v>
      </c>
      <c r="D20" s="43">
        <v>516144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516144</v>
      </c>
      <c r="O20" s="44">
        <f t="shared" si="2"/>
        <v>78.656507162450467</v>
      </c>
      <c r="P20" s="9"/>
    </row>
    <row r="21" spans="1:119">
      <c r="A21" s="12"/>
      <c r="B21" s="42">
        <v>579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1422785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1422785</v>
      </c>
      <c r="O21" s="44">
        <f t="shared" si="2"/>
        <v>216.82185309356905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33890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18444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52334</v>
      </c>
      <c r="O22" s="41">
        <f t="shared" si="2"/>
        <v>7.9753124047546482</v>
      </c>
      <c r="P22" s="9"/>
    </row>
    <row r="23" spans="1:119">
      <c r="A23" s="12"/>
      <c r="B23" s="42">
        <v>581</v>
      </c>
      <c r="C23" s="19" t="s">
        <v>35</v>
      </c>
      <c r="D23" s="43">
        <v>33890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33890</v>
      </c>
      <c r="O23" s="44">
        <f t="shared" si="2"/>
        <v>5.1645839683023471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18444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18444</v>
      </c>
      <c r="O24" s="44">
        <f t="shared" si="2"/>
        <v>2.8107284364523011</v>
      </c>
      <c r="P24" s="9"/>
    </row>
    <row r="25" spans="1:119" ht="16.5" thickBot="1">
      <c r="A25" s="13" t="s">
        <v>10</v>
      </c>
      <c r="B25" s="21"/>
      <c r="C25" s="20"/>
      <c r="D25" s="14">
        <f>SUM(D5,D9,D12,D16,D18,D22)</f>
        <v>3236186</v>
      </c>
      <c r="E25" s="14">
        <f t="shared" ref="E25:M25" si="8">SUM(E5,E9,E12,E16,E18,E22)</f>
        <v>160406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3137533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6534125</v>
      </c>
      <c r="O25" s="35">
        <f t="shared" si="2"/>
        <v>995.75205729960373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68</v>
      </c>
      <c r="M27" s="160"/>
      <c r="N27" s="160"/>
      <c r="O27" s="39">
        <v>6562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42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84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2995493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95935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3091428</v>
      </c>
      <c r="P5" s="30">
        <f t="shared" ref="P5:P27" si="1">(O5/P$29)</f>
        <v>627.57369062119369</v>
      </c>
      <c r="Q5" s="6"/>
    </row>
    <row r="6" spans="1:134">
      <c r="A6" s="12"/>
      <c r="B6" s="42">
        <v>511</v>
      </c>
      <c r="C6" s="19" t="s">
        <v>52</v>
      </c>
      <c r="D6" s="43">
        <v>520199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520199</v>
      </c>
      <c r="P6" s="44">
        <f t="shared" si="1"/>
        <v>105.60272025984571</v>
      </c>
      <c r="Q6" s="9"/>
    </row>
    <row r="7" spans="1:134">
      <c r="A7" s="12"/>
      <c r="B7" s="42">
        <v>513</v>
      </c>
      <c r="C7" s="19" t="s">
        <v>19</v>
      </c>
      <c r="D7" s="43">
        <v>429300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13663</v>
      </c>
      <c r="L7" s="43">
        <v>0</v>
      </c>
      <c r="M7" s="43">
        <v>0</v>
      </c>
      <c r="N7" s="43">
        <v>0</v>
      </c>
      <c r="O7" s="43">
        <f t="shared" ref="O7:O10" si="2">SUM(D7:N7)</f>
        <v>442963</v>
      </c>
      <c r="P7" s="44">
        <f t="shared" si="1"/>
        <v>89.923467316280963</v>
      </c>
      <c r="Q7" s="9"/>
    </row>
    <row r="8" spans="1:134">
      <c r="A8" s="12"/>
      <c r="B8" s="42">
        <v>515</v>
      </c>
      <c r="C8" s="19" t="s">
        <v>53</v>
      </c>
      <c r="D8" s="43">
        <v>1137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1137</v>
      </c>
      <c r="P8" s="44">
        <f t="shared" si="1"/>
        <v>0.23081607795371498</v>
      </c>
      <c r="Q8" s="9"/>
    </row>
    <row r="9" spans="1:134">
      <c r="A9" s="12"/>
      <c r="B9" s="42">
        <v>518</v>
      </c>
      <c r="C9" s="19" t="s">
        <v>70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82272</v>
      </c>
      <c r="L9" s="43">
        <v>0</v>
      </c>
      <c r="M9" s="43">
        <v>0</v>
      </c>
      <c r="N9" s="43">
        <v>0</v>
      </c>
      <c r="O9" s="43">
        <f t="shared" si="2"/>
        <v>82272</v>
      </c>
      <c r="P9" s="44">
        <f t="shared" si="1"/>
        <v>16.701583434835566</v>
      </c>
      <c r="Q9" s="9"/>
    </row>
    <row r="10" spans="1:134">
      <c r="A10" s="12"/>
      <c r="B10" s="42">
        <v>519</v>
      </c>
      <c r="C10" s="19" t="s">
        <v>21</v>
      </c>
      <c r="D10" s="43">
        <v>2044857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2044857</v>
      </c>
      <c r="P10" s="44">
        <f t="shared" si="1"/>
        <v>415.11510353227771</v>
      </c>
      <c r="Q10" s="9"/>
    </row>
    <row r="11" spans="1:134" ht="15.75">
      <c r="A11" s="26" t="s">
        <v>22</v>
      </c>
      <c r="B11" s="27"/>
      <c r="C11" s="28"/>
      <c r="D11" s="29">
        <f t="shared" ref="D11:N11" si="3">SUM(D12:D14)</f>
        <v>1752954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1752954</v>
      </c>
      <c r="P11" s="41">
        <f t="shared" si="1"/>
        <v>355.85749086479905</v>
      </c>
      <c r="Q11" s="10"/>
    </row>
    <row r="12" spans="1:134">
      <c r="A12" s="12"/>
      <c r="B12" s="42">
        <v>521</v>
      </c>
      <c r="C12" s="19" t="s">
        <v>23</v>
      </c>
      <c r="D12" s="43">
        <v>1351394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1351394</v>
      </c>
      <c r="P12" s="44">
        <f t="shared" si="1"/>
        <v>274.33901745838409</v>
      </c>
      <c r="Q12" s="9"/>
    </row>
    <row r="13" spans="1:134">
      <c r="A13" s="12"/>
      <c r="B13" s="42">
        <v>522</v>
      </c>
      <c r="C13" s="19" t="s">
        <v>24</v>
      </c>
      <c r="D13" s="43">
        <v>392330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392330</v>
      </c>
      <c r="P13" s="44">
        <f t="shared" si="1"/>
        <v>79.644742184328052</v>
      </c>
      <c r="Q13" s="9"/>
    </row>
    <row r="14" spans="1:134">
      <c r="A14" s="12"/>
      <c r="B14" s="42">
        <v>524</v>
      </c>
      <c r="C14" s="19" t="s">
        <v>55</v>
      </c>
      <c r="D14" s="43">
        <v>9230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9230</v>
      </c>
      <c r="P14" s="44">
        <f t="shared" si="1"/>
        <v>1.8737312220868858</v>
      </c>
      <c r="Q14" s="9"/>
    </row>
    <row r="15" spans="1:134" ht="15.75">
      <c r="A15" s="26" t="s">
        <v>25</v>
      </c>
      <c r="B15" s="27"/>
      <c r="C15" s="28"/>
      <c r="D15" s="29">
        <f t="shared" ref="D15:N15" si="5">SUM(D16:D19)</f>
        <v>93063</v>
      </c>
      <c r="E15" s="29">
        <f t="shared" si="5"/>
        <v>83319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4104645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4281027</v>
      </c>
      <c r="P15" s="41">
        <f t="shared" si="1"/>
        <v>869.06760048721071</v>
      </c>
      <c r="Q15" s="10"/>
    </row>
    <row r="16" spans="1:134">
      <c r="A16" s="12"/>
      <c r="B16" s="42">
        <v>534</v>
      </c>
      <c r="C16" s="19" t="s">
        <v>26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776925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4" si="6">SUM(D16:N16)</f>
        <v>776925</v>
      </c>
      <c r="P16" s="44">
        <f t="shared" si="1"/>
        <v>157.71924482338611</v>
      </c>
      <c r="Q16" s="9"/>
    </row>
    <row r="17" spans="1:120">
      <c r="A17" s="12"/>
      <c r="B17" s="42">
        <v>536</v>
      </c>
      <c r="C17" s="19" t="s">
        <v>27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1325292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1325292</v>
      </c>
      <c r="P17" s="44">
        <f t="shared" si="1"/>
        <v>269.04019488428747</v>
      </c>
      <c r="Q17" s="9"/>
    </row>
    <row r="18" spans="1:120">
      <c r="A18" s="12"/>
      <c r="B18" s="42">
        <v>538</v>
      </c>
      <c r="C18" s="19" t="s">
        <v>87</v>
      </c>
      <c r="D18" s="43">
        <v>0</v>
      </c>
      <c r="E18" s="43">
        <v>83319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83319</v>
      </c>
      <c r="P18" s="44">
        <f t="shared" si="1"/>
        <v>16.914129110840438</v>
      </c>
      <c r="Q18" s="9"/>
    </row>
    <row r="19" spans="1:120">
      <c r="A19" s="12"/>
      <c r="B19" s="42">
        <v>539</v>
      </c>
      <c r="C19" s="19" t="s">
        <v>28</v>
      </c>
      <c r="D19" s="43">
        <v>93063</v>
      </c>
      <c r="E19" s="43">
        <v>0</v>
      </c>
      <c r="F19" s="43">
        <v>0</v>
      </c>
      <c r="G19" s="43">
        <v>0</v>
      </c>
      <c r="H19" s="43">
        <v>0</v>
      </c>
      <c r="I19" s="43">
        <v>2002428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2095491</v>
      </c>
      <c r="P19" s="44">
        <f t="shared" si="1"/>
        <v>425.3940316686967</v>
      </c>
      <c r="Q19" s="9"/>
    </row>
    <row r="20" spans="1:120" ht="15.75">
      <c r="A20" s="26" t="s">
        <v>29</v>
      </c>
      <c r="B20" s="27"/>
      <c r="C20" s="28"/>
      <c r="D20" s="29">
        <f t="shared" ref="D20:N20" si="7">SUM(D21:D21)</f>
        <v>0</v>
      </c>
      <c r="E20" s="29">
        <f t="shared" si="7"/>
        <v>365780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365780</v>
      </c>
      <c r="P20" s="41">
        <f t="shared" si="1"/>
        <v>74.254973609419409</v>
      </c>
      <c r="Q20" s="10"/>
    </row>
    <row r="21" spans="1:120">
      <c r="A21" s="12"/>
      <c r="B21" s="42">
        <v>541</v>
      </c>
      <c r="C21" s="19" t="s">
        <v>30</v>
      </c>
      <c r="D21" s="43">
        <v>0</v>
      </c>
      <c r="E21" s="43">
        <v>365780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365780</v>
      </c>
      <c r="P21" s="44">
        <f t="shared" si="1"/>
        <v>74.254973609419409</v>
      </c>
      <c r="Q21" s="9"/>
    </row>
    <row r="22" spans="1:120" ht="15.75">
      <c r="A22" s="26" t="s">
        <v>31</v>
      </c>
      <c r="B22" s="27"/>
      <c r="C22" s="28"/>
      <c r="D22" s="29">
        <f t="shared" ref="D22:N22" si="8">SUM(D23:D24)</f>
        <v>469246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469246</v>
      </c>
      <c r="P22" s="41">
        <f t="shared" si="1"/>
        <v>95.259033698741376</v>
      </c>
      <c r="Q22" s="9"/>
    </row>
    <row r="23" spans="1:120">
      <c r="A23" s="12"/>
      <c r="B23" s="42">
        <v>571</v>
      </c>
      <c r="C23" s="19" t="s">
        <v>32</v>
      </c>
      <c r="D23" s="43">
        <v>242272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242272</v>
      </c>
      <c r="P23" s="44">
        <f t="shared" si="1"/>
        <v>49.182298010556231</v>
      </c>
      <c r="Q23" s="9"/>
    </row>
    <row r="24" spans="1:120">
      <c r="A24" s="12"/>
      <c r="B24" s="42">
        <v>572</v>
      </c>
      <c r="C24" s="19" t="s">
        <v>33</v>
      </c>
      <c r="D24" s="43">
        <v>226974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226974</v>
      </c>
      <c r="P24" s="44">
        <f t="shared" si="1"/>
        <v>46.076735688185138</v>
      </c>
      <c r="Q24" s="9"/>
    </row>
    <row r="25" spans="1:120" ht="15.75">
      <c r="A25" s="26" t="s">
        <v>37</v>
      </c>
      <c r="B25" s="27"/>
      <c r="C25" s="28"/>
      <c r="D25" s="29">
        <f t="shared" ref="D25:N25" si="9">SUM(D26:D26)</f>
        <v>162000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162000</v>
      </c>
      <c r="P25" s="41">
        <f t="shared" si="1"/>
        <v>32.886723507917175</v>
      </c>
      <c r="Q25" s="9"/>
    </row>
    <row r="26" spans="1:120" ht="15.75" thickBot="1">
      <c r="A26" s="12"/>
      <c r="B26" s="42">
        <v>581</v>
      </c>
      <c r="C26" s="19" t="s">
        <v>88</v>
      </c>
      <c r="D26" s="43">
        <v>162000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162000</v>
      </c>
      <c r="P26" s="44">
        <f t="shared" si="1"/>
        <v>32.886723507917175</v>
      </c>
      <c r="Q26" s="9"/>
    </row>
    <row r="27" spans="1:120" ht="16.5" thickBot="1">
      <c r="A27" s="13" t="s">
        <v>10</v>
      </c>
      <c r="B27" s="21"/>
      <c r="C27" s="20"/>
      <c r="D27" s="14">
        <f>SUM(D5,D11,D15,D20,D22,D25)</f>
        <v>5472756</v>
      </c>
      <c r="E27" s="14">
        <f t="shared" ref="E27:N27" si="10">SUM(E5,E11,E15,E20,E22,E25)</f>
        <v>449099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4104645</v>
      </c>
      <c r="J27" s="14">
        <f t="shared" si="10"/>
        <v>0</v>
      </c>
      <c r="K27" s="14">
        <f t="shared" si="10"/>
        <v>95935</v>
      </c>
      <c r="L27" s="14">
        <f t="shared" si="10"/>
        <v>0</v>
      </c>
      <c r="M27" s="14">
        <f t="shared" si="10"/>
        <v>0</v>
      </c>
      <c r="N27" s="14">
        <f t="shared" si="10"/>
        <v>0</v>
      </c>
      <c r="O27" s="14">
        <f>SUM(D27:N27)</f>
        <v>10122435</v>
      </c>
      <c r="P27" s="35">
        <f t="shared" si="1"/>
        <v>2054.8995127892813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60" t="s">
        <v>90</v>
      </c>
      <c r="N29" s="160"/>
      <c r="O29" s="160"/>
      <c r="P29" s="39">
        <v>4926</v>
      </c>
    </row>
    <row r="30" spans="1:120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  <row r="31" spans="1:120" ht="15.75" customHeight="1" thickBot="1">
      <c r="A31" s="162" t="s">
        <v>42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84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1021283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72462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8" si="1">SUM(D5:N5)</f>
        <v>1093745</v>
      </c>
      <c r="P5" s="30">
        <f t="shared" ref="P5:P28" si="2">(O5/P$30)</f>
        <v>228.1963279783017</v>
      </c>
      <c r="Q5" s="6"/>
    </row>
    <row r="6" spans="1:134">
      <c r="A6" s="12"/>
      <c r="B6" s="42">
        <v>511</v>
      </c>
      <c r="C6" s="19" t="s">
        <v>52</v>
      </c>
      <c r="D6" s="43">
        <v>425925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425925</v>
      </c>
      <c r="P6" s="44">
        <f t="shared" si="2"/>
        <v>88.863968287085328</v>
      </c>
      <c r="Q6" s="9"/>
    </row>
    <row r="7" spans="1:134">
      <c r="A7" s="12"/>
      <c r="B7" s="42">
        <v>513</v>
      </c>
      <c r="C7" s="19" t="s">
        <v>19</v>
      </c>
      <c r="D7" s="43">
        <v>412803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12884</v>
      </c>
      <c r="L7" s="43">
        <v>0</v>
      </c>
      <c r="M7" s="43">
        <v>0</v>
      </c>
      <c r="N7" s="43">
        <v>0</v>
      </c>
      <c r="O7" s="43">
        <f t="shared" si="1"/>
        <v>425687</v>
      </c>
      <c r="P7" s="44">
        <f t="shared" si="2"/>
        <v>88.814312539119555</v>
      </c>
      <c r="Q7" s="9"/>
    </row>
    <row r="8" spans="1:134">
      <c r="A8" s="12"/>
      <c r="B8" s="42">
        <v>515</v>
      </c>
      <c r="C8" s="19" t="s">
        <v>53</v>
      </c>
      <c r="D8" s="43">
        <v>1411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1411</v>
      </c>
      <c r="P8" s="44">
        <f t="shared" si="2"/>
        <v>0.29438764865428751</v>
      </c>
      <c r="Q8" s="9"/>
    </row>
    <row r="9" spans="1:134">
      <c r="A9" s="12"/>
      <c r="B9" s="42">
        <v>518</v>
      </c>
      <c r="C9" s="19" t="s">
        <v>70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59578</v>
      </c>
      <c r="L9" s="43">
        <v>0</v>
      </c>
      <c r="M9" s="43">
        <v>0</v>
      </c>
      <c r="N9" s="43">
        <v>0</v>
      </c>
      <c r="O9" s="43">
        <f t="shared" si="1"/>
        <v>59578</v>
      </c>
      <c r="P9" s="44">
        <f t="shared" si="2"/>
        <v>12.43021072397246</v>
      </c>
      <c r="Q9" s="9"/>
    </row>
    <row r="10" spans="1:134">
      <c r="A10" s="12"/>
      <c r="B10" s="42">
        <v>519</v>
      </c>
      <c r="C10" s="19" t="s">
        <v>21</v>
      </c>
      <c r="D10" s="43">
        <v>181144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181144</v>
      </c>
      <c r="P10" s="44">
        <f t="shared" si="2"/>
        <v>37.793448779470062</v>
      </c>
      <c r="Q10" s="9"/>
    </row>
    <row r="11" spans="1:134" ht="15.75">
      <c r="A11" s="26" t="s">
        <v>22</v>
      </c>
      <c r="B11" s="27"/>
      <c r="C11" s="28"/>
      <c r="D11" s="29">
        <f t="shared" ref="D11:N11" si="3">SUM(D12:D14)</f>
        <v>1565392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1565392</v>
      </c>
      <c r="P11" s="41">
        <f t="shared" si="2"/>
        <v>326.59962445232628</v>
      </c>
      <c r="Q11" s="10"/>
    </row>
    <row r="12" spans="1:134">
      <c r="A12" s="12"/>
      <c r="B12" s="42">
        <v>521</v>
      </c>
      <c r="C12" s="19" t="s">
        <v>23</v>
      </c>
      <c r="D12" s="43">
        <v>1256736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1256736</v>
      </c>
      <c r="P12" s="44">
        <f t="shared" si="2"/>
        <v>262.20237846860005</v>
      </c>
      <c r="Q12" s="9"/>
    </row>
    <row r="13" spans="1:134">
      <c r="A13" s="12"/>
      <c r="B13" s="42">
        <v>522</v>
      </c>
      <c r="C13" s="19" t="s">
        <v>24</v>
      </c>
      <c r="D13" s="43">
        <v>306875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306875</v>
      </c>
      <c r="P13" s="44">
        <f t="shared" si="2"/>
        <v>64.025662424368875</v>
      </c>
      <c r="Q13" s="9"/>
    </row>
    <row r="14" spans="1:134">
      <c r="A14" s="12"/>
      <c r="B14" s="42">
        <v>524</v>
      </c>
      <c r="C14" s="19" t="s">
        <v>55</v>
      </c>
      <c r="D14" s="43">
        <v>1781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1781</v>
      </c>
      <c r="P14" s="44">
        <f t="shared" si="2"/>
        <v>0.37158355935739618</v>
      </c>
      <c r="Q14" s="9"/>
    </row>
    <row r="15" spans="1:134" ht="15.75">
      <c r="A15" s="26" t="s">
        <v>25</v>
      </c>
      <c r="B15" s="27"/>
      <c r="C15" s="28"/>
      <c r="D15" s="29">
        <f t="shared" ref="D15:N15" si="4">SUM(D16:D19)</f>
        <v>81009</v>
      </c>
      <c r="E15" s="29">
        <f t="shared" si="4"/>
        <v>17848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4119292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4218149</v>
      </c>
      <c r="P15" s="41">
        <f t="shared" si="2"/>
        <v>880.06446901731692</v>
      </c>
      <c r="Q15" s="10"/>
    </row>
    <row r="16" spans="1:134">
      <c r="A16" s="12"/>
      <c r="B16" s="42">
        <v>534</v>
      </c>
      <c r="C16" s="19" t="s">
        <v>26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767161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767161</v>
      </c>
      <c r="P16" s="44">
        <f t="shared" si="2"/>
        <v>160.05862716461507</v>
      </c>
      <c r="Q16" s="9"/>
    </row>
    <row r="17" spans="1:120">
      <c r="A17" s="12"/>
      <c r="B17" s="42">
        <v>536</v>
      </c>
      <c r="C17" s="19" t="s">
        <v>27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1475546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1475546</v>
      </c>
      <c r="P17" s="44">
        <f t="shared" si="2"/>
        <v>307.85437095764655</v>
      </c>
      <c r="Q17" s="9"/>
    </row>
    <row r="18" spans="1:120">
      <c r="A18" s="12"/>
      <c r="B18" s="42">
        <v>538</v>
      </c>
      <c r="C18" s="19" t="s">
        <v>87</v>
      </c>
      <c r="D18" s="43">
        <v>0</v>
      </c>
      <c r="E18" s="43">
        <v>17848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17848</v>
      </c>
      <c r="P18" s="44">
        <f t="shared" si="2"/>
        <v>3.7237638222407679</v>
      </c>
      <c r="Q18" s="9"/>
    </row>
    <row r="19" spans="1:120">
      <c r="A19" s="12"/>
      <c r="B19" s="42">
        <v>539</v>
      </c>
      <c r="C19" s="19" t="s">
        <v>28</v>
      </c>
      <c r="D19" s="43">
        <v>81009</v>
      </c>
      <c r="E19" s="43">
        <v>0</v>
      </c>
      <c r="F19" s="43">
        <v>0</v>
      </c>
      <c r="G19" s="43">
        <v>0</v>
      </c>
      <c r="H19" s="43">
        <v>0</v>
      </c>
      <c r="I19" s="43">
        <v>1876585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1957594</v>
      </c>
      <c r="P19" s="44">
        <f t="shared" si="2"/>
        <v>408.42770707281454</v>
      </c>
      <c r="Q19" s="9"/>
    </row>
    <row r="20" spans="1:120" ht="15.75">
      <c r="A20" s="26" t="s">
        <v>29</v>
      </c>
      <c r="B20" s="27"/>
      <c r="C20" s="28"/>
      <c r="D20" s="29">
        <f t="shared" ref="D20:N20" si="5">SUM(D21:D21)</f>
        <v>0</v>
      </c>
      <c r="E20" s="29">
        <f t="shared" si="5"/>
        <v>363954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363954</v>
      </c>
      <c r="P20" s="41">
        <f t="shared" si="2"/>
        <v>75.934487794700601</v>
      </c>
      <c r="Q20" s="10"/>
    </row>
    <row r="21" spans="1:120">
      <c r="A21" s="12"/>
      <c r="B21" s="42">
        <v>541</v>
      </c>
      <c r="C21" s="19" t="s">
        <v>30</v>
      </c>
      <c r="D21" s="43">
        <v>0</v>
      </c>
      <c r="E21" s="43">
        <v>363954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363954</v>
      </c>
      <c r="P21" s="44">
        <f t="shared" si="2"/>
        <v>75.934487794700601</v>
      </c>
      <c r="Q21" s="9"/>
    </row>
    <row r="22" spans="1:120" ht="15.75">
      <c r="A22" s="26" t="s">
        <v>31</v>
      </c>
      <c r="B22" s="27"/>
      <c r="C22" s="28"/>
      <c r="D22" s="29">
        <f t="shared" ref="D22:N22" si="6">SUM(D23:D25)</f>
        <v>457043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457043</v>
      </c>
      <c r="P22" s="41">
        <f t="shared" si="2"/>
        <v>95.356353014813266</v>
      </c>
      <c r="Q22" s="9"/>
    </row>
    <row r="23" spans="1:120">
      <c r="A23" s="12"/>
      <c r="B23" s="42">
        <v>571</v>
      </c>
      <c r="C23" s="19" t="s">
        <v>32</v>
      </c>
      <c r="D23" s="43">
        <v>236781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236781</v>
      </c>
      <c r="P23" s="44">
        <f t="shared" si="2"/>
        <v>49.401418735656165</v>
      </c>
      <c r="Q23" s="9"/>
    </row>
    <row r="24" spans="1:120">
      <c r="A24" s="12"/>
      <c r="B24" s="42">
        <v>572</v>
      </c>
      <c r="C24" s="19" t="s">
        <v>33</v>
      </c>
      <c r="D24" s="43">
        <v>219482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219482</v>
      </c>
      <c r="P24" s="44">
        <f t="shared" si="2"/>
        <v>45.792196953891093</v>
      </c>
      <c r="Q24" s="9"/>
    </row>
    <row r="25" spans="1:120">
      <c r="A25" s="12"/>
      <c r="B25" s="42">
        <v>574</v>
      </c>
      <c r="C25" s="19" t="s">
        <v>63</v>
      </c>
      <c r="D25" s="43">
        <v>780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780</v>
      </c>
      <c r="P25" s="44">
        <f t="shared" si="2"/>
        <v>0.16273732526601292</v>
      </c>
      <c r="Q25" s="9"/>
    </row>
    <row r="26" spans="1:120" ht="15.75">
      <c r="A26" s="26" t="s">
        <v>37</v>
      </c>
      <c r="B26" s="27"/>
      <c r="C26" s="28"/>
      <c r="D26" s="29">
        <f t="shared" ref="D26:N26" si="7">SUM(D27:D27)</f>
        <v>398708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1"/>
        <v>398708</v>
      </c>
      <c r="P26" s="41">
        <f t="shared" si="2"/>
        <v>83.185478823283958</v>
      </c>
      <c r="Q26" s="9"/>
    </row>
    <row r="27" spans="1:120" ht="15.75" thickBot="1">
      <c r="A27" s="12"/>
      <c r="B27" s="42">
        <v>581</v>
      </c>
      <c r="C27" s="19" t="s">
        <v>88</v>
      </c>
      <c r="D27" s="43">
        <v>398708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398708</v>
      </c>
      <c r="P27" s="44">
        <f t="shared" si="2"/>
        <v>83.185478823283958</v>
      </c>
      <c r="Q27" s="9"/>
    </row>
    <row r="28" spans="1:120" ht="16.5" thickBot="1">
      <c r="A28" s="13" t="s">
        <v>10</v>
      </c>
      <c r="B28" s="21"/>
      <c r="C28" s="20"/>
      <c r="D28" s="14">
        <f>SUM(D5,D11,D15,D20,D22,D26)</f>
        <v>3523435</v>
      </c>
      <c r="E28" s="14">
        <f t="shared" ref="E28:N28" si="8">SUM(E5,E11,E15,E20,E22,E26)</f>
        <v>381802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4119292</v>
      </c>
      <c r="J28" s="14">
        <f t="shared" si="8"/>
        <v>0</v>
      </c>
      <c r="K28" s="14">
        <f t="shared" si="8"/>
        <v>72462</v>
      </c>
      <c r="L28" s="14">
        <f t="shared" si="8"/>
        <v>0</v>
      </c>
      <c r="M28" s="14">
        <f t="shared" si="8"/>
        <v>0</v>
      </c>
      <c r="N28" s="14">
        <f t="shared" si="8"/>
        <v>0</v>
      </c>
      <c r="O28" s="14">
        <f t="shared" si="1"/>
        <v>8096991</v>
      </c>
      <c r="P28" s="35">
        <f t="shared" si="2"/>
        <v>1689.3367410807427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60" t="s">
        <v>83</v>
      </c>
      <c r="N30" s="160"/>
      <c r="O30" s="160"/>
      <c r="P30" s="39">
        <v>4793</v>
      </c>
    </row>
    <row r="31" spans="1:120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  <row r="32" spans="1:120" ht="15.75" customHeight="1" thickBot="1">
      <c r="A32" s="162" t="s">
        <v>42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987409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63646</v>
      </c>
      <c r="L5" s="24">
        <f t="shared" si="0"/>
        <v>0</v>
      </c>
      <c r="M5" s="24">
        <f t="shared" si="0"/>
        <v>0</v>
      </c>
      <c r="N5" s="25">
        <f t="shared" ref="N5:N28" si="1">SUM(D5:M5)</f>
        <v>1051055</v>
      </c>
      <c r="O5" s="30">
        <f t="shared" ref="O5:O28" si="2">(N5/O$30)</f>
        <v>194.35188609467457</v>
      </c>
      <c r="P5" s="6"/>
    </row>
    <row r="6" spans="1:133">
      <c r="A6" s="12"/>
      <c r="B6" s="42">
        <v>511</v>
      </c>
      <c r="C6" s="19" t="s">
        <v>52</v>
      </c>
      <c r="D6" s="43">
        <v>417087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417087</v>
      </c>
      <c r="O6" s="44">
        <f t="shared" si="2"/>
        <v>77.124075443786978</v>
      </c>
      <c r="P6" s="9"/>
    </row>
    <row r="7" spans="1:133">
      <c r="A7" s="12"/>
      <c r="B7" s="42">
        <v>513</v>
      </c>
      <c r="C7" s="19" t="s">
        <v>19</v>
      </c>
      <c r="D7" s="43">
        <v>430767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11178</v>
      </c>
      <c r="L7" s="43">
        <v>0</v>
      </c>
      <c r="M7" s="43">
        <v>0</v>
      </c>
      <c r="N7" s="43">
        <f t="shared" si="1"/>
        <v>441945</v>
      </c>
      <c r="O7" s="44">
        <f t="shared" si="2"/>
        <v>81.720599112426029</v>
      </c>
      <c r="P7" s="9"/>
    </row>
    <row r="8" spans="1:133">
      <c r="A8" s="12"/>
      <c r="B8" s="42">
        <v>515</v>
      </c>
      <c r="C8" s="19" t="s">
        <v>53</v>
      </c>
      <c r="D8" s="43">
        <v>897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897</v>
      </c>
      <c r="O8" s="44">
        <f t="shared" si="2"/>
        <v>0.16586538461538461</v>
      </c>
      <c r="P8" s="9"/>
    </row>
    <row r="9" spans="1:133">
      <c r="A9" s="12"/>
      <c r="B9" s="42">
        <v>518</v>
      </c>
      <c r="C9" s="19" t="s">
        <v>70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52468</v>
      </c>
      <c r="L9" s="43">
        <v>0</v>
      </c>
      <c r="M9" s="43">
        <v>0</v>
      </c>
      <c r="N9" s="43">
        <f t="shared" si="1"/>
        <v>52468</v>
      </c>
      <c r="O9" s="44">
        <f t="shared" si="2"/>
        <v>9.7019230769230766</v>
      </c>
      <c r="P9" s="9"/>
    </row>
    <row r="10" spans="1:133">
      <c r="A10" s="12"/>
      <c r="B10" s="42">
        <v>519</v>
      </c>
      <c r="C10" s="19" t="s">
        <v>54</v>
      </c>
      <c r="D10" s="43">
        <v>138658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138658</v>
      </c>
      <c r="O10" s="44">
        <f t="shared" si="2"/>
        <v>25.639423076923077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SUM(D12:D14)</f>
        <v>1535120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1535120</v>
      </c>
      <c r="O11" s="41">
        <f t="shared" si="2"/>
        <v>283.8609467455621</v>
      </c>
      <c r="P11" s="10"/>
    </row>
    <row r="12" spans="1:133">
      <c r="A12" s="12"/>
      <c r="B12" s="42">
        <v>521</v>
      </c>
      <c r="C12" s="19" t="s">
        <v>23</v>
      </c>
      <c r="D12" s="43">
        <v>1171636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1171636</v>
      </c>
      <c r="O12" s="44">
        <f t="shared" si="2"/>
        <v>216.64866863905326</v>
      </c>
      <c r="P12" s="9"/>
    </row>
    <row r="13" spans="1:133">
      <c r="A13" s="12"/>
      <c r="B13" s="42">
        <v>522</v>
      </c>
      <c r="C13" s="19" t="s">
        <v>24</v>
      </c>
      <c r="D13" s="43">
        <v>361383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361383</v>
      </c>
      <c r="O13" s="44">
        <f t="shared" si="2"/>
        <v>66.823779585798817</v>
      </c>
      <c r="P13" s="9"/>
    </row>
    <row r="14" spans="1:133">
      <c r="A14" s="12"/>
      <c r="B14" s="42">
        <v>524</v>
      </c>
      <c r="C14" s="19" t="s">
        <v>55</v>
      </c>
      <c r="D14" s="43">
        <v>2101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2101</v>
      </c>
      <c r="O14" s="44">
        <f t="shared" si="2"/>
        <v>0.38849852071005919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SUM(D16:D19)</f>
        <v>548614</v>
      </c>
      <c r="E15" s="29">
        <f t="shared" si="4"/>
        <v>19604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4042032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4610250</v>
      </c>
      <c r="O15" s="41">
        <f t="shared" si="2"/>
        <v>852.48705621301769</v>
      </c>
      <c r="P15" s="10"/>
    </row>
    <row r="16" spans="1:133">
      <c r="A16" s="12"/>
      <c r="B16" s="42">
        <v>534</v>
      </c>
      <c r="C16" s="19" t="s">
        <v>57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837110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837110</v>
      </c>
      <c r="O16" s="44">
        <f t="shared" si="2"/>
        <v>154.79105029585799</v>
      </c>
      <c r="P16" s="9"/>
    </row>
    <row r="17" spans="1:119">
      <c r="A17" s="12"/>
      <c r="B17" s="42">
        <v>536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1472785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1472785</v>
      </c>
      <c r="O17" s="44">
        <f t="shared" si="2"/>
        <v>272.33450443786984</v>
      </c>
      <c r="P17" s="9"/>
    </row>
    <row r="18" spans="1:119">
      <c r="A18" s="12"/>
      <c r="B18" s="42">
        <v>538</v>
      </c>
      <c r="C18" s="19" t="s">
        <v>60</v>
      </c>
      <c r="D18" s="43">
        <v>0</v>
      </c>
      <c r="E18" s="43">
        <v>19604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19604</v>
      </c>
      <c r="O18" s="44">
        <f t="shared" si="2"/>
        <v>3.625</v>
      </c>
      <c r="P18" s="9"/>
    </row>
    <row r="19" spans="1:119">
      <c r="A19" s="12"/>
      <c r="B19" s="42">
        <v>539</v>
      </c>
      <c r="C19" s="19" t="s">
        <v>28</v>
      </c>
      <c r="D19" s="43">
        <v>548614</v>
      </c>
      <c r="E19" s="43">
        <v>0</v>
      </c>
      <c r="F19" s="43">
        <v>0</v>
      </c>
      <c r="G19" s="43">
        <v>0</v>
      </c>
      <c r="H19" s="43">
        <v>0</v>
      </c>
      <c r="I19" s="43">
        <v>1732137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2280751</v>
      </c>
      <c r="O19" s="44">
        <f t="shared" si="2"/>
        <v>421.73650147928993</v>
      </c>
      <c r="P19" s="9"/>
    </row>
    <row r="20" spans="1:119" ht="15.75">
      <c r="A20" s="26" t="s">
        <v>29</v>
      </c>
      <c r="B20" s="27"/>
      <c r="C20" s="28"/>
      <c r="D20" s="29">
        <f t="shared" ref="D20:M20" si="5">SUM(D21:D21)</f>
        <v>0</v>
      </c>
      <c r="E20" s="29">
        <f t="shared" si="5"/>
        <v>342700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342700</v>
      </c>
      <c r="O20" s="41">
        <f t="shared" si="2"/>
        <v>63.369082840236686</v>
      </c>
      <c r="P20" s="10"/>
    </row>
    <row r="21" spans="1:119">
      <c r="A21" s="12"/>
      <c r="B21" s="42">
        <v>541</v>
      </c>
      <c r="C21" s="19" t="s">
        <v>61</v>
      </c>
      <c r="D21" s="43">
        <v>0</v>
      </c>
      <c r="E21" s="43">
        <v>342700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342700</v>
      </c>
      <c r="O21" s="44">
        <f t="shared" si="2"/>
        <v>63.369082840236686</v>
      </c>
      <c r="P21" s="9"/>
    </row>
    <row r="22" spans="1:119" ht="15.75">
      <c r="A22" s="26" t="s">
        <v>31</v>
      </c>
      <c r="B22" s="27"/>
      <c r="C22" s="28"/>
      <c r="D22" s="29">
        <f t="shared" ref="D22:M22" si="6">SUM(D23:D25)</f>
        <v>525612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525612</v>
      </c>
      <c r="O22" s="41">
        <f t="shared" si="2"/>
        <v>97.191568047337284</v>
      </c>
      <c r="P22" s="9"/>
    </row>
    <row r="23" spans="1:119">
      <c r="A23" s="12"/>
      <c r="B23" s="42">
        <v>571</v>
      </c>
      <c r="C23" s="19" t="s">
        <v>32</v>
      </c>
      <c r="D23" s="43">
        <v>274674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274674</v>
      </c>
      <c r="O23" s="44">
        <f t="shared" si="2"/>
        <v>50.790310650887577</v>
      </c>
      <c r="P23" s="9"/>
    </row>
    <row r="24" spans="1:119">
      <c r="A24" s="12"/>
      <c r="B24" s="42">
        <v>572</v>
      </c>
      <c r="C24" s="19" t="s">
        <v>62</v>
      </c>
      <c r="D24" s="43">
        <v>250981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250981</v>
      </c>
      <c r="O24" s="44">
        <f t="shared" si="2"/>
        <v>46.409208579881657</v>
      </c>
      <c r="P24" s="9"/>
    </row>
    <row r="25" spans="1:119">
      <c r="A25" s="12"/>
      <c r="B25" s="42">
        <v>574</v>
      </c>
      <c r="C25" s="19" t="s">
        <v>63</v>
      </c>
      <c r="D25" s="43">
        <v>-43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-43</v>
      </c>
      <c r="O25" s="44">
        <f t="shared" si="2"/>
        <v>-7.9511834319526634E-3</v>
      </c>
      <c r="P25" s="9"/>
    </row>
    <row r="26" spans="1:119" ht="15.75">
      <c r="A26" s="26" t="s">
        <v>64</v>
      </c>
      <c r="B26" s="27"/>
      <c r="C26" s="28"/>
      <c r="D26" s="29">
        <f t="shared" ref="D26:M26" si="7">SUM(D27:D27)</f>
        <v>82581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82581</v>
      </c>
      <c r="O26" s="41">
        <f t="shared" si="2"/>
        <v>15.270155325443787</v>
      </c>
      <c r="P26" s="9"/>
    </row>
    <row r="27" spans="1:119" ht="15.75" thickBot="1">
      <c r="A27" s="12"/>
      <c r="B27" s="42">
        <v>581</v>
      </c>
      <c r="C27" s="19" t="s">
        <v>65</v>
      </c>
      <c r="D27" s="43">
        <v>82581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82581</v>
      </c>
      <c r="O27" s="44">
        <f t="shared" si="2"/>
        <v>15.270155325443787</v>
      </c>
      <c r="P27" s="9"/>
    </row>
    <row r="28" spans="1:119" ht="16.5" thickBot="1">
      <c r="A28" s="13" t="s">
        <v>10</v>
      </c>
      <c r="B28" s="21"/>
      <c r="C28" s="20"/>
      <c r="D28" s="14">
        <f>SUM(D5,D11,D15,D20,D22,D26)</f>
        <v>3679336</v>
      </c>
      <c r="E28" s="14">
        <f t="shared" ref="E28:M28" si="8">SUM(E5,E11,E15,E20,E22,E26)</f>
        <v>362304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4042032</v>
      </c>
      <c r="J28" s="14">
        <f t="shared" si="8"/>
        <v>0</v>
      </c>
      <c r="K28" s="14">
        <f t="shared" si="8"/>
        <v>63646</v>
      </c>
      <c r="L28" s="14">
        <f t="shared" si="8"/>
        <v>0</v>
      </c>
      <c r="M28" s="14">
        <f t="shared" si="8"/>
        <v>0</v>
      </c>
      <c r="N28" s="14">
        <f t="shared" si="1"/>
        <v>8147318</v>
      </c>
      <c r="O28" s="35">
        <f t="shared" si="2"/>
        <v>1506.5306952662722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81</v>
      </c>
      <c r="M30" s="160"/>
      <c r="N30" s="160"/>
      <c r="O30" s="39">
        <v>5408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944376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74357</v>
      </c>
      <c r="L5" s="24">
        <f t="shared" si="0"/>
        <v>0</v>
      </c>
      <c r="M5" s="24">
        <f t="shared" si="0"/>
        <v>0</v>
      </c>
      <c r="N5" s="25">
        <f t="shared" ref="N5:N26" si="1">SUM(D5:M5)</f>
        <v>1018733</v>
      </c>
      <c r="O5" s="30">
        <f t="shared" ref="O5:O26" si="2">(N5/O$28)</f>
        <v>190.80970219142162</v>
      </c>
      <c r="P5" s="6"/>
    </row>
    <row r="6" spans="1:133">
      <c r="A6" s="12"/>
      <c r="B6" s="42">
        <v>511</v>
      </c>
      <c r="C6" s="19" t="s">
        <v>52</v>
      </c>
      <c r="D6" s="43">
        <v>402008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402008</v>
      </c>
      <c r="O6" s="44">
        <f t="shared" si="2"/>
        <v>75.296497471436595</v>
      </c>
      <c r="P6" s="9"/>
    </row>
    <row r="7" spans="1:133">
      <c r="A7" s="12"/>
      <c r="B7" s="42">
        <v>513</v>
      </c>
      <c r="C7" s="19" t="s">
        <v>19</v>
      </c>
      <c r="D7" s="43">
        <v>408321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11466</v>
      </c>
      <c r="L7" s="43">
        <v>0</v>
      </c>
      <c r="M7" s="43">
        <v>0</v>
      </c>
      <c r="N7" s="43">
        <f t="shared" si="1"/>
        <v>419787</v>
      </c>
      <c r="O7" s="44">
        <f t="shared" si="2"/>
        <v>78.626521820565642</v>
      </c>
      <c r="P7" s="9"/>
    </row>
    <row r="8" spans="1:133">
      <c r="A8" s="12"/>
      <c r="B8" s="42">
        <v>515</v>
      </c>
      <c r="C8" s="19" t="s">
        <v>53</v>
      </c>
      <c r="D8" s="43">
        <v>479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479</v>
      </c>
      <c r="O8" s="44">
        <f t="shared" si="2"/>
        <v>8.9717175501030158E-2</v>
      </c>
      <c r="P8" s="9"/>
    </row>
    <row r="9" spans="1:133">
      <c r="A9" s="12"/>
      <c r="B9" s="42">
        <v>518</v>
      </c>
      <c r="C9" s="19" t="s">
        <v>70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62891</v>
      </c>
      <c r="L9" s="43">
        <v>0</v>
      </c>
      <c r="M9" s="43">
        <v>0</v>
      </c>
      <c r="N9" s="43">
        <f t="shared" si="1"/>
        <v>62891</v>
      </c>
      <c r="O9" s="44">
        <f t="shared" si="2"/>
        <v>11.779546731597678</v>
      </c>
      <c r="P9" s="9"/>
    </row>
    <row r="10" spans="1:133">
      <c r="A10" s="12"/>
      <c r="B10" s="42">
        <v>519</v>
      </c>
      <c r="C10" s="19" t="s">
        <v>54</v>
      </c>
      <c r="D10" s="43">
        <v>133568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133568</v>
      </c>
      <c r="O10" s="44">
        <f t="shared" si="2"/>
        <v>25.01741899232066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SUM(D12:D14)</f>
        <v>1525380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1525380</v>
      </c>
      <c r="O11" s="41">
        <f t="shared" si="2"/>
        <v>285.70518823749768</v>
      </c>
      <c r="P11" s="10"/>
    </row>
    <row r="12" spans="1:133">
      <c r="A12" s="12"/>
      <c r="B12" s="42">
        <v>521</v>
      </c>
      <c r="C12" s="19" t="s">
        <v>23</v>
      </c>
      <c r="D12" s="43">
        <v>1127076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1127076</v>
      </c>
      <c r="O12" s="44">
        <f t="shared" si="2"/>
        <v>211.10245364300431</v>
      </c>
      <c r="P12" s="9"/>
    </row>
    <row r="13" spans="1:133">
      <c r="A13" s="12"/>
      <c r="B13" s="42">
        <v>522</v>
      </c>
      <c r="C13" s="19" t="s">
        <v>24</v>
      </c>
      <c r="D13" s="43">
        <v>394724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394724</v>
      </c>
      <c r="O13" s="44">
        <f t="shared" si="2"/>
        <v>73.932197040644311</v>
      </c>
      <c r="P13" s="9"/>
    </row>
    <row r="14" spans="1:133">
      <c r="A14" s="12"/>
      <c r="B14" s="42">
        <v>524</v>
      </c>
      <c r="C14" s="19" t="s">
        <v>55</v>
      </c>
      <c r="D14" s="43">
        <v>3580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3580</v>
      </c>
      <c r="O14" s="44">
        <f t="shared" si="2"/>
        <v>0.67053755384903535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SUM(D16:D19)</f>
        <v>78089</v>
      </c>
      <c r="E15" s="29">
        <f t="shared" si="4"/>
        <v>6928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4239992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4325009</v>
      </c>
      <c r="O15" s="41">
        <f t="shared" si="2"/>
        <v>810.07847911593933</v>
      </c>
      <c r="P15" s="10"/>
    </row>
    <row r="16" spans="1:133">
      <c r="A16" s="12"/>
      <c r="B16" s="42">
        <v>534</v>
      </c>
      <c r="C16" s="19" t="s">
        <v>57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840107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840107</v>
      </c>
      <c r="O16" s="44">
        <f t="shared" si="2"/>
        <v>157.35287507023787</v>
      </c>
      <c r="P16" s="9"/>
    </row>
    <row r="17" spans="1:119">
      <c r="A17" s="12"/>
      <c r="B17" s="42">
        <v>536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1584255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1584255</v>
      </c>
      <c r="O17" s="44">
        <f t="shared" si="2"/>
        <v>296.73253418243115</v>
      </c>
      <c r="P17" s="9"/>
    </row>
    <row r="18" spans="1:119">
      <c r="A18" s="12"/>
      <c r="B18" s="42">
        <v>538</v>
      </c>
      <c r="C18" s="19" t="s">
        <v>60</v>
      </c>
      <c r="D18" s="43">
        <v>0</v>
      </c>
      <c r="E18" s="43">
        <v>6928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6928</v>
      </c>
      <c r="O18" s="44">
        <f t="shared" si="2"/>
        <v>1.2976212773927702</v>
      </c>
      <c r="P18" s="9"/>
    </row>
    <row r="19" spans="1:119">
      <c r="A19" s="12"/>
      <c r="B19" s="42">
        <v>539</v>
      </c>
      <c r="C19" s="19" t="s">
        <v>28</v>
      </c>
      <c r="D19" s="43">
        <v>78089</v>
      </c>
      <c r="E19" s="43">
        <v>0</v>
      </c>
      <c r="F19" s="43">
        <v>0</v>
      </c>
      <c r="G19" s="43">
        <v>0</v>
      </c>
      <c r="H19" s="43">
        <v>0</v>
      </c>
      <c r="I19" s="43">
        <v>1815630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1893719</v>
      </c>
      <c r="O19" s="44">
        <f t="shared" si="2"/>
        <v>354.6954485858775</v>
      </c>
      <c r="P19" s="9"/>
    </row>
    <row r="20" spans="1:119" ht="15.75">
      <c r="A20" s="26" t="s">
        <v>29</v>
      </c>
      <c r="B20" s="27"/>
      <c r="C20" s="28"/>
      <c r="D20" s="29">
        <f t="shared" ref="D20:M20" si="5">SUM(D21:D21)</f>
        <v>0</v>
      </c>
      <c r="E20" s="29">
        <f t="shared" si="5"/>
        <v>348806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348806</v>
      </c>
      <c r="O20" s="41">
        <f t="shared" si="2"/>
        <v>65.331710058063308</v>
      </c>
      <c r="P20" s="10"/>
    </row>
    <row r="21" spans="1:119">
      <c r="A21" s="12"/>
      <c r="B21" s="42">
        <v>541</v>
      </c>
      <c r="C21" s="19" t="s">
        <v>61</v>
      </c>
      <c r="D21" s="43">
        <v>0</v>
      </c>
      <c r="E21" s="43">
        <v>348806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348806</v>
      </c>
      <c r="O21" s="44">
        <f t="shared" si="2"/>
        <v>65.331710058063308</v>
      </c>
      <c r="P21" s="9"/>
    </row>
    <row r="22" spans="1:119" ht="15.75">
      <c r="A22" s="26" t="s">
        <v>31</v>
      </c>
      <c r="B22" s="27"/>
      <c r="C22" s="28"/>
      <c r="D22" s="29">
        <f t="shared" ref="D22:M22" si="6">SUM(D23:D25)</f>
        <v>606669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606669</v>
      </c>
      <c r="O22" s="41">
        <f t="shared" si="2"/>
        <v>113.62970593744147</v>
      </c>
      <c r="P22" s="9"/>
    </row>
    <row r="23" spans="1:119">
      <c r="A23" s="12"/>
      <c r="B23" s="42">
        <v>571</v>
      </c>
      <c r="C23" s="19" t="s">
        <v>32</v>
      </c>
      <c r="D23" s="43">
        <v>328078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328078</v>
      </c>
      <c r="O23" s="44">
        <f t="shared" si="2"/>
        <v>61.44933508147593</v>
      </c>
      <c r="P23" s="9"/>
    </row>
    <row r="24" spans="1:119">
      <c r="A24" s="12"/>
      <c r="B24" s="42">
        <v>572</v>
      </c>
      <c r="C24" s="19" t="s">
        <v>62</v>
      </c>
      <c r="D24" s="43">
        <v>275021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275021</v>
      </c>
      <c r="O24" s="44">
        <f t="shared" si="2"/>
        <v>51.511706312043451</v>
      </c>
      <c r="P24" s="9"/>
    </row>
    <row r="25" spans="1:119" ht="15.75" thickBot="1">
      <c r="A25" s="12"/>
      <c r="B25" s="42">
        <v>574</v>
      </c>
      <c r="C25" s="19" t="s">
        <v>63</v>
      </c>
      <c r="D25" s="43">
        <v>3570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3570</v>
      </c>
      <c r="O25" s="44">
        <f t="shared" si="2"/>
        <v>0.66866454392208274</v>
      </c>
      <c r="P25" s="9"/>
    </row>
    <row r="26" spans="1:119" ht="16.5" thickBot="1">
      <c r="A26" s="13" t="s">
        <v>10</v>
      </c>
      <c r="B26" s="21"/>
      <c r="C26" s="20"/>
      <c r="D26" s="14">
        <f>SUM(D5,D11,D15,D20,D22)</f>
        <v>3154514</v>
      </c>
      <c r="E26" s="14">
        <f t="shared" ref="E26:M26" si="7">SUM(E5,E11,E15,E20,E22)</f>
        <v>355734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4239992</v>
      </c>
      <c r="J26" s="14">
        <f t="shared" si="7"/>
        <v>0</v>
      </c>
      <c r="K26" s="14">
        <f t="shared" si="7"/>
        <v>74357</v>
      </c>
      <c r="L26" s="14">
        <f t="shared" si="7"/>
        <v>0</v>
      </c>
      <c r="M26" s="14">
        <f t="shared" si="7"/>
        <v>0</v>
      </c>
      <c r="N26" s="14">
        <f t="shared" si="1"/>
        <v>7824597</v>
      </c>
      <c r="O26" s="35">
        <f t="shared" si="2"/>
        <v>1465.5547855403634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79</v>
      </c>
      <c r="M28" s="160"/>
      <c r="N28" s="160"/>
      <c r="O28" s="39">
        <v>5339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42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849339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41304</v>
      </c>
      <c r="L5" s="24">
        <f t="shared" si="0"/>
        <v>0</v>
      </c>
      <c r="M5" s="24">
        <f t="shared" si="0"/>
        <v>0</v>
      </c>
      <c r="N5" s="25">
        <f t="shared" ref="N5:N26" si="1">SUM(D5:M5)</f>
        <v>890643</v>
      </c>
      <c r="O5" s="30">
        <f t="shared" ref="O5:O26" si="2">(N5/O$28)</f>
        <v>168.55469341408025</v>
      </c>
      <c r="P5" s="6"/>
    </row>
    <row r="6" spans="1:133">
      <c r="A6" s="12"/>
      <c r="B6" s="42">
        <v>511</v>
      </c>
      <c r="C6" s="19" t="s">
        <v>52</v>
      </c>
      <c r="D6" s="43">
        <v>412594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412594</v>
      </c>
      <c r="O6" s="44">
        <f t="shared" si="2"/>
        <v>78.083648750946253</v>
      </c>
      <c r="P6" s="9"/>
    </row>
    <row r="7" spans="1:133">
      <c r="A7" s="12"/>
      <c r="B7" s="42">
        <v>513</v>
      </c>
      <c r="C7" s="19" t="s">
        <v>19</v>
      </c>
      <c r="D7" s="43">
        <v>403454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10838</v>
      </c>
      <c r="L7" s="43">
        <v>0</v>
      </c>
      <c r="M7" s="43">
        <v>0</v>
      </c>
      <c r="N7" s="43">
        <f t="shared" si="1"/>
        <v>414292</v>
      </c>
      <c r="O7" s="44">
        <f t="shared" si="2"/>
        <v>78.404996214988643</v>
      </c>
      <c r="P7" s="9"/>
    </row>
    <row r="8" spans="1:133">
      <c r="A8" s="12"/>
      <c r="B8" s="42">
        <v>515</v>
      </c>
      <c r="C8" s="19" t="s">
        <v>53</v>
      </c>
      <c r="D8" s="43">
        <v>375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375</v>
      </c>
      <c r="O8" s="44">
        <f t="shared" si="2"/>
        <v>7.0968962906888727E-2</v>
      </c>
      <c r="P8" s="9"/>
    </row>
    <row r="9" spans="1:133">
      <c r="A9" s="12"/>
      <c r="B9" s="42">
        <v>518</v>
      </c>
      <c r="C9" s="19" t="s">
        <v>70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30466</v>
      </c>
      <c r="L9" s="43">
        <v>0</v>
      </c>
      <c r="M9" s="43">
        <v>0</v>
      </c>
      <c r="N9" s="43">
        <f t="shared" si="1"/>
        <v>30466</v>
      </c>
      <c r="O9" s="44">
        <f t="shared" si="2"/>
        <v>5.7657077971233912</v>
      </c>
      <c r="P9" s="9"/>
    </row>
    <row r="10" spans="1:133">
      <c r="A10" s="12"/>
      <c r="B10" s="42">
        <v>519</v>
      </c>
      <c r="C10" s="19" t="s">
        <v>54</v>
      </c>
      <c r="D10" s="43">
        <v>32916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32916</v>
      </c>
      <c r="O10" s="44">
        <f t="shared" si="2"/>
        <v>6.229371688115064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SUM(D12:D14)</f>
        <v>1574596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1574596</v>
      </c>
      <c r="O11" s="41">
        <f t="shared" si="2"/>
        <v>297.99318697956096</v>
      </c>
      <c r="P11" s="10"/>
    </row>
    <row r="12" spans="1:133">
      <c r="A12" s="12"/>
      <c r="B12" s="42">
        <v>521</v>
      </c>
      <c r="C12" s="19" t="s">
        <v>23</v>
      </c>
      <c r="D12" s="43">
        <v>1215151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1215151</v>
      </c>
      <c r="O12" s="44">
        <f t="shared" si="2"/>
        <v>229.96801665404996</v>
      </c>
      <c r="P12" s="9"/>
    </row>
    <row r="13" spans="1:133">
      <c r="A13" s="12"/>
      <c r="B13" s="42">
        <v>522</v>
      </c>
      <c r="C13" s="19" t="s">
        <v>24</v>
      </c>
      <c r="D13" s="43">
        <v>356929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356929</v>
      </c>
      <c r="O13" s="44">
        <f t="shared" si="2"/>
        <v>67.549015897047695</v>
      </c>
      <c r="P13" s="9"/>
    </row>
    <row r="14" spans="1:133">
      <c r="A14" s="12"/>
      <c r="B14" s="42">
        <v>524</v>
      </c>
      <c r="C14" s="19" t="s">
        <v>55</v>
      </c>
      <c r="D14" s="43">
        <v>2516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2516</v>
      </c>
      <c r="O14" s="44">
        <f t="shared" si="2"/>
        <v>0.47615442846328537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SUM(D16:D19)</f>
        <v>237169</v>
      </c>
      <c r="E15" s="29">
        <f t="shared" si="4"/>
        <v>20318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4142223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4399710</v>
      </c>
      <c r="O15" s="41">
        <f t="shared" si="2"/>
        <v>832.64761544284636</v>
      </c>
      <c r="P15" s="10"/>
    </row>
    <row r="16" spans="1:133">
      <c r="A16" s="12"/>
      <c r="B16" s="42">
        <v>534</v>
      </c>
      <c r="C16" s="19" t="s">
        <v>57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827353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827353</v>
      </c>
      <c r="O16" s="44">
        <f t="shared" si="2"/>
        <v>156.57702498107494</v>
      </c>
      <c r="P16" s="9"/>
    </row>
    <row r="17" spans="1:119">
      <c r="A17" s="12"/>
      <c r="B17" s="42">
        <v>536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1461013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1461013</v>
      </c>
      <c r="O17" s="44">
        <f t="shared" si="2"/>
        <v>276.49753974261921</v>
      </c>
      <c r="P17" s="9"/>
    </row>
    <row r="18" spans="1:119">
      <c r="A18" s="12"/>
      <c r="B18" s="42">
        <v>538</v>
      </c>
      <c r="C18" s="19" t="s">
        <v>60</v>
      </c>
      <c r="D18" s="43">
        <v>0</v>
      </c>
      <c r="E18" s="43">
        <v>20318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20318</v>
      </c>
      <c r="O18" s="44">
        <f t="shared" si="2"/>
        <v>3.8451930355791069</v>
      </c>
      <c r="P18" s="9"/>
    </row>
    <row r="19" spans="1:119">
      <c r="A19" s="12"/>
      <c r="B19" s="42">
        <v>539</v>
      </c>
      <c r="C19" s="19" t="s">
        <v>28</v>
      </c>
      <c r="D19" s="43">
        <v>237169</v>
      </c>
      <c r="E19" s="43">
        <v>0</v>
      </c>
      <c r="F19" s="43">
        <v>0</v>
      </c>
      <c r="G19" s="43">
        <v>0</v>
      </c>
      <c r="H19" s="43">
        <v>0</v>
      </c>
      <c r="I19" s="43">
        <v>1853857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2091026</v>
      </c>
      <c r="O19" s="44">
        <f t="shared" si="2"/>
        <v>395.72785768357306</v>
      </c>
      <c r="P19" s="9"/>
    </row>
    <row r="20" spans="1:119" ht="15.75">
      <c r="A20" s="26" t="s">
        <v>29</v>
      </c>
      <c r="B20" s="27"/>
      <c r="C20" s="28"/>
      <c r="D20" s="29">
        <f t="shared" ref="D20:M20" si="5">SUM(D21:D21)</f>
        <v>0</v>
      </c>
      <c r="E20" s="29">
        <f t="shared" si="5"/>
        <v>719507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719507</v>
      </c>
      <c r="O20" s="41">
        <f t="shared" si="2"/>
        <v>136.16710825132475</v>
      </c>
      <c r="P20" s="10"/>
    </row>
    <row r="21" spans="1:119">
      <c r="A21" s="12"/>
      <c r="B21" s="42">
        <v>541</v>
      </c>
      <c r="C21" s="19" t="s">
        <v>61</v>
      </c>
      <c r="D21" s="43">
        <v>0</v>
      </c>
      <c r="E21" s="43">
        <v>719507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719507</v>
      </c>
      <c r="O21" s="44">
        <f t="shared" si="2"/>
        <v>136.16710825132475</v>
      </c>
      <c r="P21" s="9"/>
    </row>
    <row r="22" spans="1:119" ht="15.75">
      <c r="A22" s="26" t="s">
        <v>31</v>
      </c>
      <c r="B22" s="27"/>
      <c r="C22" s="28"/>
      <c r="D22" s="29">
        <f t="shared" ref="D22:M22" si="6">SUM(D23:D25)</f>
        <v>593768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593768</v>
      </c>
      <c r="O22" s="41">
        <f t="shared" si="2"/>
        <v>112.37093111279334</v>
      </c>
      <c r="P22" s="9"/>
    </row>
    <row r="23" spans="1:119">
      <c r="A23" s="12"/>
      <c r="B23" s="42">
        <v>571</v>
      </c>
      <c r="C23" s="19" t="s">
        <v>32</v>
      </c>
      <c r="D23" s="43">
        <v>315213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315213</v>
      </c>
      <c r="O23" s="44">
        <f t="shared" si="2"/>
        <v>59.654239212717641</v>
      </c>
      <c r="P23" s="9"/>
    </row>
    <row r="24" spans="1:119">
      <c r="A24" s="12"/>
      <c r="B24" s="42">
        <v>572</v>
      </c>
      <c r="C24" s="19" t="s">
        <v>62</v>
      </c>
      <c r="D24" s="43">
        <v>276982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276982</v>
      </c>
      <c r="O24" s="44">
        <f t="shared" si="2"/>
        <v>52.419000757002273</v>
      </c>
      <c r="P24" s="9"/>
    </row>
    <row r="25" spans="1:119" ht="15.75" thickBot="1">
      <c r="A25" s="12"/>
      <c r="B25" s="42">
        <v>574</v>
      </c>
      <c r="C25" s="19" t="s">
        <v>63</v>
      </c>
      <c r="D25" s="43">
        <v>1573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1573</v>
      </c>
      <c r="O25" s="44">
        <f t="shared" si="2"/>
        <v>0.2976911430734292</v>
      </c>
      <c r="P25" s="9"/>
    </row>
    <row r="26" spans="1:119" ht="16.5" thickBot="1">
      <c r="A26" s="13" t="s">
        <v>10</v>
      </c>
      <c r="B26" s="21"/>
      <c r="C26" s="20"/>
      <c r="D26" s="14">
        <f>SUM(D5,D11,D15,D20,D22)</f>
        <v>3254872</v>
      </c>
      <c r="E26" s="14">
        <f t="shared" ref="E26:M26" si="7">SUM(E5,E11,E15,E20,E22)</f>
        <v>739825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4142223</v>
      </c>
      <c r="J26" s="14">
        <f t="shared" si="7"/>
        <v>0</v>
      </c>
      <c r="K26" s="14">
        <f t="shared" si="7"/>
        <v>41304</v>
      </c>
      <c r="L26" s="14">
        <f t="shared" si="7"/>
        <v>0</v>
      </c>
      <c r="M26" s="14">
        <f t="shared" si="7"/>
        <v>0</v>
      </c>
      <c r="N26" s="14">
        <f t="shared" si="1"/>
        <v>8178224</v>
      </c>
      <c r="O26" s="35">
        <f t="shared" si="2"/>
        <v>1547.7335352006055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77</v>
      </c>
      <c r="M28" s="160"/>
      <c r="N28" s="160"/>
      <c r="O28" s="39">
        <v>5284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42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952314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40410</v>
      </c>
      <c r="L5" s="24">
        <f t="shared" si="0"/>
        <v>0</v>
      </c>
      <c r="M5" s="24">
        <f t="shared" si="0"/>
        <v>0</v>
      </c>
      <c r="N5" s="25">
        <f t="shared" ref="N5:N28" si="1">SUM(D5:M5)</f>
        <v>992724</v>
      </c>
      <c r="O5" s="30">
        <f t="shared" ref="O5:O28" si="2">(N5/O$30)</f>
        <v>189.23446435379336</v>
      </c>
      <c r="P5" s="6"/>
    </row>
    <row r="6" spans="1:133">
      <c r="A6" s="12"/>
      <c r="B6" s="42">
        <v>511</v>
      </c>
      <c r="C6" s="19" t="s">
        <v>52</v>
      </c>
      <c r="D6" s="43">
        <v>454361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454361</v>
      </c>
      <c r="O6" s="44">
        <f t="shared" si="2"/>
        <v>86.610941669843697</v>
      </c>
      <c r="P6" s="9"/>
    </row>
    <row r="7" spans="1:133">
      <c r="A7" s="12"/>
      <c r="B7" s="42">
        <v>513</v>
      </c>
      <c r="C7" s="19" t="s">
        <v>19</v>
      </c>
      <c r="D7" s="43">
        <v>391649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10394</v>
      </c>
      <c r="L7" s="43">
        <v>0</v>
      </c>
      <c r="M7" s="43">
        <v>0</v>
      </c>
      <c r="N7" s="43">
        <f t="shared" si="1"/>
        <v>402043</v>
      </c>
      <c r="O7" s="44">
        <f t="shared" si="2"/>
        <v>76.638009912314146</v>
      </c>
      <c r="P7" s="9"/>
    </row>
    <row r="8" spans="1:133">
      <c r="A8" s="12"/>
      <c r="B8" s="42">
        <v>515</v>
      </c>
      <c r="C8" s="19" t="s">
        <v>53</v>
      </c>
      <c r="D8" s="43">
        <v>123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</v>
      </c>
      <c r="O8" s="44">
        <f t="shared" si="2"/>
        <v>2.3446435379336637E-2</v>
      </c>
      <c r="P8" s="9"/>
    </row>
    <row r="9" spans="1:133">
      <c r="A9" s="12"/>
      <c r="B9" s="42">
        <v>518</v>
      </c>
      <c r="C9" s="19" t="s">
        <v>70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30016</v>
      </c>
      <c r="L9" s="43">
        <v>0</v>
      </c>
      <c r="M9" s="43">
        <v>0</v>
      </c>
      <c r="N9" s="43">
        <f t="shared" si="1"/>
        <v>30016</v>
      </c>
      <c r="O9" s="44">
        <f t="shared" si="2"/>
        <v>5.7216927182615329</v>
      </c>
      <c r="P9" s="9"/>
    </row>
    <row r="10" spans="1:133">
      <c r="A10" s="12"/>
      <c r="B10" s="42">
        <v>519</v>
      </c>
      <c r="C10" s="19" t="s">
        <v>54</v>
      </c>
      <c r="D10" s="43">
        <v>106181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106181</v>
      </c>
      <c r="O10" s="44">
        <f t="shared" si="2"/>
        <v>20.240373617994663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SUM(D12:D14)</f>
        <v>1805645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1805645</v>
      </c>
      <c r="O11" s="41">
        <f t="shared" si="2"/>
        <v>344.1946244757911</v>
      </c>
      <c r="P11" s="10"/>
    </row>
    <row r="12" spans="1:133">
      <c r="A12" s="12"/>
      <c r="B12" s="42">
        <v>521</v>
      </c>
      <c r="C12" s="19" t="s">
        <v>23</v>
      </c>
      <c r="D12" s="43">
        <v>1082989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1082989</v>
      </c>
      <c r="O12" s="44">
        <f t="shared" si="2"/>
        <v>206.44090735798704</v>
      </c>
      <c r="P12" s="9"/>
    </row>
    <row r="13" spans="1:133">
      <c r="A13" s="12"/>
      <c r="B13" s="42">
        <v>522</v>
      </c>
      <c r="C13" s="19" t="s">
        <v>24</v>
      </c>
      <c r="D13" s="43">
        <v>720654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720654</v>
      </c>
      <c r="O13" s="44">
        <f t="shared" si="2"/>
        <v>137.37209302325581</v>
      </c>
      <c r="P13" s="9"/>
    </row>
    <row r="14" spans="1:133">
      <c r="A14" s="12"/>
      <c r="B14" s="42">
        <v>524</v>
      </c>
      <c r="C14" s="19" t="s">
        <v>55</v>
      </c>
      <c r="D14" s="43">
        <v>2002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2002</v>
      </c>
      <c r="O14" s="44">
        <f t="shared" si="2"/>
        <v>0.38162409454822721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SUM(D16:D19)</f>
        <v>69203</v>
      </c>
      <c r="E15" s="29">
        <f t="shared" si="4"/>
        <v>11212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3879675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3960090</v>
      </c>
      <c r="O15" s="41">
        <f t="shared" si="2"/>
        <v>754.87800228745709</v>
      </c>
      <c r="P15" s="10"/>
    </row>
    <row r="16" spans="1:133">
      <c r="A16" s="12"/>
      <c r="B16" s="42">
        <v>534</v>
      </c>
      <c r="C16" s="19" t="s">
        <v>57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778063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778063</v>
      </c>
      <c r="O16" s="44">
        <f t="shared" si="2"/>
        <v>148.31547845977889</v>
      </c>
      <c r="P16" s="9"/>
    </row>
    <row r="17" spans="1:119">
      <c r="A17" s="12"/>
      <c r="B17" s="42">
        <v>536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1265329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1265329</v>
      </c>
      <c r="O17" s="44">
        <f t="shared" si="2"/>
        <v>241.19881814715973</v>
      </c>
      <c r="P17" s="9"/>
    </row>
    <row r="18" spans="1:119">
      <c r="A18" s="12"/>
      <c r="B18" s="42">
        <v>538</v>
      </c>
      <c r="C18" s="19" t="s">
        <v>60</v>
      </c>
      <c r="D18" s="43">
        <v>0</v>
      </c>
      <c r="E18" s="43">
        <v>11212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11212</v>
      </c>
      <c r="O18" s="44">
        <f t="shared" si="2"/>
        <v>2.1372474266107511</v>
      </c>
      <c r="P18" s="9"/>
    </row>
    <row r="19" spans="1:119">
      <c r="A19" s="12"/>
      <c r="B19" s="42">
        <v>539</v>
      </c>
      <c r="C19" s="19" t="s">
        <v>28</v>
      </c>
      <c r="D19" s="43">
        <v>69203</v>
      </c>
      <c r="E19" s="43">
        <v>0</v>
      </c>
      <c r="F19" s="43">
        <v>0</v>
      </c>
      <c r="G19" s="43">
        <v>0</v>
      </c>
      <c r="H19" s="43">
        <v>0</v>
      </c>
      <c r="I19" s="43">
        <v>1836283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1905486</v>
      </c>
      <c r="O19" s="44">
        <f t="shared" si="2"/>
        <v>363.22645825390777</v>
      </c>
      <c r="P19" s="9"/>
    </row>
    <row r="20" spans="1:119" ht="15.75">
      <c r="A20" s="26" t="s">
        <v>29</v>
      </c>
      <c r="B20" s="27"/>
      <c r="C20" s="28"/>
      <c r="D20" s="29">
        <f t="shared" ref="D20:M20" si="5">SUM(D21:D21)</f>
        <v>0</v>
      </c>
      <c r="E20" s="29">
        <f t="shared" si="5"/>
        <v>287292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287292</v>
      </c>
      <c r="O20" s="41">
        <f t="shared" si="2"/>
        <v>54.764010674799849</v>
      </c>
      <c r="P20" s="10"/>
    </row>
    <row r="21" spans="1:119">
      <c r="A21" s="12"/>
      <c r="B21" s="42">
        <v>541</v>
      </c>
      <c r="C21" s="19" t="s">
        <v>61</v>
      </c>
      <c r="D21" s="43">
        <v>0</v>
      </c>
      <c r="E21" s="43">
        <v>287292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287292</v>
      </c>
      <c r="O21" s="44">
        <f t="shared" si="2"/>
        <v>54.764010674799849</v>
      </c>
      <c r="P21" s="9"/>
    </row>
    <row r="22" spans="1:119" ht="15.75">
      <c r="A22" s="26" t="s">
        <v>31</v>
      </c>
      <c r="B22" s="27"/>
      <c r="C22" s="28"/>
      <c r="D22" s="29">
        <f t="shared" ref="D22:M22" si="6">SUM(D23:D25)</f>
        <v>508007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508007</v>
      </c>
      <c r="O22" s="41">
        <f t="shared" si="2"/>
        <v>96.837018680899732</v>
      </c>
      <c r="P22" s="9"/>
    </row>
    <row r="23" spans="1:119">
      <c r="A23" s="12"/>
      <c r="B23" s="42">
        <v>571</v>
      </c>
      <c r="C23" s="19" t="s">
        <v>32</v>
      </c>
      <c r="D23" s="43">
        <v>298655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298655</v>
      </c>
      <c r="O23" s="44">
        <f t="shared" si="2"/>
        <v>56.930041936713685</v>
      </c>
      <c r="P23" s="9"/>
    </row>
    <row r="24" spans="1:119">
      <c r="A24" s="12"/>
      <c r="B24" s="42">
        <v>572</v>
      </c>
      <c r="C24" s="19" t="s">
        <v>62</v>
      </c>
      <c r="D24" s="43">
        <v>206722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206722</v>
      </c>
      <c r="O24" s="44">
        <f t="shared" si="2"/>
        <v>39.40564239420511</v>
      </c>
      <c r="P24" s="9"/>
    </row>
    <row r="25" spans="1:119">
      <c r="A25" s="12"/>
      <c r="B25" s="42">
        <v>574</v>
      </c>
      <c r="C25" s="19" t="s">
        <v>63</v>
      </c>
      <c r="D25" s="43">
        <v>2630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2630</v>
      </c>
      <c r="O25" s="44">
        <f t="shared" si="2"/>
        <v>0.50133434998093784</v>
      </c>
      <c r="P25" s="9"/>
    </row>
    <row r="26" spans="1:119" ht="15.75">
      <c r="A26" s="26" t="s">
        <v>64</v>
      </c>
      <c r="B26" s="27"/>
      <c r="C26" s="28"/>
      <c r="D26" s="29">
        <f t="shared" ref="D26:M26" si="7">SUM(D27:D27)</f>
        <v>122295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122295</v>
      </c>
      <c r="O26" s="41">
        <f t="shared" si="2"/>
        <v>23.31204727411361</v>
      </c>
      <c r="P26" s="9"/>
    </row>
    <row r="27" spans="1:119" ht="15.75" thickBot="1">
      <c r="A27" s="12"/>
      <c r="B27" s="42">
        <v>581</v>
      </c>
      <c r="C27" s="19" t="s">
        <v>65</v>
      </c>
      <c r="D27" s="43">
        <v>122295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122295</v>
      </c>
      <c r="O27" s="44">
        <f t="shared" si="2"/>
        <v>23.31204727411361</v>
      </c>
      <c r="P27" s="9"/>
    </row>
    <row r="28" spans="1:119" ht="16.5" thickBot="1">
      <c r="A28" s="13" t="s">
        <v>10</v>
      </c>
      <c r="B28" s="21"/>
      <c r="C28" s="20"/>
      <c r="D28" s="14">
        <f>SUM(D5,D11,D15,D20,D22,D26)</f>
        <v>3457464</v>
      </c>
      <c r="E28" s="14">
        <f t="shared" ref="E28:M28" si="8">SUM(E5,E11,E15,E20,E22,E26)</f>
        <v>298504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3879675</v>
      </c>
      <c r="J28" s="14">
        <f t="shared" si="8"/>
        <v>0</v>
      </c>
      <c r="K28" s="14">
        <f t="shared" si="8"/>
        <v>40410</v>
      </c>
      <c r="L28" s="14">
        <f t="shared" si="8"/>
        <v>0</v>
      </c>
      <c r="M28" s="14">
        <f t="shared" si="8"/>
        <v>0</v>
      </c>
      <c r="N28" s="14">
        <f t="shared" si="1"/>
        <v>7676053</v>
      </c>
      <c r="O28" s="35">
        <f t="shared" si="2"/>
        <v>1463.2201677468547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75</v>
      </c>
      <c r="M30" s="160"/>
      <c r="N30" s="160"/>
      <c r="O30" s="39">
        <v>5246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1239708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-8175</v>
      </c>
      <c r="J5" s="24">
        <f t="shared" si="0"/>
        <v>0</v>
      </c>
      <c r="K5" s="24">
        <f t="shared" si="0"/>
        <v>39561</v>
      </c>
      <c r="L5" s="24">
        <f t="shared" si="0"/>
        <v>0</v>
      </c>
      <c r="M5" s="24">
        <f t="shared" si="0"/>
        <v>0</v>
      </c>
      <c r="N5" s="25">
        <f t="shared" ref="N5:N15" si="1">SUM(D5:M5)</f>
        <v>1271094</v>
      </c>
      <c r="O5" s="30">
        <f t="shared" ref="O5:O28" si="2">(N5/O$30)</f>
        <v>241.37751614128371</v>
      </c>
      <c r="P5" s="6"/>
    </row>
    <row r="6" spans="1:133">
      <c r="A6" s="12"/>
      <c r="B6" s="42">
        <v>511</v>
      </c>
      <c r="C6" s="19" t="s">
        <v>52</v>
      </c>
      <c r="D6" s="43">
        <v>585698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585698</v>
      </c>
      <c r="O6" s="44">
        <f t="shared" si="2"/>
        <v>111.22255981769844</v>
      </c>
      <c r="P6" s="9"/>
    </row>
    <row r="7" spans="1:133">
      <c r="A7" s="12"/>
      <c r="B7" s="42">
        <v>513</v>
      </c>
      <c r="C7" s="19" t="s">
        <v>19</v>
      </c>
      <c r="D7" s="43">
        <v>390357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39561</v>
      </c>
      <c r="L7" s="43">
        <v>0</v>
      </c>
      <c r="M7" s="43">
        <v>0</v>
      </c>
      <c r="N7" s="43">
        <f t="shared" si="1"/>
        <v>429918</v>
      </c>
      <c r="O7" s="44">
        <f t="shared" si="2"/>
        <v>81.640334219521463</v>
      </c>
      <c r="P7" s="9"/>
    </row>
    <row r="8" spans="1:133">
      <c r="A8" s="12"/>
      <c r="B8" s="42">
        <v>515</v>
      </c>
      <c r="C8" s="19" t="s">
        <v>53</v>
      </c>
      <c r="D8" s="43">
        <v>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</v>
      </c>
      <c r="O8" s="44">
        <f t="shared" si="2"/>
        <v>7.0262058488416252E-3</v>
      </c>
      <c r="P8" s="9"/>
    </row>
    <row r="9" spans="1:133">
      <c r="A9" s="12"/>
      <c r="B9" s="42">
        <v>518</v>
      </c>
      <c r="C9" s="19" t="s">
        <v>70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-8175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-8175</v>
      </c>
      <c r="O9" s="44">
        <f t="shared" si="2"/>
        <v>-1.5524116976832509</v>
      </c>
      <c r="P9" s="9"/>
    </row>
    <row r="10" spans="1:133">
      <c r="A10" s="12"/>
      <c r="B10" s="42">
        <v>519</v>
      </c>
      <c r="C10" s="19" t="s">
        <v>54</v>
      </c>
      <c r="D10" s="43">
        <v>263616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263616</v>
      </c>
      <c r="O10" s="44">
        <f t="shared" si="2"/>
        <v>50.060007595898213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SUM(D12:D14)</f>
        <v>1355273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1355273</v>
      </c>
      <c r="O11" s="41">
        <f t="shared" si="2"/>
        <v>257.36289403721992</v>
      </c>
      <c r="P11" s="10"/>
    </row>
    <row r="12" spans="1:133">
      <c r="A12" s="12"/>
      <c r="B12" s="42">
        <v>521</v>
      </c>
      <c r="C12" s="19" t="s">
        <v>23</v>
      </c>
      <c r="D12" s="43">
        <v>1088671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1088671</v>
      </c>
      <c r="O12" s="44">
        <f t="shared" si="2"/>
        <v>206.73585263957463</v>
      </c>
      <c r="P12" s="9"/>
    </row>
    <row r="13" spans="1:133">
      <c r="A13" s="12"/>
      <c r="B13" s="42">
        <v>522</v>
      </c>
      <c r="C13" s="19" t="s">
        <v>24</v>
      </c>
      <c r="D13" s="43">
        <v>263989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263989</v>
      </c>
      <c r="O13" s="44">
        <f t="shared" si="2"/>
        <v>50.130839346752751</v>
      </c>
      <c r="P13" s="9"/>
    </row>
    <row r="14" spans="1:133">
      <c r="A14" s="12"/>
      <c r="B14" s="42">
        <v>524</v>
      </c>
      <c r="C14" s="19" t="s">
        <v>55</v>
      </c>
      <c r="D14" s="43">
        <v>2613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2613</v>
      </c>
      <c r="O14" s="44">
        <f t="shared" si="2"/>
        <v>0.49620205089251807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SUM(D16:D21)</f>
        <v>64646</v>
      </c>
      <c r="E15" s="29">
        <f t="shared" si="4"/>
        <v>11400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4069161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4145207</v>
      </c>
      <c r="O15" s="41">
        <f t="shared" si="2"/>
        <v>787.16426129889862</v>
      </c>
      <c r="P15" s="10"/>
    </row>
    <row r="16" spans="1:133">
      <c r="A16" s="12"/>
      <c r="B16" s="42">
        <v>533</v>
      </c>
      <c r="C16" s="19" t="s">
        <v>56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313179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21" si="5">SUM(D16:M16)</f>
        <v>313179</v>
      </c>
      <c r="O16" s="44">
        <f t="shared" si="2"/>
        <v>59.471895176604633</v>
      </c>
      <c r="P16" s="9"/>
    </row>
    <row r="17" spans="1:119">
      <c r="A17" s="12"/>
      <c r="B17" s="42">
        <v>534</v>
      </c>
      <c r="C17" s="19" t="s">
        <v>57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746289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746289</v>
      </c>
      <c r="O17" s="44">
        <f t="shared" si="2"/>
        <v>141.7183820736802</v>
      </c>
      <c r="P17" s="9"/>
    </row>
    <row r="18" spans="1:119">
      <c r="A18" s="12"/>
      <c r="B18" s="42">
        <v>535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542593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542593</v>
      </c>
      <c r="O18" s="44">
        <f t="shared" si="2"/>
        <v>103.03703000379795</v>
      </c>
      <c r="P18" s="9"/>
    </row>
    <row r="19" spans="1:119">
      <c r="A19" s="12"/>
      <c r="B19" s="42">
        <v>536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584617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584617</v>
      </c>
      <c r="O19" s="44">
        <f t="shared" si="2"/>
        <v>111.01728066843904</v>
      </c>
      <c r="P19" s="9"/>
    </row>
    <row r="20" spans="1:119">
      <c r="A20" s="12"/>
      <c r="B20" s="42">
        <v>538</v>
      </c>
      <c r="C20" s="19" t="s">
        <v>60</v>
      </c>
      <c r="D20" s="43">
        <v>0</v>
      </c>
      <c r="E20" s="43">
        <v>11400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11400</v>
      </c>
      <c r="O20" s="44">
        <f t="shared" si="2"/>
        <v>2.1648309912647172</v>
      </c>
      <c r="P20" s="9"/>
    </row>
    <row r="21" spans="1:119">
      <c r="A21" s="12"/>
      <c r="B21" s="42">
        <v>539</v>
      </c>
      <c r="C21" s="19" t="s">
        <v>28</v>
      </c>
      <c r="D21" s="43">
        <v>64646</v>
      </c>
      <c r="E21" s="43">
        <v>0</v>
      </c>
      <c r="F21" s="43">
        <v>0</v>
      </c>
      <c r="G21" s="43">
        <v>0</v>
      </c>
      <c r="H21" s="43">
        <v>0</v>
      </c>
      <c r="I21" s="43">
        <v>1882483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1947129</v>
      </c>
      <c r="O21" s="44">
        <f t="shared" si="2"/>
        <v>369.75484238511206</v>
      </c>
      <c r="P21" s="9"/>
    </row>
    <row r="22" spans="1:119" ht="15.75">
      <c r="A22" s="26" t="s">
        <v>29</v>
      </c>
      <c r="B22" s="27"/>
      <c r="C22" s="28"/>
      <c r="D22" s="29">
        <f t="shared" ref="D22:M22" si="6">SUM(D23:D23)</f>
        <v>0</v>
      </c>
      <c r="E22" s="29">
        <f t="shared" si="6"/>
        <v>981390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ref="N22:N28" si="7">SUM(D22:M22)</f>
        <v>981390</v>
      </c>
      <c r="O22" s="41">
        <f t="shared" si="2"/>
        <v>186.36346372958602</v>
      </c>
      <c r="P22" s="10"/>
    </row>
    <row r="23" spans="1:119">
      <c r="A23" s="12"/>
      <c r="B23" s="42">
        <v>541</v>
      </c>
      <c r="C23" s="19" t="s">
        <v>61</v>
      </c>
      <c r="D23" s="43">
        <v>0</v>
      </c>
      <c r="E23" s="43">
        <v>981390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981390</v>
      </c>
      <c r="O23" s="44">
        <f t="shared" si="2"/>
        <v>186.36346372958602</v>
      </c>
      <c r="P23" s="9"/>
    </row>
    <row r="24" spans="1:119" ht="15.75">
      <c r="A24" s="26" t="s">
        <v>31</v>
      </c>
      <c r="B24" s="27"/>
      <c r="C24" s="28"/>
      <c r="D24" s="29">
        <f t="shared" ref="D24:M24" si="8">SUM(D25:D27)</f>
        <v>467322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7"/>
        <v>467322</v>
      </c>
      <c r="O24" s="41">
        <f t="shared" si="2"/>
        <v>88.743258640334219</v>
      </c>
      <c r="P24" s="9"/>
    </row>
    <row r="25" spans="1:119">
      <c r="A25" s="12"/>
      <c r="B25" s="42">
        <v>571</v>
      </c>
      <c r="C25" s="19" t="s">
        <v>32</v>
      </c>
      <c r="D25" s="43">
        <v>282620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282620</v>
      </c>
      <c r="O25" s="44">
        <f t="shared" si="2"/>
        <v>53.668818837827573</v>
      </c>
      <c r="P25" s="9"/>
    </row>
    <row r="26" spans="1:119">
      <c r="A26" s="12"/>
      <c r="B26" s="42">
        <v>572</v>
      </c>
      <c r="C26" s="19" t="s">
        <v>62</v>
      </c>
      <c r="D26" s="43">
        <v>181862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181862</v>
      </c>
      <c r="O26" s="44">
        <f t="shared" si="2"/>
        <v>34.535131029244205</v>
      </c>
      <c r="P26" s="9"/>
    </row>
    <row r="27" spans="1:119" ht="15.75" thickBot="1">
      <c r="A27" s="12"/>
      <c r="B27" s="42">
        <v>574</v>
      </c>
      <c r="C27" s="19" t="s">
        <v>63</v>
      </c>
      <c r="D27" s="43">
        <v>2840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2840</v>
      </c>
      <c r="O27" s="44">
        <f t="shared" si="2"/>
        <v>0.53930877326243831</v>
      </c>
      <c r="P27" s="9"/>
    </row>
    <row r="28" spans="1:119" ht="16.5" thickBot="1">
      <c r="A28" s="13" t="s">
        <v>10</v>
      </c>
      <c r="B28" s="21"/>
      <c r="C28" s="20"/>
      <c r="D28" s="14">
        <f>SUM(D5,D11,D15,D22,D24)</f>
        <v>3126949</v>
      </c>
      <c r="E28" s="14">
        <f t="shared" ref="E28:M28" si="9">SUM(E5,E11,E15,E22,E24)</f>
        <v>992790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4060986</v>
      </c>
      <c r="J28" s="14">
        <f t="shared" si="9"/>
        <v>0</v>
      </c>
      <c r="K28" s="14">
        <f t="shared" si="9"/>
        <v>39561</v>
      </c>
      <c r="L28" s="14">
        <f t="shared" si="9"/>
        <v>0</v>
      </c>
      <c r="M28" s="14">
        <f t="shared" si="9"/>
        <v>0</v>
      </c>
      <c r="N28" s="14">
        <f t="shared" si="7"/>
        <v>8220286</v>
      </c>
      <c r="O28" s="35">
        <f t="shared" si="2"/>
        <v>1561.0113938473226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73</v>
      </c>
      <c r="M30" s="160"/>
      <c r="N30" s="160"/>
      <c r="O30" s="39">
        <v>5266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905603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-13188</v>
      </c>
      <c r="J5" s="24">
        <f t="shared" si="0"/>
        <v>0</v>
      </c>
      <c r="K5" s="24">
        <f t="shared" si="0"/>
        <v>39515</v>
      </c>
      <c r="L5" s="24">
        <f t="shared" si="0"/>
        <v>0</v>
      </c>
      <c r="M5" s="24">
        <f t="shared" si="0"/>
        <v>0</v>
      </c>
      <c r="N5" s="25">
        <f t="shared" ref="N5:N15" si="1">SUM(D5:M5)</f>
        <v>931930</v>
      </c>
      <c r="O5" s="30">
        <f t="shared" ref="O5:O28" si="2">(N5/O$30)</f>
        <v>177.37533307955843</v>
      </c>
      <c r="P5" s="6"/>
    </row>
    <row r="6" spans="1:133">
      <c r="A6" s="12"/>
      <c r="B6" s="42">
        <v>511</v>
      </c>
      <c r="C6" s="19" t="s">
        <v>52</v>
      </c>
      <c r="D6" s="43">
        <v>404070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404070</v>
      </c>
      <c r="O6" s="44">
        <f t="shared" si="2"/>
        <v>76.907118385991623</v>
      </c>
      <c r="P6" s="9"/>
    </row>
    <row r="7" spans="1:133">
      <c r="A7" s="12"/>
      <c r="B7" s="42">
        <v>513</v>
      </c>
      <c r="C7" s="19" t="s">
        <v>19</v>
      </c>
      <c r="D7" s="43">
        <v>381111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39515</v>
      </c>
      <c r="L7" s="43">
        <v>0</v>
      </c>
      <c r="M7" s="43">
        <v>0</v>
      </c>
      <c r="N7" s="43">
        <f t="shared" si="1"/>
        <v>420626</v>
      </c>
      <c r="O7" s="44">
        <f t="shared" si="2"/>
        <v>80.058241339931485</v>
      </c>
      <c r="P7" s="9"/>
    </row>
    <row r="8" spans="1:133">
      <c r="A8" s="12"/>
      <c r="B8" s="42">
        <v>515</v>
      </c>
      <c r="C8" s="19" t="s">
        <v>53</v>
      </c>
      <c r="D8" s="43">
        <v>126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126</v>
      </c>
      <c r="O8" s="44">
        <f t="shared" si="2"/>
        <v>2.3981728207080319E-2</v>
      </c>
      <c r="P8" s="9"/>
    </row>
    <row r="9" spans="1:133">
      <c r="A9" s="12"/>
      <c r="B9" s="42">
        <v>518</v>
      </c>
      <c r="C9" s="19" t="s">
        <v>70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-13188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-13188</v>
      </c>
      <c r="O9" s="44">
        <f t="shared" si="2"/>
        <v>-2.5100875523410733</v>
      </c>
      <c r="P9" s="9"/>
    </row>
    <row r="10" spans="1:133">
      <c r="A10" s="12"/>
      <c r="B10" s="42">
        <v>519</v>
      </c>
      <c r="C10" s="19" t="s">
        <v>54</v>
      </c>
      <c r="D10" s="43">
        <v>120296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120296</v>
      </c>
      <c r="O10" s="44">
        <f t="shared" si="2"/>
        <v>22.89607917776932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SUM(D12:D14)</f>
        <v>1319175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1319175</v>
      </c>
      <c r="O11" s="41">
        <f t="shared" si="2"/>
        <v>251.08012942519986</v>
      </c>
      <c r="P11" s="10"/>
    </row>
    <row r="12" spans="1:133">
      <c r="A12" s="12"/>
      <c r="B12" s="42">
        <v>521</v>
      </c>
      <c r="C12" s="19" t="s">
        <v>23</v>
      </c>
      <c r="D12" s="43">
        <v>1054640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1054640</v>
      </c>
      <c r="O12" s="44">
        <f t="shared" si="2"/>
        <v>200.73087171678722</v>
      </c>
      <c r="P12" s="9"/>
    </row>
    <row r="13" spans="1:133">
      <c r="A13" s="12"/>
      <c r="B13" s="42">
        <v>522</v>
      </c>
      <c r="C13" s="19" t="s">
        <v>24</v>
      </c>
      <c r="D13" s="43">
        <v>263070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263070</v>
      </c>
      <c r="O13" s="44">
        <f t="shared" si="2"/>
        <v>50.070422535211264</v>
      </c>
      <c r="P13" s="9"/>
    </row>
    <row r="14" spans="1:133">
      <c r="A14" s="12"/>
      <c r="B14" s="42">
        <v>524</v>
      </c>
      <c r="C14" s="19" t="s">
        <v>55</v>
      </c>
      <c r="D14" s="43">
        <v>1465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1465</v>
      </c>
      <c r="O14" s="44">
        <f t="shared" si="2"/>
        <v>0.27883517320137041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SUM(D16:D21)</f>
        <v>75110</v>
      </c>
      <c r="E15" s="29">
        <f t="shared" si="4"/>
        <v>33276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3688080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3796466</v>
      </c>
      <c r="O15" s="41">
        <f t="shared" si="2"/>
        <v>722.58583936048728</v>
      </c>
      <c r="P15" s="10"/>
    </row>
    <row r="16" spans="1:133">
      <c r="A16" s="12"/>
      <c r="B16" s="42">
        <v>533</v>
      </c>
      <c r="C16" s="19" t="s">
        <v>56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255573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21" si="5">SUM(D16:M16)</f>
        <v>255573</v>
      </c>
      <c r="O16" s="44">
        <f t="shared" si="2"/>
        <v>48.643509706889986</v>
      </c>
      <c r="P16" s="9"/>
    </row>
    <row r="17" spans="1:119">
      <c r="A17" s="12"/>
      <c r="B17" s="42">
        <v>534</v>
      </c>
      <c r="C17" s="19" t="s">
        <v>57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722907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722907</v>
      </c>
      <c r="O17" s="44">
        <f t="shared" si="2"/>
        <v>137.5917396269509</v>
      </c>
      <c r="P17" s="9"/>
    </row>
    <row r="18" spans="1:119">
      <c r="A18" s="12"/>
      <c r="B18" s="42">
        <v>535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535699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535699</v>
      </c>
      <c r="O18" s="44">
        <f t="shared" si="2"/>
        <v>101.96022078416445</v>
      </c>
      <c r="P18" s="9"/>
    </row>
    <row r="19" spans="1:119">
      <c r="A19" s="12"/>
      <c r="B19" s="42">
        <v>536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479746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479746</v>
      </c>
      <c r="O19" s="44">
        <f t="shared" si="2"/>
        <v>91.310620479634565</v>
      </c>
      <c r="P19" s="9"/>
    </row>
    <row r="20" spans="1:119">
      <c r="A20" s="12"/>
      <c r="B20" s="42">
        <v>538</v>
      </c>
      <c r="C20" s="19" t="s">
        <v>60</v>
      </c>
      <c r="D20" s="43">
        <v>0</v>
      </c>
      <c r="E20" s="43">
        <v>33276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33276</v>
      </c>
      <c r="O20" s="44">
        <f t="shared" si="2"/>
        <v>6.3334602207841648</v>
      </c>
      <c r="P20" s="9"/>
    </row>
    <row r="21" spans="1:119">
      <c r="A21" s="12"/>
      <c r="B21" s="42">
        <v>539</v>
      </c>
      <c r="C21" s="19" t="s">
        <v>28</v>
      </c>
      <c r="D21" s="43">
        <v>75110</v>
      </c>
      <c r="E21" s="43">
        <v>0</v>
      </c>
      <c r="F21" s="43">
        <v>0</v>
      </c>
      <c r="G21" s="43">
        <v>0</v>
      </c>
      <c r="H21" s="43">
        <v>0</v>
      </c>
      <c r="I21" s="43">
        <v>1694155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1769265</v>
      </c>
      <c r="O21" s="44">
        <f t="shared" si="2"/>
        <v>336.74628854206321</v>
      </c>
      <c r="P21" s="9"/>
    </row>
    <row r="22" spans="1:119" ht="15.75">
      <c r="A22" s="26" t="s">
        <v>29</v>
      </c>
      <c r="B22" s="27"/>
      <c r="C22" s="28"/>
      <c r="D22" s="29">
        <f t="shared" ref="D22:M22" si="6">SUM(D23:D23)</f>
        <v>0</v>
      </c>
      <c r="E22" s="29">
        <f t="shared" si="6"/>
        <v>641996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ref="N22:N28" si="7">SUM(D22:M22)</f>
        <v>641996</v>
      </c>
      <c r="O22" s="41">
        <f t="shared" si="2"/>
        <v>122.19185382565664</v>
      </c>
      <c r="P22" s="10"/>
    </row>
    <row r="23" spans="1:119">
      <c r="A23" s="12"/>
      <c r="B23" s="42">
        <v>541</v>
      </c>
      <c r="C23" s="19" t="s">
        <v>61</v>
      </c>
      <c r="D23" s="43">
        <v>0</v>
      </c>
      <c r="E23" s="43">
        <v>641996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641996</v>
      </c>
      <c r="O23" s="44">
        <f t="shared" si="2"/>
        <v>122.19185382565664</v>
      </c>
      <c r="P23" s="9"/>
    </row>
    <row r="24" spans="1:119" ht="15.75">
      <c r="A24" s="26" t="s">
        <v>31</v>
      </c>
      <c r="B24" s="27"/>
      <c r="C24" s="28"/>
      <c r="D24" s="29">
        <f t="shared" ref="D24:M24" si="8">SUM(D25:D27)</f>
        <v>431365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7"/>
        <v>431365</v>
      </c>
      <c r="O24" s="41">
        <f t="shared" si="2"/>
        <v>82.102207841644457</v>
      </c>
      <c r="P24" s="9"/>
    </row>
    <row r="25" spans="1:119">
      <c r="A25" s="12"/>
      <c r="B25" s="42">
        <v>571</v>
      </c>
      <c r="C25" s="19" t="s">
        <v>32</v>
      </c>
      <c r="D25" s="43">
        <v>256445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256445</v>
      </c>
      <c r="O25" s="44">
        <f t="shared" si="2"/>
        <v>48.809478492577085</v>
      </c>
      <c r="P25" s="9"/>
    </row>
    <row r="26" spans="1:119">
      <c r="A26" s="12"/>
      <c r="B26" s="42">
        <v>572</v>
      </c>
      <c r="C26" s="19" t="s">
        <v>62</v>
      </c>
      <c r="D26" s="43">
        <v>170943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170943</v>
      </c>
      <c r="O26" s="44">
        <f t="shared" si="2"/>
        <v>32.535782261134372</v>
      </c>
      <c r="P26" s="9"/>
    </row>
    <row r="27" spans="1:119" ht="15.75" thickBot="1">
      <c r="A27" s="12"/>
      <c r="B27" s="42">
        <v>574</v>
      </c>
      <c r="C27" s="19" t="s">
        <v>63</v>
      </c>
      <c r="D27" s="43">
        <v>3977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3977</v>
      </c>
      <c r="O27" s="44">
        <f t="shared" si="2"/>
        <v>0.75694708793300347</v>
      </c>
      <c r="P27" s="9"/>
    </row>
    <row r="28" spans="1:119" ht="16.5" thickBot="1">
      <c r="A28" s="13" t="s">
        <v>10</v>
      </c>
      <c r="B28" s="21"/>
      <c r="C28" s="20"/>
      <c r="D28" s="14">
        <f>SUM(D5,D11,D15,D22,D24)</f>
        <v>2731253</v>
      </c>
      <c r="E28" s="14">
        <f t="shared" ref="E28:M28" si="9">SUM(E5,E11,E15,E22,E24)</f>
        <v>675272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3674892</v>
      </c>
      <c r="J28" s="14">
        <f t="shared" si="9"/>
        <v>0</v>
      </c>
      <c r="K28" s="14">
        <f t="shared" si="9"/>
        <v>39515</v>
      </c>
      <c r="L28" s="14">
        <f t="shared" si="9"/>
        <v>0</v>
      </c>
      <c r="M28" s="14">
        <f t="shared" si="9"/>
        <v>0</v>
      </c>
      <c r="N28" s="14">
        <f t="shared" si="7"/>
        <v>7120932</v>
      </c>
      <c r="O28" s="35">
        <f t="shared" si="2"/>
        <v>1355.3353635325466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71</v>
      </c>
      <c r="M30" s="160"/>
      <c r="N30" s="160"/>
      <c r="O30" s="39">
        <v>5254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2024-11-07T20:34:55Z</cp:lastPrinted>
  <dcterms:created xsi:type="dcterms:W3CDTF">2000-08-31T21:26:31Z</dcterms:created>
  <dcterms:modified xsi:type="dcterms:W3CDTF">2024-11-07T20:35:02Z</dcterms:modified>
</cp:coreProperties>
</file>