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CC27AC036472D42252E2214E0C5BE1E5AE608BF0" xr6:coauthVersionLast="47" xr6:coauthVersionMax="47" xr10:uidLastSave="{89FFAFF0-A29C-4931-88F6-6861457E1A62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'2008'!$A$1:$O$35</definedName>
    <definedName name="_xlnm.Print_Area" localSheetId="14">'2009'!$A$1:$O$37</definedName>
    <definedName name="_xlnm.Print_Area" localSheetId="13">'2010'!$A$1:$O$35</definedName>
    <definedName name="_xlnm.Print_Area" localSheetId="12">'2011'!$A$1:$O$33</definedName>
    <definedName name="_xlnm.Print_Area" localSheetId="11">'2012'!$A$1:$O$34</definedName>
    <definedName name="_xlnm.Print_Area" localSheetId="10">'2013'!$A$1:$O$36</definedName>
    <definedName name="_xlnm.Print_Area" localSheetId="9">'2014'!$A$1:$O$36</definedName>
    <definedName name="_xlnm.Print_Area" localSheetId="8">'2015'!$A$1:$O$36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'2019'!$A$1:$O$35</definedName>
    <definedName name="_xlnm.Print_Area" localSheetId="3">'2020'!$A$1:$O$35</definedName>
    <definedName name="_xlnm.Print_Area" localSheetId="2">'2021'!$A$1:$P$35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0" l="1"/>
  <c r="F31" i="50"/>
  <c r="G31" i="50"/>
  <c r="H31" i="50"/>
  <c r="I31" i="50"/>
  <c r="J31" i="50"/>
  <c r="K31" i="50"/>
  <c r="L31" i="50"/>
  <c r="M31" i="50"/>
  <c r="N31" i="50"/>
  <c r="D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1" i="50" l="1"/>
  <c r="P21" i="50" s="1"/>
  <c r="O24" i="50"/>
  <c r="P24" i="50" s="1"/>
  <c r="O26" i="50"/>
  <c r="P26" i="50" s="1"/>
  <c r="O15" i="50"/>
  <c r="P15" i="50" s="1"/>
  <c r="O10" i="50"/>
  <c r="P10" i="50" s="1"/>
  <c r="O29" i="50"/>
  <c r="P29" i="50" s="1"/>
  <c r="O5" i="50"/>
  <c r="P5" i="50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D31" i="49" s="1"/>
  <c r="O31" i="50" l="1"/>
  <c r="P31" i="50" s="1"/>
  <c r="E31" i="49"/>
  <c r="F31" i="49"/>
  <c r="G31" i="49"/>
  <c r="M31" i="49"/>
  <c r="H31" i="49"/>
  <c r="I31" i="49"/>
  <c r="J31" i="49"/>
  <c r="L31" i="49"/>
  <c r="K31" i="49"/>
  <c r="N31" i="49"/>
  <c r="O10" i="49"/>
  <c r="P10" i="49" s="1"/>
  <c r="O29" i="49"/>
  <c r="P29" i="49" s="1"/>
  <c r="O26" i="49"/>
  <c r="P26" i="49" s="1"/>
  <c r="O24" i="49"/>
  <c r="P24" i="49" s="1"/>
  <c r="O21" i="49"/>
  <c r="P21" i="49" s="1"/>
  <c r="O15" i="49"/>
  <c r="P15" i="49" s="1"/>
  <c r="O5" i="49"/>
  <c r="P5" i="49" s="1"/>
  <c r="O30" i="48"/>
  <c r="P30" i="48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O19" i="48"/>
  <c r="P19" i="48"/>
  <c r="O18" i="48"/>
  <c r="P18" i="48"/>
  <c r="O17" i="48"/>
  <c r="P17" i="48" s="1"/>
  <c r="O16" i="48"/>
  <c r="P16" i="48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 s="1"/>
  <c r="O13" i="48"/>
  <c r="P13" i="48"/>
  <c r="O12" i="48"/>
  <c r="P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/>
  <c r="O8" i="48"/>
  <c r="P8" i="48" s="1"/>
  <c r="O7" i="48"/>
  <c r="P7" i="48"/>
  <c r="O6" i="48"/>
  <c r="P6" i="48" s="1"/>
  <c r="N5" i="48"/>
  <c r="M5" i="48"/>
  <c r="L5" i="48"/>
  <c r="K5" i="48"/>
  <c r="K31" i="48" s="1"/>
  <c r="J5" i="48"/>
  <c r="J31" i="48" s="1"/>
  <c r="I5" i="48"/>
  <c r="H5" i="48"/>
  <c r="G5" i="48"/>
  <c r="F5" i="48"/>
  <c r="E5" i="48"/>
  <c r="D5" i="48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9" i="46" s="1"/>
  <c r="O29" i="46" s="1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/>
  <c r="N11" i="46"/>
  <c r="O11" i="46" s="1"/>
  <c r="M10" i="46"/>
  <c r="L10" i="46"/>
  <c r="K10" i="46"/>
  <c r="K31" i="46" s="1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G31" i="46" s="1"/>
  <c r="F5" i="46"/>
  <c r="F31" i="46" s="1"/>
  <c r="E5" i="46"/>
  <c r="E31" i="46" s="1"/>
  <c r="D5" i="46"/>
  <c r="D31" i="46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N26" i="45" s="1"/>
  <c r="O26" i="45" s="1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M21" i="45"/>
  <c r="L21" i="45"/>
  <c r="K21" i="45"/>
  <c r="K31" i="45" s="1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N21" i="44" s="1"/>
  <c r="O21" i="44" s="1"/>
  <c r="E21" i="44"/>
  <c r="D21" i="44"/>
  <c r="N20" i="44"/>
  <c r="O20" i="44" s="1"/>
  <c r="N19" i="44"/>
  <c r="O19" i="44" s="1"/>
  <c r="N18" i="44"/>
  <c r="O18" i="44"/>
  <c r="N17" i="44"/>
  <c r="O17" i="44" s="1"/>
  <c r="N16" i="44"/>
  <c r="O16" i="44"/>
  <c r="M15" i="44"/>
  <c r="L15" i="44"/>
  <c r="K15" i="44"/>
  <c r="J15" i="44"/>
  <c r="I15" i="44"/>
  <c r="H15" i="44"/>
  <c r="G15" i="44"/>
  <c r="G31" i="44" s="1"/>
  <c r="F15" i="44"/>
  <c r="E15" i="44"/>
  <c r="D15" i="44"/>
  <c r="N15" i="44" s="1"/>
  <c r="O15" i="44" s="1"/>
  <c r="N14" i="44"/>
  <c r="O14" i="44" s="1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N29" i="43" s="1"/>
  <c r="O29" i="43" s="1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I31" i="43" s="1"/>
  <c r="H5" i="43"/>
  <c r="G5" i="43"/>
  <c r="F5" i="43"/>
  <c r="E5" i="43"/>
  <c r="D5" i="43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J31" i="42" s="1"/>
  <c r="I5" i="42"/>
  <c r="I31" i="42" s="1"/>
  <c r="H5" i="42"/>
  <c r="H31" i="42" s="1"/>
  <c r="G5" i="42"/>
  <c r="G31" i="42" s="1"/>
  <c r="F5" i="42"/>
  <c r="E5" i="42"/>
  <c r="D5" i="42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M26" i="41"/>
  <c r="N26" i="41" s="1"/>
  <c r="O26" i="41" s="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32" i="41" s="1"/>
  <c r="H5" i="41"/>
  <c r="H32" i="41" s="1"/>
  <c r="G5" i="41"/>
  <c r="G32" i="41" s="1"/>
  <c r="F5" i="41"/>
  <c r="E5" i="41"/>
  <c r="E32" i="41" s="1"/>
  <c r="D5" i="4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 s="1"/>
  <c r="N11" i="40"/>
  <c r="O11" i="40" s="1"/>
  <c r="M10" i="40"/>
  <c r="M28" i="40" s="1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/>
  <c r="N6" i="40"/>
  <c r="O6" i="40" s="1"/>
  <c r="M5" i="40"/>
  <c r="L5" i="40"/>
  <c r="K5" i="40"/>
  <c r="K28" i="40" s="1"/>
  <c r="J5" i="40"/>
  <c r="I5" i="40"/>
  <c r="H5" i="40"/>
  <c r="G5" i="40"/>
  <c r="F5" i="40"/>
  <c r="E5" i="40"/>
  <c r="D5" i="40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/>
  <c r="O21" i="39" s="1"/>
  <c r="N20" i="39"/>
  <c r="O20" i="39" s="1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/>
  <c r="M10" i="39"/>
  <c r="M32" i="39" s="1"/>
  <c r="L10" i="39"/>
  <c r="K10" i="39"/>
  <c r="J10" i="39"/>
  <c r="I10" i="39"/>
  <c r="H10" i="39"/>
  <c r="G10" i="39"/>
  <c r="F10" i="39"/>
  <c r="E10" i="39"/>
  <c r="E32" i="39" s="1"/>
  <c r="D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H32" i="39"/>
  <c r="G5" i="39"/>
  <c r="F5" i="39"/>
  <c r="N5" i="39" s="1"/>
  <c r="O5" i="39" s="1"/>
  <c r="E5" i="39"/>
  <c r="D5" i="39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H32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N11" i="38"/>
  <c r="O11" i="38" s="1"/>
  <c r="M10" i="38"/>
  <c r="L10" i="38"/>
  <c r="K10" i="38"/>
  <c r="K32" i="38" s="1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E32" i="38" s="1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/>
  <c r="O20" i="37" s="1"/>
  <c r="N19" i="37"/>
  <c r="O19" i="37" s="1"/>
  <c r="N18" i="37"/>
  <c r="O18" i="37"/>
  <c r="N17" i="37"/>
  <c r="O17" i="37" s="1"/>
  <c r="N16" i="37"/>
  <c r="O16" i="37"/>
  <c r="N15" i="37"/>
  <c r="O15" i="37" s="1"/>
  <c r="M14" i="37"/>
  <c r="M31" i="37" s="1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M10" i="37"/>
  <c r="L10" i="37"/>
  <c r="K10" i="37"/>
  <c r="J10" i="37"/>
  <c r="I10" i="37"/>
  <c r="H10" i="37"/>
  <c r="G10" i="37"/>
  <c r="G31" i="37" s="1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M20" i="36"/>
  <c r="L20" i="36"/>
  <c r="K20" i="36"/>
  <c r="K30" i="36" s="1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G30" i="36" s="1"/>
  <c r="F14" i="36"/>
  <c r="E14" i="36"/>
  <c r="D14" i="36"/>
  <c r="N13" i="36"/>
  <c r="O13" i="36"/>
  <c r="N12" i="36"/>
  <c r="O12" i="36" s="1"/>
  <c r="N11" i="36"/>
  <c r="O11" i="36" s="1"/>
  <c r="M10" i="36"/>
  <c r="L10" i="36"/>
  <c r="K10" i="36"/>
  <c r="J10" i="36"/>
  <c r="J30" i="36" s="1"/>
  <c r="I10" i="36"/>
  <c r="H10" i="36"/>
  <c r="G10" i="36"/>
  <c r="F10" i="36"/>
  <c r="E10" i="36"/>
  <c r="D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M10" i="35"/>
  <c r="M29" i="35" s="1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/>
  <c r="M5" i="35"/>
  <c r="L5" i="35"/>
  <c r="L29" i="35"/>
  <c r="K5" i="35"/>
  <c r="K29" i="35" s="1"/>
  <c r="J5" i="35"/>
  <c r="J29" i="35" s="1"/>
  <c r="I5" i="35"/>
  <c r="H5" i="35"/>
  <c r="G5" i="35"/>
  <c r="F5" i="35"/>
  <c r="E5" i="35"/>
  <c r="D5" i="35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E31" i="34" s="1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M10" i="34"/>
  <c r="L10" i="34"/>
  <c r="L31" i="34" s="1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31" i="34" s="1"/>
  <c r="I5" i="34"/>
  <c r="H5" i="34"/>
  <c r="H31" i="34"/>
  <c r="G5" i="34"/>
  <c r="F5" i="34"/>
  <c r="E5" i="34"/>
  <c r="D5" i="34"/>
  <c r="E31" i="33"/>
  <c r="F31" i="33"/>
  <c r="G31" i="33"/>
  <c r="H31" i="33"/>
  <c r="I31" i="33"/>
  <c r="J31" i="33"/>
  <c r="K31" i="33"/>
  <c r="L31" i="33"/>
  <c r="M31" i="33"/>
  <c r="D31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N23" i="33" s="1"/>
  <c r="O23" i="33" s="1"/>
  <c r="F23" i="33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4" i="33"/>
  <c r="F14" i="33"/>
  <c r="G14" i="33"/>
  <c r="H14" i="33"/>
  <c r="I14" i="33"/>
  <c r="J14" i="33"/>
  <c r="K14" i="33"/>
  <c r="L14" i="33"/>
  <c r="L33" i="33" s="1"/>
  <c r="M14" i="33"/>
  <c r="E10" i="33"/>
  <c r="F10" i="33"/>
  <c r="G10" i="33"/>
  <c r="H10" i="33"/>
  <c r="I10" i="33"/>
  <c r="J10" i="33"/>
  <c r="K10" i="33"/>
  <c r="L10" i="33"/>
  <c r="M10" i="33"/>
  <c r="E5" i="33"/>
  <c r="E33" i="33" s="1"/>
  <c r="F5" i="33"/>
  <c r="F33" i="33" s="1"/>
  <c r="G5" i="33"/>
  <c r="H5" i="33"/>
  <c r="I5" i="33"/>
  <c r="J5" i="33"/>
  <c r="K5" i="33"/>
  <c r="L5" i="33"/>
  <c r="M5" i="33"/>
  <c r="D27" i="33"/>
  <c r="D25" i="33"/>
  <c r="D33" i="33" s="1"/>
  <c r="D20" i="33"/>
  <c r="D14" i="33"/>
  <c r="D10" i="33"/>
  <c r="D5" i="33"/>
  <c r="N32" i="33"/>
  <c r="O32" i="33"/>
  <c r="N26" i="33"/>
  <c r="O26" i="33" s="1"/>
  <c r="N28" i="33"/>
  <c r="O28" i="33" s="1"/>
  <c r="N29" i="33"/>
  <c r="O29" i="33" s="1"/>
  <c r="N30" i="33"/>
  <c r="O30" i="33" s="1"/>
  <c r="D23" i="33"/>
  <c r="N24" i="33"/>
  <c r="O24" i="33"/>
  <c r="N22" i="33"/>
  <c r="O22" i="33" s="1"/>
  <c r="N21" i="33"/>
  <c r="O21" i="33" s="1"/>
  <c r="N12" i="33"/>
  <c r="O12" i="33" s="1"/>
  <c r="N13" i="33"/>
  <c r="O13" i="33"/>
  <c r="N7" i="33"/>
  <c r="O7" i="33" s="1"/>
  <c r="N8" i="33"/>
  <c r="O8" i="33" s="1"/>
  <c r="N9" i="33"/>
  <c r="O9" i="33" s="1"/>
  <c r="N6" i="33"/>
  <c r="O6" i="33" s="1"/>
  <c r="N15" i="33"/>
  <c r="O15" i="33" s="1"/>
  <c r="N16" i="33"/>
  <c r="O16" i="33"/>
  <c r="N17" i="33"/>
  <c r="O17" i="33" s="1"/>
  <c r="N18" i="33"/>
  <c r="O18" i="33" s="1"/>
  <c r="N19" i="33"/>
  <c r="O19" i="33" s="1"/>
  <c r="N11" i="33"/>
  <c r="O11" i="33" s="1"/>
  <c r="E30" i="36"/>
  <c r="N31" i="33"/>
  <c r="O31" i="33" s="1"/>
  <c r="G32" i="38"/>
  <c r="N25" i="37"/>
  <c r="O25" i="37" s="1"/>
  <c r="J31" i="43" l="1"/>
  <c r="N29" i="44"/>
  <c r="O29" i="44" s="1"/>
  <c r="N5" i="38"/>
  <c r="O5" i="38" s="1"/>
  <c r="N24" i="46"/>
  <c r="O24" i="46" s="1"/>
  <c r="L31" i="48"/>
  <c r="F31" i="37"/>
  <c r="I32" i="38"/>
  <c r="N29" i="39"/>
  <c r="O29" i="39" s="1"/>
  <c r="N24" i="41"/>
  <c r="O24" i="41" s="1"/>
  <c r="O24" i="48"/>
  <c r="P24" i="48" s="1"/>
  <c r="I33" i="33"/>
  <c r="N10" i="45"/>
  <c r="O10" i="45" s="1"/>
  <c r="I31" i="46"/>
  <c r="N5" i="33"/>
  <c r="O5" i="33" s="1"/>
  <c r="N14" i="33"/>
  <c r="O14" i="33" s="1"/>
  <c r="M30" i="36"/>
  <c r="N10" i="44"/>
  <c r="O10" i="44" s="1"/>
  <c r="I31" i="37"/>
  <c r="N23" i="36"/>
  <c r="O23" i="36" s="1"/>
  <c r="F31" i="45"/>
  <c r="M33" i="33"/>
  <c r="G28" i="40"/>
  <c r="G31" i="45"/>
  <c r="L31" i="37"/>
  <c r="H31" i="45"/>
  <c r="N21" i="46"/>
  <c r="O21" i="46" s="1"/>
  <c r="F31" i="48"/>
  <c r="N25" i="33"/>
  <c r="O25" i="33" s="1"/>
  <c r="N10" i="42"/>
  <c r="O10" i="42" s="1"/>
  <c r="K31" i="42"/>
  <c r="N10" i="43"/>
  <c r="O10" i="43" s="1"/>
  <c r="F31" i="44"/>
  <c r="I31" i="45"/>
  <c r="D31" i="48"/>
  <c r="O31" i="48" s="1"/>
  <c r="P31" i="48" s="1"/>
  <c r="N5" i="46"/>
  <c r="O5" i="46" s="1"/>
  <c r="N10" i="34"/>
  <c r="O10" i="34" s="1"/>
  <c r="I30" i="36"/>
  <c r="J28" i="40"/>
  <c r="N15" i="41"/>
  <c r="O15" i="41" s="1"/>
  <c r="G31" i="43"/>
  <c r="N26" i="43"/>
  <c r="O26" i="43" s="1"/>
  <c r="N15" i="46"/>
  <c r="O15" i="46" s="1"/>
  <c r="N26" i="46"/>
  <c r="O26" i="46" s="1"/>
  <c r="N19" i="35"/>
  <c r="O19" i="35" s="1"/>
  <c r="N10" i="46"/>
  <c r="O10" i="46" s="1"/>
  <c r="N28" i="34"/>
  <c r="O28" i="34" s="1"/>
  <c r="N24" i="42"/>
  <c r="O24" i="42" s="1"/>
  <c r="J33" i="33"/>
  <c r="N20" i="34"/>
  <c r="O20" i="34" s="1"/>
  <c r="E28" i="40"/>
  <c r="N21" i="38"/>
  <c r="O21" i="38" s="1"/>
  <c r="N14" i="35"/>
  <c r="O14" i="35" s="1"/>
  <c r="N15" i="43"/>
  <c r="O15" i="43" s="1"/>
  <c r="F32" i="39"/>
  <c r="N21" i="40"/>
  <c r="O21" i="40" s="1"/>
  <c r="N21" i="41"/>
  <c r="O21" i="41" s="1"/>
  <c r="H31" i="44"/>
  <c r="L31" i="44"/>
  <c r="I31" i="48"/>
  <c r="N24" i="43"/>
  <c r="O24" i="43" s="1"/>
  <c r="L31" i="42"/>
  <c r="N10" i="36"/>
  <c r="O10" i="36" s="1"/>
  <c r="N24" i="38"/>
  <c r="O24" i="38" s="1"/>
  <c r="K32" i="41"/>
  <c r="M31" i="42"/>
  <c r="O21" i="48"/>
  <c r="P21" i="48" s="1"/>
  <c r="H30" i="36"/>
  <c r="K31" i="37"/>
  <c r="N10" i="40"/>
  <c r="O10" i="40" s="1"/>
  <c r="N10" i="38"/>
  <c r="O10" i="38" s="1"/>
  <c r="D31" i="43"/>
  <c r="N31" i="43" s="1"/>
  <c r="O31" i="43" s="1"/>
  <c r="I31" i="44"/>
  <c r="L31" i="45"/>
  <c r="N18" i="40"/>
  <c r="O18" i="40" s="1"/>
  <c r="K33" i="33"/>
  <c r="I32" i="39"/>
  <c r="N5" i="41"/>
  <c r="O5" i="41" s="1"/>
  <c r="N10" i="35"/>
  <c r="O10" i="35" s="1"/>
  <c r="L28" i="40"/>
  <c r="F29" i="35"/>
  <c r="N29" i="35" s="1"/>
  <c r="O29" i="35" s="1"/>
  <c r="N20" i="36"/>
  <c r="O20" i="36" s="1"/>
  <c r="N15" i="38"/>
  <c r="O15" i="38" s="1"/>
  <c r="J31" i="44"/>
  <c r="M31" i="45"/>
  <c r="E31" i="45"/>
  <c r="E31" i="48"/>
  <c r="N27" i="33"/>
  <c r="O27" i="33" s="1"/>
  <c r="K31" i="43"/>
  <c r="I31" i="34"/>
  <c r="M32" i="41"/>
  <c r="L31" i="43"/>
  <c r="H28" i="40"/>
  <c r="M31" i="43"/>
  <c r="M31" i="48"/>
  <c r="M31" i="46"/>
  <c r="H31" i="46"/>
  <c r="N31" i="46" s="1"/>
  <c r="O31" i="46" s="1"/>
  <c r="E31" i="42"/>
  <c r="L32" i="38"/>
  <c r="L32" i="41"/>
  <c r="N29" i="41"/>
  <c r="O29" i="41" s="1"/>
  <c r="J31" i="46"/>
  <c r="F32" i="41"/>
  <c r="J31" i="45"/>
  <c r="F30" i="36"/>
  <c r="N22" i="35"/>
  <c r="O22" i="35" s="1"/>
  <c r="N15" i="42"/>
  <c r="O15" i="42" s="1"/>
  <c r="E31" i="43"/>
  <c r="E29" i="35"/>
  <c r="N14" i="37"/>
  <c r="O14" i="37" s="1"/>
  <c r="N25" i="34"/>
  <c r="O25" i="34" s="1"/>
  <c r="N5" i="43"/>
  <c r="O5" i="43" s="1"/>
  <c r="N23" i="34"/>
  <c r="O23" i="34" s="1"/>
  <c r="G29" i="35"/>
  <c r="L30" i="36"/>
  <c r="F32" i="38"/>
  <c r="N10" i="39"/>
  <c r="O10" i="39" s="1"/>
  <c r="N26" i="39"/>
  <c r="O26" i="39" s="1"/>
  <c r="I28" i="40"/>
  <c r="D31" i="42"/>
  <c r="N31" i="42" s="1"/>
  <c r="O31" i="42" s="1"/>
  <c r="K31" i="44"/>
  <c r="O26" i="48"/>
  <c r="P26" i="48" s="1"/>
  <c r="O29" i="48"/>
  <c r="P29" i="48" s="1"/>
  <c r="L31" i="46"/>
  <c r="N29" i="38"/>
  <c r="O29" i="38" s="1"/>
  <c r="J32" i="41"/>
  <c r="N29" i="42"/>
  <c r="O29" i="42" s="1"/>
  <c r="D31" i="44"/>
  <c r="N26" i="38"/>
  <c r="O26" i="38" s="1"/>
  <c r="E31" i="44"/>
  <c r="N31" i="44" s="1"/>
  <c r="O31" i="44" s="1"/>
  <c r="N10" i="33"/>
  <c r="O10" i="33" s="1"/>
  <c r="N14" i="34"/>
  <c r="O14" i="34" s="1"/>
  <c r="D28" i="40"/>
  <c r="N28" i="40" s="1"/>
  <c r="O28" i="40" s="1"/>
  <c r="H29" i="35"/>
  <c r="N14" i="36"/>
  <c r="O14" i="36" s="1"/>
  <c r="D30" i="36"/>
  <c r="N30" i="36" s="1"/>
  <c r="O30" i="36" s="1"/>
  <c r="N10" i="37"/>
  <c r="O10" i="37" s="1"/>
  <c r="G32" i="39"/>
  <c r="N15" i="39"/>
  <c r="O15" i="39" s="1"/>
  <c r="F28" i="40"/>
  <c r="N15" i="45"/>
  <c r="O15" i="45" s="1"/>
  <c r="G31" i="48"/>
  <c r="O10" i="48"/>
  <c r="P10" i="48" s="1"/>
  <c r="G31" i="34"/>
  <c r="K31" i="34"/>
  <c r="J32" i="38"/>
  <c r="J32" i="39"/>
  <c r="N31" i="48"/>
  <c r="H31" i="37"/>
  <c r="N29" i="37"/>
  <c r="O29" i="37" s="1"/>
  <c r="J31" i="37"/>
  <c r="N24" i="35"/>
  <c r="O24" i="35" s="1"/>
  <c r="D29" i="35"/>
  <c r="N10" i="41"/>
  <c r="O10" i="41" s="1"/>
  <c r="N20" i="33"/>
  <c r="O20" i="33" s="1"/>
  <c r="I29" i="35"/>
  <c r="N27" i="35"/>
  <c r="O27" i="35" s="1"/>
  <c r="M32" i="38"/>
  <c r="D32" i="39"/>
  <c r="D32" i="41"/>
  <c r="F31" i="42"/>
  <c r="H31" i="43"/>
  <c r="M31" i="44"/>
  <c r="H31" i="48"/>
  <c r="O31" i="49"/>
  <c r="P31" i="49" s="1"/>
  <c r="N5" i="40"/>
  <c r="O5" i="40" s="1"/>
  <c r="H33" i="33"/>
  <c r="N24" i="39"/>
  <c r="O24" i="39" s="1"/>
  <c r="N5" i="36"/>
  <c r="O5" i="36" s="1"/>
  <c r="D31" i="34"/>
  <c r="N25" i="36"/>
  <c r="O25" i="36" s="1"/>
  <c r="K32" i="39"/>
  <c r="N32" i="39" s="1"/>
  <c r="O32" i="39" s="1"/>
  <c r="G33" i="33"/>
  <c r="N33" i="33" s="1"/>
  <c r="O33" i="33" s="1"/>
  <c r="N5" i="34"/>
  <c r="O5" i="34" s="1"/>
  <c r="E31" i="37"/>
  <c r="O5" i="48"/>
  <c r="P5" i="48" s="1"/>
  <c r="N5" i="44"/>
  <c r="O5" i="44" s="1"/>
  <c r="M31" i="34"/>
  <c r="F31" i="34"/>
  <c r="L32" i="39"/>
  <c r="D31" i="45"/>
  <c r="F31" i="43"/>
  <c r="N21" i="45"/>
  <c r="O21" i="45" s="1"/>
  <c r="N21" i="42"/>
  <c r="O21" i="42" s="1"/>
  <c r="N5" i="37"/>
  <c r="O5" i="37" s="1"/>
  <c r="D32" i="38"/>
  <c r="N5" i="35"/>
  <c r="O5" i="35" s="1"/>
  <c r="D31" i="37"/>
  <c r="N5" i="42"/>
  <c r="O5" i="42" s="1"/>
  <c r="N32" i="41" l="1"/>
  <c r="O32" i="41" s="1"/>
  <c r="N32" i="38"/>
  <c r="O32" i="38" s="1"/>
  <c r="N31" i="45"/>
  <c r="O31" i="45" s="1"/>
  <c r="N31" i="37"/>
  <c r="O31" i="37" s="1"/>
  <c r="N31" i="34"/>
  <c r="O31" i="34" s="1"/>
</calcChain>
</file>

<file path=xl/sharedStrings.xml><?xml version="1.0" encoding="utf-8"?>
<sst xmlns="http://schemas.openxmlformats.org/spreadsheetml/2006/main" count="801" uniqueCount="96">
  <si>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</si>
  <si>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</si>
  <si>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</si>
  <si>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</si>
  <si>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</si>
  <si>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</si>
  <si>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</si>
  <si>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</si>
  <si>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</si>
  <si>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</si>
  <si>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</si>
  <si>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</si>
  <si>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</si>
  <si>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</si>
  <si>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</si>
  <si>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</si>
  <si>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</si>
  <si>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</si>
  <si>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</si>
  <si>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</si>
  <si>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</si>
  <si>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</si>
  <si>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</si>
  <si>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</si>
  <si>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</si>
  <si>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</si>
  <si>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</si>
  <si>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</si>
  <si>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</si>
  <si>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</si>
  <si>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</si>
  <si>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</si>
  <si>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</si>
  <si>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</si>
  <si>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</si>
  <si>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</si>
  <si>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</si>
  <si>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</si>
  <si>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</si>
  <si>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</si>
  <si>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</si>
  <si>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</si>
  <si>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</si>
  <si>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</si>
  <si>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</si>
  <si>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</si>
  <si>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</si>
  <si>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Umatilla Expenditures Reported by Account Code and Fund Type</t>
  </si>
  <si>
    <t>Local Fiscal Year Ended September 30, 2010</t>
  </si>
  <si>
    <t>Capital Lease Acquisitions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</si>
  <si>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</si>
  <si>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</si>
  <si>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</si>
  <si>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</si>
  <si>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</si>
  <si>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Water-Sewer Combination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</si>
  <si>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</si>
  <si>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</si>
  <si>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</si>
  <si>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</si>
  <si>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Other Public Safety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</si>
  <si>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</si>
  <si>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</si>
  <si>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</si>
  <si>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</si>
  <si>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</si>
  <si>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</si>
  <si>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</si>
  <si>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</si>
  <si>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</si>
  <si>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</si>
  <si>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</si>
  <si>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Cultural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</si>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</sst>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6964-F89D-4E6F-97F1-6FE20EBB5902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88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1284240</v>
      </c>
      <c r="E5" s="103">
        <f>SUM(E6:E9)</f>
        <v>83037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1367277</v>
      </c>
      <c r="P5" s="105">
        <f>(O5/P$33)</f>
        <v>352.30018036588507</v>
      </c>
      <c r="Q5" s="106"/>
    </row>
    <row r="6" spans="1:134">
      <c r="A6" s="108"/>
      <c r="B6" s="109">
        <v>511</v>
      </c>
      <c r="C6" s="110" t="s">
        <v>19</v>
      </c>
      <c r="D6" s="111">
        <v>74636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74636</v>
      </c>
      <c r="P6" s="112">
        <f>(O6/P$33)</f>
        <v>19.231125998454008</v>
      </c>
      <c r="Q6" s="113"/>
    </row>
    <row r="7" spans="1:134">
      <c r="A7" s="108"/>
      <c r="B7" s="109">
        <v>513</v>
      </c>
      <c r="C7" s="110" t="s">
        <v>20</v>
      </c>
      <c r="D7" s="111">
        <v>1022239</v>
      </c>
      <c r="E7" s="111">
        <v>26814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1049053</v>
      </c>
      <c r="P7" s="112">
        <f>(O7/P$33)</f>
        <v>270.30481834578717</v>
      </c>
      <c r="Q7" s="113"/>
    </row>
    <row r="8" spans="1:134">
      <c r="A8" s="108"/>
      <c r="B8" s="109">
        <v>515</v>
      </c>
      <c r="C8" s="110" t="s">
        <v>21</v>
      </c>
      <c r="D8" s="111">
        <v>169587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169587</v>
      </c>
      <c r="P8" s="112">
        <f>(O8/P$33)</f>
        <v>43.696727647513526</v>
      </c>
      <c r="Q8" s="113"/>
    </row>
    <row r="9" spans="1:134">
      <c r="A9" s="108"/>
      <c r="B9" s="109">
        <v>519</v>
      </c>
      <c r="C9" s="110" t="s">
        <v>22</v>
      </c>
      <c r="D9" s="111">
        <v>17778</v>
      </c>
      <c r="E9" s="111">
        <v>56223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74001</v>
      </c>
      <c r="P9" s="112">
        <f>(O9/P$33)</f>
        <v>19.06750837413038</v>
      </c>
      <c r="Q9" s="113"/>
    </row>
    <row r="10" spans="1:134" ht="15.75">
      <c r="A10" s="114" t="s">
        <v>23</v>
      </c>
      <c r="B10" s="115"/>
      <c r="C10" s="116"/>
      <c r="D10" s="117">
        <f>SUM(D11:D14)</f>
        <v>1087347</v>
      </c>
      <c r="E10" s="117">
        <f>SUM(E11:E14)</f>
        <v>524845</v>
      </c>
      <c r="F10" s="117">
        <f>SUM(F11:F14)</f>
        <v>0</v>
      </c>
      <c r="G10" s="117">
        <f>SUM(G11:G14)</f>
        <v>0</v>
      </c>
      <c r="H10" s="117">
        <f>SUM(H11:H14)</f>
        <v>0</v>
      </c>
      <c r="I10" s="117">
        <f>SUM(I11:I14)</f>
        <v>0</v>
      </c>
      <c r="J10" s="117">
        <f>SUM(J11:J14)</f>
        <v>0</v>
      </c>
      <c r="K10" s="117">
        <f>SUM(K11:K14)</f>
        <v>67722</v>
      </c>
      <c r="L10" s="117">
        <f>SUM(L11:L14)</f>
        <v>0</v>
      </c>
      <c r="M10" s="117">
        <f>SUM(M11:M14)</f>
        <v>0</v>
      </c>
      <c r="N10" s="117">
        <f>SUM(N11:N14)</f>
        <v>0</v>
      </c>
      <c r="O10" s="118">
        <f>SUM(D10:N10)</f>
        <v>1679914</v>
      </c>
      <c r="P10" s="119">
        <f>(O10/P$33)</f>
        <v>432.85596495748518</v>
      </c>
      <c r="Q10" s="120"/>
    </row>
    <row r="11" spans="1:134">
      <c r="A11" s="108"/>
      <c r="B11" s="109">
        <v>521</v>
      </c>
      <c r="C11" s="110" t="s">
        <v>24</v>
      </c>
      <c r="D11" s="111">
        <v>987111</v>
      </c>
      <c r="E11" s="111">
        <v>100022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67722</v>
      </c>
      <c r="L11" s="111">
        <v>0</v>
      </c>
      <c r="M11" s="111">
        <v>0</v>
      </c>
      <c r="N11" s="111">
        <v>0</v>
      </c>
      <c r="O11" s="111">
        <f>SUM(D11:N11)</f>
        <v>1154855</v>
      </c>
      <c r="P11" s="112">
        <f>(O11/P$33)</f>
        <v>297.56634887915487</v>
      </c>
      <c r="Q11" s="113"/>
    </row>
    <row r="12" spans="1:134">
      <c r="A12" s="108"/>
      <c r="B12" s="109">
        <v>522</v>
      </c>
      <c r="C12" s="110" t="s">
        <v>25</v>
      </c>
      <c r="D12" s="111">
        <v>0</v>
      </c>
      <c r="E12" s="111">
        <v>424823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:O14" si="1">SUM(D12:N12)</f>
        <v>424823</v>
      </c>
      <c r="P12" s="112">
        <f>(O12/P$33)</f>
        <v>109.46225199690801</v>
      </c>
      <c r="Q12" s="113"/>
    </row>
    <row r="13" spans="1:134">
      <c r="A13" s="108"/>
      <c r="B13" s="109">
        <v>524</v>
      </c>
      <c r="C13" s="110" t="s">
        <v>26</v>
      </c>
      <c r="D13" s="111">
        <v>75818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1"/>
        <v>75818</v>
      </c>
      <c r="P13" s="112">
        <f>(O13/P$33)</f>
        <v>19.535686678691057</v>
      </c>
      <c r="Q13" s="113"/>
    </row>
    <row r="14" spans="1:134">
      <c r="A14" s="108"/>
      <c r="B14" s="109">
        <v>529</v>
      </c>
      <c r="C14" s="110" t="s">
        <v>60</v>
      </c>
      <c r="D14" s="111">
        <v>24418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24418</v>
      </c>
      <c r="P14" s="112">
        <f>(O14/P$33)</f>
        <v>6.2916774027312545</v>
      </c>
      <c r="Q14" s="113"/>
    </row>
    <row r="15" spans="1:134" ht="15.75">
      <c r="A15" s="114" t="s">
        <v>27</v>
      </c>
      <c r="B15" s="115"/>
      <c r="C15" s="116"/>
      <c r="D15" s="117">
        <f>SUM(D16:D20)</f>
        <v>71801</v>
      </c>
      <c r="E15" s="117">
        <f>SUM(E16:E20)</f>
        <v>0</v>
      </c>
      <c r="F15" s="117">
        <f>SUM(F16:F20)</f>
        <v>0</v>
      </c>
      <c r="G15" s="117">
        <f>SUM(G16:G20)</f>
        <v>0</v>
      </c>
      <c r="H15" s="117">
        <f>SUM(H16:H20)</f>
        <v>0</v>
      </c>
      <c r="I15" s="117">
        <f>SUM(I16:I20)</f>
        <v>3137077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3208878</v>
      </c>
      <c r="P15" s="119">
        <f>(O15/P$33)</f>
        <v>826.81731512496776</v>
      </c>
      <c r="Q15" s="120"/>
    </row>
    <row r="16" spans="1:134">
      <c r="A16" s="108"/>
      <c r="B16" s="109">
        <v>533</v>
      </c>
      <c r="C16" s="110" t="s">
        <v>28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1614632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8" si="2">SUM(D16:N16)</f>
        <v>1614632</v>
      </c>
      <c r="P16" s="112">
        <f>(O16/P$33)</f>
        <v>416.03504251481576</v>
      </c>
      <c r="Q16" s="113"/>
    </row>
    <row r="17" spans="1:120">
      <c r="A17" s="108"/>
      <c r="B17" s="109">
        <v>534</v>
      </c>
      <c r="C17" s="110" t="s">
        <v>29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543927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543927</v>
      </c>
      <c r="P17" s="112">
        <f>(O17/P$33)</f>
        <v>140.15124967791806</v>
      </c>
      <c r="Q17" s="113"/>
    </row>
    <row r="18" spans="1:120">
      <c r="A18" s="108"/>
      <c r="B18" s="109">
        <v>535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834738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834738</v>
      </c>
      <c r="P18" s="112">
        <f>(O18/P$33)</f>
        <v>215.08322597268744</v>
      </c>
      <c r="Q18" s="113"/>
    </row>
    <row r="19" spans="1:120">
      <c r="A19" s="108"/>
      <c r="B19" s="109">
        <v>538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143780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143780</v>
      </c>
      <c r="P19" s="112">
        <f>(O19/P$33)</f>
        <v>37.047152795671217</v>
      </c>
      <c r="Q19" s="113"/>
    </row>
    <row r="20" spans="1:120">
      <c r="A20" s="108"/>
      <c r="B20" s="109">
        <v>539</v>
      </c>
      <c r="C20" s="110" t="s">
        <v>32</v>
      </c>
      <c r="D20" s="111">
        <v>71801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71801</v>
      </c>
      <c r="P20" s="112">
        <f>(O20/P$33)</f>
        <v>18.50064416387529</v>
      </c>
      <c r="Q20" s="113"/>
    </row>
    <row r="21" spans="1:120" ht="15.75">
      <c r="A21" s="114" t="s">
        <v>33</v>
      </c>
      <c r="B21" s="115"/>
      <c r="C21" s="116"/>
      <c r="D21" s="117">
        <f>SUM(D22:D23)</f>
        <v>534918</v>
      </c>
      <c r="E21" s="117">
        <f>SUM(E22:E23)</f>
        <v>230517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534928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1300363</v>
      </c>
      <c r="P21" s="119">
        <f>(O21/P$33)</f>
        <v>335.05874774542644</v>
      </c>
      <c r="Q21" s="120"/>
    </row>
    <row r="22" spans="1:120">
      <c r="A22" s="108"/>
      <c r="B22" s="109">
        <v>541</v>
      </c>
      <c r="C22" s="110" t="s">
        <v>34</v>
      </c>
      <c r="D22" s="111">
        <v>534918</v>
      </c>
      <c r="E22" s="111">
        <v>230517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765435</v>
      </c>
      <c r="P22" s="112">
        <f>(O22/P$33)</f>
        <v>197.2262303530018</v>
      </c>
      <c r="Q22" s="113"/>
    </row>
    <row r="23" spans="1:120">
      <c r="A23" s="108"/>
      <c r="B23" s="109">
        <v>542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534928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534928</v>
      </c>
      <c r="P23" s="112">
        <f>(O23/P$33)</f>
        <v>137.83251739242462</v>
      </c>
      <c r="Q23" s="113"/>
    </row>
    <row r="24" spans="1:120" ht="15.75">
      <c r="A24" s="114" t="s">
        <v>36</v>
      </c>
      <c r="B24" s="115"/>
      <c r="C24" s="116"/>
      <c r="D24" s="117">
        <f>SUM(D25:D25)</f>
        <v>0</v>
      </c>
      <c r="E24" s="117">
        <f>SUM(E25:E25)</f>
        <v>163717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163717</v>
      </c>
      <c r="P24" s="119">
        <f>(O24/P$33)</f>
        <v>42.184230868332904</v>
      </c>
      <c r="Q24" s="120"/>
    </row>
    <row r="25" spans="1:120">
      <c r="A25" s="121"/>
      <c r="B25" s="122">
        <v>559</v>
      </c>
      <c r="C25" s="123" t="s">
        <v>37</v>
      </c>
      <c r="D25" s="111">
        <v>0</v>
      </c>
      <c r="E25" s="111">
        <v>163717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163717</v>
      </c>
      <c r="P25" s="112">
        <f>(O25/P$33)</f>
        <v>42.184230868332904</v>
      </c>
      <c r="Q25" s="113"/>
    </row>
    <row r="26" spans="1:120" ht="15.75">
      <c r="A26" s="114" t="s">
        <v>40</v>
      </c>
      <c r="B26" s="115"/>
      <c r="C26" s="116"/>
      <c r="D26" s="117">
        <f>SUM(D27:D28)</f>
        <v>667931</v>
      </c>
      <c r="E26" s="117">
        <f>SUM(E27:E28)</f>
        <v>70429</v>
      </c>
      <c r="F26" s="117">
        <f>SUM(F27:F28)</f>
        <v>0</v>
      </c>
      <c r="G26" s="117">
        <f>SUM(G27:G28)</f>
        <v>0</v>
      </c>
      <c r="H26" s="117">
        <f>SUM(H27:H28)</f>
        <v>0</v>
      </c>
      <c r="I26" s="117">
        <f>SUM(I27:I28)</f>
        <v>0</v>
      </c>
      <c r="J26" s="117">
        <f>SUM(J27:J28)</f>
        <v>0</v>
      </c>
      <c r="K26" s="117">
        <f>SUM(K27:K28)</f>
        <v>0</v>
      </c>
      <c r="L26" s="117">
        <f>SUM(L27:L28)</f>
        <v>0</v>
      </c>
      <c r="M26" s="117">
        <f>SUM(M27:M28)</f>
        <v>0</v>
      </c>
      <c r="N26" s="117">
        <f>SUM(N27:N28)</f>
        <v>0</v>
      </c>
      <c r="O26" s="117">
        <f>SUM(D26:N26)</f>
        <v>738360</v>
      </c>
      <c r="P26" s="119">
        <f>(O26/P$33)</f>
        <v>190.24993558361248</v>
      </c>
      <c r="Q26" s="113"/>
    </row>
    <row r="27" spans="1:120">
      <c r="A27" s="108"/>
      <c r="B27" s="109">
        <v>571</v>
      </c>
      <c r="C27" s="110" t="s">
        <v>41</v>
      </c>
      <c r="D27" s="111">
        <v>397571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397571</v>
      </c>
      <c r="P27" s="112">
        <f>(O27/P$33)</f>
        <v>102.44035042514815</v>
      </c>
      <c r="Q27" s="113"/>
    </row>
    <row r="28" spans="1:120">
      <c r="A28" s="108"/>
      <c r="B28" s="109">
        <v>572</v>
      </c>
      <c r="C28" s="110" t="s">
        <v>42</v>
      </c>
      <c r="D28" s="111">
        <v>270360</v>
      </c>
      <c r="E28" s="111">
        <v>70429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340789</v>
      </c>
      <c r="P28" s="112">
        <f>(O28/P$33)</f>
        <v>87.809585158464316</v>
      </c>
      <c r="Q28" s="113"/>
    </row>
    <row r="29" spans="1:120" ht="15.75">
      <c r="A29" s="114" t="s">
        <v>45</v>
      </c>
      <c r="B29" s="115"/>
      <c r="C29" s="116"/>
      <c r="D29" s="117">
        <f>SUM(D30:D30)</f>
        <v>0</v>
      </c>
      <c r="E29" s="117">
        <f>SUM(E30:E30)</f>
        <v>15000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600000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615000</v>
      </c>
      <c r="P29" s="119">
        <f>(O29/P$33)</f>
        <v>158.46431332130894</v>
      </c>
      <c r="Q29" s="113"/>
    </row>
    <row r="30" spans="1:120" ht="15.75" thickBot="1">
      <c r="A30" s="108"/>
      <c r="B30" s="109">
        <v>581</v>
      </c>
      <c r="C30" s="110" t="s">
        <v>91</v>
      </c>
      <c r="D30" s="111">
        <v>0</v>
      </c>
      <c r="E30" s="111">
        <v>15000</v>
      </c>
      <c r="F30" s="111">
        <v>0</v>
      </c>
      <c r="G30" s="111">
        <v>0</v>
      </c>
      <c r="H30" s="111">
        <v>0</v>
      </c>
      <c r="I30" s="111">
        <v>600000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615000</v>
      </c>
      <c r="P30" s="112">
        <f>(O30/P$33)</f>
        <v>158.46431332130894</v>
      </c>
      <c r="Q30" s="113"/>
    </row>
    <row r="31" spans="1:120" ht="16.5" thickBot="1">
      <c r="A31" s="124" t="s">
        <v>10</v>
      </c>
      <c r="B31" s="125"/>
      <c r="C31" s="126"/>
      <c r="D31" s="127">
        <f>SUM(D5,D10,D15,D21,D24,D26,D29)</f>
        <v>3646237</v>
      </c>
      <c r="E31" s="127">
        <f t="shared" ref="E31:N31" si="3">SUM(E5,E10,E15,E21,E24,E26,E29)</f>
        <v>1087545</v>
      </c>
      <c r="F31" s="127">
        <f t="shared" si="3"/>
        <v>0</v>
      </c>
      <c r="G31" s="127">
        <f t="shared" si="3"/>
        <v>0</v>
      </c>
      <c r="H31" s="127">
        <f t="shared" si="3"/>
        <v>0</v>
      </c>
      <c r="I31" s="127">
        <f t="shared" si="3"/>
        <v>4272005</v>
      </c>
      <c r="J31" s="127">
        <f t="shared" si="3"/>
        <v>0</v>
      </c>
      <c r="K31" s="127">
        <f t="shared" si="3"/>
        <v>67722</v>
      </c>
      <c r="L31" s="127">
        <f t="shared" si="3"/>
        <v>0</v>
      </c>
      <c r="M31" s="127">
        <f t="shared" si="3"/>
        <v>0</v>
      </c>
      <c r="N31" s="127">
        <f t="shared" si="3"/>
        <v>0</v>
      </c>
      <c r="O31" s="127">
        <f>SUM(D31:N31)</f>
        <v>9073509</v>
      </c>
      <c r="P31" s="128">
        <f>(O31/P$33)</f>
        <v>2337.9306879670189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95</v>
      </c>
      <c r="N33" s="139"/>
      <c r="O33" s="139"/>
      <c r="P33" s="137">
        <v>3881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651241</v>
      </c>
      <c r="E5" s="59">
        <f t="shared" si="0"/>
        <v>215340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2" si="1">SUM(D5:M5)</f>
        <v>866581</v>
      </c>
      <c r="O5" s="61">
        <f t="shared" ref="O5:O32" si="2">(N5/O$34)</f>
        <v>236.90021869874249</v>
      </c>
      <c r="P5" s="62"/>
    </row>
    <row r="6" spans="1:133">
      <c r="A6" s="64"/>
      <c r="B6" s="65">
        <v>511</v>
      </c>
      <c r="C6" s="66" t="s">
        <v>19</v>
      </c>
      <c r="D6" s="67">
        <v>64657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64657</v>
      </c>
      <c r="O6" s="68">
        <f t="shared" si="2"/>
        <v>17.675505740841992</v>
      </c>
      <c r="P6" s="69"/>
    </row>
    <row r="7" spans="1:133">
      <c r="A7" s="64"/>
      <c r="B7" s="65">
        <v>513</v>
      </c>
      <c r="C7" s="66" t="s">
        <v>20</v>
      </c>
      <c r="D7" s="67">
        <v>502815</v>
      </c>
      <c r="E7" s="67">
        <v>215340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718155</v>
      </c>
      <c r="O7" s="68">
        <f t="shared" si="2"/>
        <v>196.324494259158</v>
      </c>
      <c r="P7" s="69"/>
    </row>
    <row r="8" spans="1:133">
      <c r="A8" s="64"/>
      <c r="B8" s="65">
        <v>515</v>
      </c>
      <c r="C8" s="66" t="s">
        <v>21</v>
      </c>
      <c r="D8" s="67">
        <v>64352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64352</v>
      </c>
      <c r="O8" s="68">
        <f t="shared" si="2"/>
        <v>17.592126845270641</v>
      </c>
      <c r="P8" s="69"/>
    </row>
    <row r="9" spans="1:133">
      <c r="A9" s="64"/>
      <c r="B9" s="65">
        <v>519</v>
      </c>
      <c r="C9" s="66" t="s">
        <v>63</v>
      </c>
      <c r="D9" s="67">
        <v>19417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19417</v>
      </c>
      <c r="O9" s="68">
        <f t="shared" si="2"/>
        <v>5.3080918534718426</v>
      </c>
      <c r="P9" s="69"/>
    </row>
    <row r="10" spans="1:133" ht="15.75">
      <c r="A10" s="70" t="s">
        <v>23</v>
      </c>
      <c r="B10" s="71"/>
      <c r="C10" s="72"/>
      <c r="D10" s="73">
        <f t="shared" ref="D10:M10" si="3">SUM(D11:D14)</f>
        <v>881793</v>
      </c>
      <c r="E10" s="73">
        <f t="shared" si="3"/>
        <v>17895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47686</v>
      </c>
      <c r="L10" s="73">
        <f t="shared" si="3"/>
        <v>0</v>
      </c>
      <c r="M10" s="73">
        <f t="shared" si="3"/>
        <v>0</v>
      </c>
      <c r="N10" s="74">
        <f t="shared" si="1"/>
        <v>947374</v>
      </c>
      <c r="O10" s="75">
        <f t="shared" si="2"/>
        <v>258.98687807545105</v>
      </c>
      <c r="P10" s="76"/>
    </row>
    <row r="11" spans="1:133">
      <c r="A11" s="64"/>
      <c r="B11" s="65">
        <v>521</v>
      </c>
      <c r="C11" s="66" t="s">
        <v>24</v>
      </c>
      <c r="D11" s="67">
        <v>683391</v>
      </c>
      <c r="E11" s="67">
        <v>15116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47686</v>
      </c>
      <c r="L11" s="67">
        <v>0</v>
      </c>
      <c r="M11" s="67">
        <v>0</v>
      </c>
      <c r="N11" s="67">
        <f t="shared" si="1"/>
        <v>746193</v>
      </c>
      <c r="O11" s="68">
        <f t="shared" si="2"/>
        <v>203.989338436304</v>
      </c>
      <c r="P11" s="69"/>
    </row>
    <row r="12" spans="1:133">
      <c r="A12" s="64"/>
      <c r="B12" s="65">
        <v>522</v>
      </c>
      <c r="C12" s="66" t="s">
        <v>25</v>
      </c>
      <c r="D12" s="67">
        <v>130234</v>
      </c>
      <c r="E12" s="67">
        <v>2779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133013</v>
      </c>
      <c r="O12" s="68">
        <f t="shared" si="2"/>
        <v>36.362219792236196</v>
      </c>
      <c r="P12" s="69"/>
    </row>
    <row r="13" spans="1:133">
      <c r="A13" s="64"/>
      <c r="B13" s="65">
        <v>524</v>
      </c>
      <c r="C13" s="66" t="s">
        <v>26</v>
      </c>
      <c r="D13" s="67">
        <v>30268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30268</v>
      </c>
      <c r="O13" s="68">
        <f t="shared" si="2"/>
        <v>8.2744669218151987</v>
      </c>
      <c r="P13" s="69"/>
    </row>
    <row r="14" spans="1:133">
      <c r="A14" s="64"/>
      <c r="B14" s="65">
        <v>529</v>
      </c>
      <c r="C14" s="66" t="s">
        <v>60</v>
      </c>
      <c r="D14" s="67">
        <v>37900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37900</v>
      </c>
      <c r="O14" s="68">
        <f t="shared" si="2"/>
        <v>10.360852925095681</v>
      </c>
      <c r="P14" s="69"/>
    </row>
    <row r="15" spans="1:133" ht="15.75">
      <c r="A15" s="70" t="s">
        <v>27</v>
      </c>
      <c r="B15" s="71"/>
      <c r="C15" s="72"/>
      <c r="D15" s="73">
        <f t="shared" ref="D15:M15" si="4">SUM(D16:D20)</f>
        <v>40353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1533237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1573590</v>
      </c>
      <c r="O15" s="75">
        <f t="shared" si="2"/>
        <v>430.17769272826683</v>
      </c>
      <c r="P15" s="76"/>
    </row>
    <row r="16" spans="1:133">
      <c r="A16" s="64"/>
      <c r="B16" s="65">
        <v>533</v>
      </c>
      <c r="C16" s="66" t="s">
        <v>28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560358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560358</v>
      </c>
      <c r="O16" s="68">
        <f t="shared" si="2"/>
        <v>153.18698742482232</v>
      </c>
      <c r="P16" s="69"/>
    </row>
    <row r="17" spans="1:119">
      <c r="A17" s="64"/>
      <c r="B17" s="65">
        <v>534</v>
      </c>
      <c r="C17" s="66" t="s">
        <v>64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356173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356173</v>
      </c>
      <c r="O17" s="68">
        <f t="shared" si="2"/>
        <v>97.368234007654451</v>
      </c>
      <c r="P17" s="69"/>
    </row>
    <row r="18" spans="1:119">
      <c r="A18" s="64"/>
      <c r="B18" s="65">
        <v>535</v>
      </c>
      <c r="C18" s="66" t="s">
        <v>30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526032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526032</v>
      </c>
      <c r="O18" s="68">
        <f t="shared" si="2"/>
        <v>143.80317113176599</v>
      </c>
      <c r="P18" s="69"/>
    </row>
    <row r="19" spans="1:119">
      <c r="A19" s="64"/>
      <c r="B19" s="65">
        <v>538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90674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90674</v>
      </c>
      <c r="O19" s="68">
        <f t="shared" si="2"/>
        <v>24.787862219792235</v>
      </c>
      <c r="P19" s="69"/>
    </row>
    <row r="20" spans="1:119">
      <c r="A20" s="64"/>
      <c r="B20" s="65">
        <v>539</v>
      </c>
      <c r="C20" s="66" t="s">
        <v>32</v>
      </c>
      <c r="D20" s="67">
        <v>40353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40353</v>
      </c>
      <c r="O20" s="68">
        <f t="shared" si="2"/>
        <v>11.03143794423182</v>
      </c>
      <c r="P20" s="69"/>
    </row>
    <row r="21" spans="1:119" ht="15.75">
      <c r="A21" s="70" t="s">
        <v>33</v>
      </c>
      <c r="B21" s="71"/>
      <c r="C21" s="72"/>
      <c r="D21" s="73">
        <f t="shared" ref="D21:M21" si="5">SUM(D22:D23)</f>
        <v>466502</v>
      </c>
      <c r="E21" s="73">
        <f t="shared" si="5"/>
        <v>6011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281683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754196</v>
      </c>
      <c r="O21" s="75">
        <f t="shared" si="2"/>
        <v>206.1771459814106</v>
      </c>
      <c r="P21" s="76"/>
    </row>
    <row r="22" spans="1:119">
      <c r="A22" s="64"/>
      <c r="B22" s="65">
        <v>541</v>
      </c>
      <c r="C22" s="66" t="s">
        <v>66</v>
      </c>
      <c r="D22" s="67">
        <v>466502</v>
      </c>
      <c r="E22" s="67">
        <v>6011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472513</v>
      </c>
      <c r="O22" s="68">
        <f t="shared" si="2"/>
        <v>129.17249863313285</v>
      </c>
      <c r="P22" s="69"/>
    </row>
    <row r="23" spans="1:119">
      <c r="A23" s="64"/>
      <c r="B23" s="65">
        <v>542</v>
      </c>
      <c r="C23" s="66" t="s">
        <v>35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281683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281683</v>
      </c>
      <c r="O23" s="68">
        <f t="shared" si="2"/>
        <v>77.004647348277743</v>
      </c>
      <c r="P23" s="69"/>
    </row>
    <row r="24" spans="1:119" ht="15.75">
      <c r="A24" s="70" t="s">
        <v>36</v>
      </c>
      <c r="B24" s="71"/>
      <c r="C24" s="72"/>
      <c r="D24" s="73">
        <f t="shared" ref="D24:M24" si="6">SUM(D25:D25)</f>
        <v>0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123493</v>
      </c>
      <c r="N24" s="73">
        <f t="shared" si="1"/>
        <v>123493</v>
      </c>
      <c r="O24" s="75">
        <f t="shared" si="2"/>
        <v>33.759704756697651</v>
      </c>
      <c r="P24" s="76"/>
    </row>
    <row r="25" spans="1:119">
      <c r="A25" s="64"/>
      <c r="B25" s="65">
        <v>559</v>
      </c>
      <c r="C25" s="66" t="s">
        <v>37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123493</v>
      </c>
      <c r="N25" s="67">
        <f t="shared" si="1"/>
        <v>123493</v>
      </c>
      <c r="O25" s="68">
        <f t="shared" si="2"/>
        <v>33.759704756697651</v>
      </c>
      <c r="P25" s="69"/>
    </row>
    <row r="26" spans="1:119" ht="15.75">
      <c r="A26" s="70" t="s">
        <v>40</v>
      </c>
      <c r="B26" s="71"/>
      <c r="C26" s="72"/>
      <c r="D26" s="73">
        <f t="shared" ref="D26:M26" si="7">SUM(D27:D28)</f>
        <v>523018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1"/>
        <v>523018</v>
      </c>
      <c r="O26" s="75">
        <f t="shared" si="2"/>
        <v>142.97922361946419</v>
      </c>
      <c r="P26" s="69"/>
    </row>
    <row r="27" spans="1:119">
      <c r="A27" s="64"/>
      <c r="B27" s="65">
        <v>571</v>
      </c>
      <c r="C27" s="66" t="s">
        <v>41</v>
      </c>
      <c r="D27" s="67">
        <v>294072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294072</v>
      </c>
      <c r="O27" s="68">
        <f t="shared" si="2"/>
        <v>80.391470749043194</v>
      </c>
      <c r="P27" s="69"/>
    </row>
    <row r="28" spans="1:119">
      <c r="A28" s="64"/>
      <c r="B28" s="65">
        <v>572</v>
      </c>
      <c r="C28" s="66" t="s">
        <v>67</v>
      </c>
      <c r="D28" s="67">
        <v>228946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228946</v>
      </c>
      <c r="O28" s="68">
        <f t="shared" si="2"/>
        <v>62.587752870420992</v>
      </c>
      <c r="P28" s="69"/>
    </row>
    <row r="29" spans="1:119" ht="15.75">
      <c r="A29" s="70" t="s">
        <v>68</v>
      </c>
      <c r="B29" s="71"/>
      <c r="C29" s="72"/>
      <c r="D29" s="73">
        <f t="shared" ref="D29:M29" si="8">SUM(D30:D31)</f>
        <v>0</v>
      </c>
      <c r="E29" s="73">
        <f t="shared" si="8"/>
        <v>139214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515998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1"/>
        <v>655212</v>
      </c>
      <c r="O29" s="75">
        <f t="shared" si="2"/>
        <v>179.11755057408419</v>
      </c>
      <c r="P29" s="69"/>
    </row>
    <row r="30" spans="1:119">
      <c r="A30" s="64"/>
      <c r="B30" s="65">
        <v>581</v>
      </c>
      <c r="C30" s="66" t="s">
        <v>69</v>
      </c>
      <c r="D30" s="67">
        <v>0</v>
      </c>
      <c r="E30" s="67">
        <v>4278</v>
      </c>
      <c r="F30" s="67">
        <v>0</v>
      </c>
      <c r="G30" s="67">
        <v>0</v>
      </c>
      <c r="H30" s="67">
        <v>0</v>
      </c>
      <c r="I30" s="67">
        <v>515998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520276</v>
      </c>
      <c r="O30" s="68">
        <f t="shared" si="2"/>
        <v>142.22963367960634</v>
      </c>
      <c r="P30" s="69"/>
    </row>
    <row r="31" spans="1:119" ht="15.75" thickBot="1">
      <c r="A31" s="64"/>
      <c r="B31" s="65">
        <v>584</v>
      </c>
      <c r="C31" s="66" t="s">
        <v>49</v>
      </c>
      <c r="D31" s="67">
        <v>0</v>
      </c>
      <c r="E31" s="67">
        <v>134936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"/>
        <v>134936</v>
      </c>
      <c r="O31" s="68">
        <f t="shared" si="2"/>
        <v>36.887916894477854</v>
      </c>
      <c r="P31" s="69"/>
    </row>
    <row r="32" spans="1:119" ht="16.5" thickBot="1">
      <c r="A32" s="77" t="s">
        <v>10</v>
      </c>
      <c r="B32" s="78"/>
      <c r="C32" s="79"/>
      <c r="D32" s="80">
        <f>SUM(D5,D10,D15,D21,D24,D26,D29)</f>
        <v>2562907</v>
      </c>
      <c r="E32" s="80">
        <f t="shared" ref="E32:M32" si="9">SUM(E5,E10,E15,E21,E24,E26,E29)</f>
        <v>378460</v>
      </c>
      <c r="F32" s="80">
        <f t="shared" si="9"/>
        <v>0</v>
      </c>
      <c r="G32" s="80">
        <f t="shared" si="9"/>
        <v>0</v>
      </c>
      <c r="H32" s="80">
        <f t="shared" si="9"/>
        <v>0</v>
      </c>
      <c r="I32" s="80">
        <f t="shared" si="9"/>
        <v>2330918</v>
      </c>
      <c r="J32" s="80">
        <f t="shared" si="9"/>
        <v>0</v>
      </c>
      <c r="K32" s="80">
        <f t="shared" si="9"/>
        <v>47686</v>
      </c>
      <c r="L32" s="80">
        <f t="shared" si="9"/>
        <v>0</v>
      </c>
      <c r="M32" s="80">
        <f t="shared" si="9"/>
        <v>123493</v>
      </c>
      <c r="N32" s="80">
        <f t="shared" si="1"/>
        <v>5443464</v>
      </c>
      <c r="O32" s="81">
        <f t="shared" si="2"/>
        <v>1488.0984144341171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7" t="s">
        <v>70</v>
      </c>
      <c r="M34" s="177"/>
      <c r="N34" s="177"/>
      <c r="O34" s="91">
        <v>3658</v>
      </c>
    </row>
    <row r="35" spans="1:15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</row>
    <row r="36" spans="1:15" ht="15.75" customHeight="1" thickBot="1">
      <c r="A36" s="181" t="s">
        <v>51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707889</v>
      </c>
      <c r="E5" s="26">
        <f t="shared" si="0"/>
        <v>46883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754772</v>
      </c>
      <c r="O5" s="32">
        <f t="shared" ref="O5:O32" si="2">(N5/O$34)</f>
        <v>212.85166384658771</v>
      </c>
      <c r="P5" s="6"/>
    </row>
    <row r="6" spans="1:133">
      <c r="A6" s="12"/>
      <c r="B6" s="44">
        <v>511</v>
      </c>
      <c r="C6" s="20" t="s">
        <v>19</v>
      </c>
      <c r="D6" s="46">
        <v>62078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62078</v>
      </c>
      <c r="O6" s="47">
        <f t="shared" si="2"/>
        <v>17.506486181613084</v>
      </c>
      <c r="P6" s="9"/>
    </row>
    <row r="7" spans="1:133">
      <c r="A7" s="12"/>
      <c r="B7" s="44">
        <v>513</v>
      </c>
      <c r="C7" s="20" t="s">
        <v>20</v>
      </c>
      <c r="D7" s="46">
        <v>498641</v>
      </c>
      <c r="E7" s="46">
        <v>46883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545524</v>
      </c>
      <c r="O7" s="47">
        <f t="shared" si="2"/>
        <v>153.84207557811618</v>
      </c>
      <c r="P7" s="9"/>
    </row>
    <row r="8" spans="1:133">
      <c r="A8" s="12"/>
      <c r="B8" s="44">
        <v>515</v>
      </c>
      <c r="C8" s="20" t="s">
        <v>21</v>
      </c>
      <c r="D8" s="46">
        <v>119014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119014</v>
      </c>
      <c r="O8" s="47">
        <f t="shared" si="2"/>
        <v>33.562887760857301</v>
      </c>
      <c r="P8" s="9"/>
    </row>
    <row r="9" spans="1:133">
      <c r="A9" s="12"/>
      <c r="B9" s="44">
        <v>519</v>
      </c>
      <c r="C9" s="20" t="s">
        <v>22</v>
      </c>
      <c r="D9" s="46">
        <v>28156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28156</v>
      </c>
      <c r="O9" s="47">
        <f t="shared" si="2"/>
        <v>7.9402143260011284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970133</v>
      </c>
      <c r="E10" s="31">
        <f t="shared" si="3"/>
        <v>98588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15378</v>
      </c>
      <c r="L10" s="31">
        <f t="shared" si="3"/>
        <v>0</v>
      </c>
      <c r="M10" s="31">
        <f t="shared" si="3"/>
        <v>0</v>
      </c>
      <c r="N10" s="42">
        <f t="shared" si="1"/>
        <v>1084099</v>
      </c>
      <c r="O10" s="43">
        <f t="shared" si="2"/>
        <v>305.72447828539197</v>
      </c>
      <c r="P10" s="10"/>
    </row>
    <row r="11" spans="1:133">
      <c r="A11" s="12"/>
      <c r="B11" s="44">
        <v>521</v>
      </c>
      <c r="C11" s="20" t="s">
        <v>24</v>
      </c>
      <c r="D11" s="46">
        <v>715274</v>
      </c>
      <c r="E11" s="46">
        <v>62154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15378</v>
      </c>
      <c r="L11" s="46">
        <v>0</v>
      </c>
      <c r="M11" s="46">
        <v>0</v>
      </c>
      <c r="N11" s="46">
        <f t="shared" si="1"/>
        <v>792806</v>
      </c>
      <c r="O11" s="47">
        <f t="shared" si="2"/>
        <v>223.57755217146081</v>
      </c>
      <c r="P11" s="9"/>
    </row>
    <row r="12" spans="1:133">
      <c r="A12" s="12"/>
      <c r="B12" s="44">
        <v>522</v>
      </c>
      <c r="C12" s="20" t="s">
        <v>25</v>
      </c>
      <c r="D12" s="46">
        <v>135014</v>
      </c>
      <c r="E12" s="46">
        <v>36434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171448</v>
      </c>
      <c r="O12" s="47">
        <f t="shared" si="2"/>
        <v>48.349689791314155</v>
      </c>
      <c r="P12" s="9"/>
    </row>
    <row r="13" spans="1:133">
      <c r="A13" s="12"/>
      <c r="B13" s="44">
        <v>524</v>
      </c>
      <c r="C13" s="20" t="s">
        <v>26</v>
      </c>
      <c r="D13" s="46">
        <v>27421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27421</v>
      </c>
      <c r="O13" s="47">
        <f t="shared" si="2"/>
        <v>7.7329385222786238</v>
      </c>
      <c r="P13" s="9"/>
    </row>
    <row r="14" spans="1:133">
      <c r="A14" s="12"/>
      <c r="B14" s="44">
        <v>529</v>
      </c>
      <c r="C14" s="20" t="s">
        <v>60</v>
      </c>
      <c r="D14" s="46">
        <v>92424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92424</v>
      </c>
      <c r="O14" s="47">
        <f t="shared" si="2"/>
        <v>26.064297800338409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40903</v>
      </c>
      <c r="E15" s="31">
        <f t="shared" si="4"/>
        <v>31060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1563459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1635422</v>
      </c>
      <c r="O15" s="43">
        <f t="shared" si="2"/>
        <v>461.2019176536943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512976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512976</v>
      </c>
      <c r="O16" s="47">
        <f t="shared" si="2"/>
        <v>144.66328257191202</v>
      </c>
      <c r="P16" s="9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456697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456697</v>
      </c>
      <c r="O17" s="47">
        <f t="shared" si="2"/>
        <v>128.79216018048504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515180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515180</v>
      </c>
      <c r="O18" s="47">
        <f t="shared" si="2"/>
        <v>145.2848279751833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78606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78606</v>
      </c>
      <c r="O19" s="47">
        <f t="shared" si="2"/>
        <v>22.167512690355331</v>
      </c>
      <c r="P19" s="9"/>
    </row>
    <row r="20" spans="1:119">
      <c r="A20" s="12"/>
      <c r="B20" s="44">
        <v>539</v>
      </c>
      <c r="C20" s="20" t="s">
        <v>32</v>
      </c>
      <c r="D20" s="46">
        <v>40903</v>
      </c>
      <c r="E20" s="46">
        <v>31060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71963</v>
      </c>
      <c r="O20" s="47">
        <f t="shared" si="2"/>
        <v>20.294134235758602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426897</v>
      </c>
      <c r="E21" s="31">
        <f t="shared" si="5"/>
        <v>119785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286220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832902</v>
      </c>
      <c r="O21" s="43">
        <f t="shared" si="2"/>
        <v>234.88494077834179</v>
      </c>
      <c r="P21" s="10"/>
    </row>
    <row r="22" spans="1:119">
      <c r="A22" s="12"/>
      <c r="B22" s="44">
        <v>541</v>
      </c>
      <c r="C22" s="20" t="s">
        <v>34</v>
      </c>
      <c r="D22" s="46">
        <v>426897</v>
      </c>
      <c r="E22" s="46">
        <v>119785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546682</v>
      </c>
      <c r="O22" s="47">
        <f t="shared" si="2"/>
        <v>154.16864072194022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286220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286220</v>
      </c>
      <c r="O23" s="47">
        <f t="shared" si="2"/>
        <v>80.716300056401579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339724</v>
      </c>
      <c r="N24" s="31">
        <f t="shared" si="1"/>
        <v>339724</v>
      </c>
      <c r="O24" s="43">
        <f t="shared" si="2"/>
        <v>95.804850535815007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339724</v>
      </c>
      <c r="N25" s="46">
        <f t="shared" si="1"/>
        <v>339724</v>
      </c>
      <c r="O25" s="47">
        <f t="shared" si="2"/>
        <v>95.804850535815007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485052</v>
      </c>
      <c r="E26" s="31">
        <f t="shared" si="7"/>
        <v>28396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513448</v>
      </c>
      <c r="O26" s="43">
        <f t="shared" si="2"/>
        <v>144.79639029892837</v>
      </c>
      <c r="P26" s="9"/>
    </row>
    <row r="27" spans="1:119">
      <c r="A27" s="12"/>
      <c r="B27" s="44">
        <v>571</v>
      </c>
      <c r="C27" s="20" t="s">
        <v>41</v>
      </c>
      <c r="D27" s="46">
        <v>283753</v>
      </c>
      <c r="E27" s="46">
        <v>28396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312149</v>
      </c>
      <c r="O27" s="47">
        <f t="shared" si="2"/>
        <v>88.028482797518336</v>
      </c>
      <c r="P27" s="9"/>
    </row>
    <row r="28" spans="1:119">
      <c r="A28" s="12"/>
      <c r="B28" s="44">
        <v>572</v>
      </c>
      <c r="C28" s="20" t="s">
        <v>42</v>
      </c>
      <c r="D28" s="46">
        <v>201299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201299</v>
      </c>
      <c r="O28" s="47">
        <f t="shared" si="2"/>
        <v>56.767907501410036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SUM(D30:D31)</f>
        <v>0</v>
      </c>
      <c r="E29" s="31">
        <f t="shared" si="8"/>
        <v>310078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568330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878408</v>
      </c>
      <c r="O29" s="43">
        <f t="shared" si="2"/>
        <v>247.7179921037789</v>
      </c>
      <c r="P29" s="9"/>
    </row>
    <row r="30" spans="1:119">
      <c r="A30" s="12"/>
      <c r="B30" s="44">
        <v>581</v>
      </c>
      <c r="C30" s="20" t="s">
        <v>44</v>
      </c>
      <c r="D30" s="46">
        <v>0</v>
      </c>
      <c r="E30" s="46">
        <v>93888</v>
      </c>
      <c r="F30" s="46">
        <v>0</v>
      </c>
      <c r="G30" s="46">
        <v>0</v>
      </c>
      <c r="H30" s="46">
        <v>0</v>
      </c>
      <c r="I30" s="46">
        <v>568330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662218</v>
      </c>
      <c r="O30" s="47">
        <f t="shared" si="2"/>
        <v>186.75070501974056</v>
      </c>
      <c r="P30" s="9"/>
    </row>
    <row r="31" spans="1:119" ht="15.75" thickBot="1">
      <c r="A31" s="12"/>
      <c r="B31" s="44">
        <v>584</v>
      </c>
      <c r="C31" s="20" t="s">
        <v>49</v>
      </c>
      <c r="D31" s="46">
        <v>0</v>
      </c>
      <c r="E31" s="46">
        <v>216190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216190</v>
      </c>
      <c r="O31" s="47">
        <f t="shared" si="2"/>
        <v>60.967287084038354</v>
      </c>
      <c r="P31" s="9"/>
    </row>
    <row r="32" spans="1:119" ht="16.5" thickBot="1">
      <c r="A32" s="14" t="s">
        <v>10</v>
      </c>
      <c r="B32" s="23"/>
      <c r="C32" s="22"/>
      <c r="D32" s="15">
        <f>SUM(D5,D10,D15,D21,D24,D26,D29)</f>
        <v>2630874</v>
      </c>
      <c r="E32" s="15">
        <f t="shared" ref="E32:M32" si="9">SUM(E5,E10,E15,E21,E24,E26,E29)</f>
        <v>634790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2418009</v>
      </c>
      <c r="J32" s="15">
        <f t="shared" si="9"/>
        <v>0</v>
      </c>
      <c r="K32" s="15">
        <f t="shared" si="9"/>
        <v>15378</v>
      </c>
      <c r="L32" s="15">
        <f t="shared" si="9"/>
        <v>0</v>
      </c>
      <c r="M32" s="15">
        <f t="shared" si="9"/>
        <v>339724</v>
      </c>
      <c r="N32" s="15">
        <f t="shared" si="1"/>
        <v>6038775</v>
      </c>
      <c r="O32" s="37">
        <f t="shared" si="2"/>
        <v>1702.9822335025381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61</v>
      </c>
      <c r="M34" s="163"/>
      <c r="N34" s="163"/>
      <c r="O34" s="41">
        <v>3546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663934</v>
      </c>
      <c r="E5" s="26">
        <f t="shared" si="0"/>
        <v>1530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665464</v>
      </c>
      <c r="O5" s="32">
        <f t="shared" ref="O5:O30" si="2">(N5/O$32)</f>
        <v>191.17035334673943</v>
      </c>
      <c r="P5" s="6"/>
    </row>
    <row r="6" spans="1:133">
      <c r="A6" s="12"/>
      <c r="B6" s="44">
        <v>511</v>
      </c>
      <c r="C6" s="20" t="s">
        <v>19</v>
      </c>
      <c r="D6" s="46">
        <v>76332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76332</v>
      </c>
      <c r="O6" s="47">
        <f t="shared" si="2"/>
        <v>21.928181557023844</v>
      </c>
      <c r="P6" s="9"/>
    </row>
    <row r="7" spans="1:133">
      <c r="A7" s="12"/>
      <c r="B7" s="44">
        <v>513</v>
      </c>
      <c r="C7" s="20" t="s">
        <v>20</v>
      </c>
      <c r="D7" s="46">
        <v>464380</v>
      </c>
      <c r="E7" s="46">
        <v>1530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465910</v>
      </c>
      <c r="O7" s="47">
        <f t="shared" si="2"/>
        <v>133.84372306808388</v>
      </c>
      <c r="P7" s="9"/>
    </row>
    <row r="8" spans="1:133">
      <c r="A8" s="12"/>
      <c r="B8" s="44">
        <v>515</v>
      </c>
      <c r="C8" s="20" t="s">
        <v>21</v>
      </c>
      <c r="D8" s="46">
        <v>102765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102765</v>
      </c>
      <c r="O8" s="47">
        <f t="shared" si="2"/>
        <v>29.521689169778799</v>
      </c>
      <c r="P8" s="9"/>
    </row>
    <row r="9" spans="1:133">
      <c r="A9" s="12"/>
      <c r="B9" s="44">
        <v>519</v>
      </c>
      <c r="C9" s="20" t="s">
        <v>22</v>
      </c>
      <c r="D9" s="46">
        <v>20457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20457</v>
      </c>
      <c r="O9" s="47">
        <f t="shared" si="2"/>
        <v>5.8767595518529161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959646</v>
      </c>
      <c r="E10" s="31">
        <f t="shared" si="3"/>
        <v>12463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16661</v>
      </c>
      <c r="L10" s="31">
        <f t="shared" si="3"/>
        <v>0</v>
      </c>
      <c r="M10" s="31">
        <f t="shared" si="3"/>
        <v>0</v>
      </c>
      <c r="N10" s="42">
        <f t="shared" si="1"/>
        <v>988770</v>
      </c>
      <c r="O10" s="43">
        <f t="shared" si="2"/>
        <v>284.04768744613619</v>
      </c>
      <c r="P10" s="10"/>
    </row>
    <row r="11" spans="1:133">
      <c r="A11" s="12"/>
      <c r="B11" s="44">
        <v>521</v>
      </c>
      <c r="C11" s="20" t="s">
        <v>24</v>
      </c>
      <c r="D11" s="46">
        <v>700166</v>
      </c>
      <c r="E11" s="46">
        <v>9484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16661</v>
      </c>
      <c r="L11" s="46">
        <v>0</v>
      </c>
      <c r="M11" s="46">
        <v>0</v>
      </c>
      <c r="N11" s="46">
        <f t="shared" si="1"/>
        <v>726311</v>
      </c>
      <c r="O11" s="47">
        <f t="shared" si="2"/>
        <v>208.65010054582018</v>
      </c>
      <c r="P11" s="9"/>
    </row>
    <row r="12" spans="1:133">
      <c r="A12" s="12"/>
      <c r="B12" s="44">
        <v>522</v>
      </c>
      <c r="C12" s="20" t="s">
        <v>25</v>
      </c>
      <c r="D12" s="46">
        <v>155271</v>
      </c>
      <c r="E12" s="46">
        <v>2979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158250</v>
      </c>
      <c r="O12" s="47">
        <f t="shared" si="2"/>
        <v>45.46107440390692</v>
      </c>
      <c r="P12" s="9"/>
    </row>
    <row r="13" spans="1:133">
      <c r="A13" s="12"/>
      <c r="B13" s="44">
        <v>524</v>
      </c>
      <c r="C13" s="20" t="s">
        <v>26</v>
      </c>
      <c r="D13" s="46">
        <v>104209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104209</v>
      </c>
      <c r="O13" s="47">
        <f t="shared" si="2"/>
        <v>29.936512496409076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SUM(D15:D19)</f>
        <v>40974</v>
      </c>
      <c r="E14" s="31">
        <f t="shared" si="4"/>
        <v>6227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1621047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1668248</v>
      </c>
      <c r="O14" s="43">
        <f t="shared" si="2"/>
        <v>479.24389543234702</v>
      </c>
      <c r="P14" s="10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482713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482713</v>
      </c>
      <c r="O15" s="47">
        <f t="shared" si="2"/>
        <v>138.67078425739729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10400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10400</v>
      </c>
      <c r="O16" s="47">
        <f t="shared" si="2"/>
        <v>2.9876472278081012</v>
      </c>
      <c r="P16" s="9"/>
    </row>
    <row r="17" spans="1:119">
      <c r="A17" s="12"/>
      <c r="B17" s="44">
        <v>536</v>
      </c>
      <c r="C17" s="20" t="s">
        <v>55</v>
      </c>
      <c r="D17" s="46">
        <v>0</v>
      </c>
      <c r="E17" s="46">
        <v>3585</v>
      </c>
      <c r="F17" s="46">
        <v>0</v>
      </c>
      <c r="G17" s="46">
        <v>0</v>
      </c>
      <c r="H17" s="46">
        <v>0</v>
      </c>
      <c r="I17" s="46">
        <v>1025896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1029481</v>
      </c>
      <c r="O17" s="47">
        <f t="shared" si="2"/>
        <v>295.74288997414538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102038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102038</v>
      </c>
      <c r="O18" s="47">
        <f t="shared" si="2"/>
        <v>29.312841137604138</v>
      </c>
      <c r="P18" s="9"/>
    </row>
    <row r="19" spans="1:119">
      <c r="A19" s="12"/>
      <c r="B19" s="44">
        <v>539</v>
      </c>
      <c r="C19" s="20" t="s">
        <v>32</v>
      </c>
      <c r="D19" s="46">
        <v>40974</v>
      </c>
      <c r="E19" s="46">
        <v>2642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43616</v>
      </c>
      <c r="O19" s="47">
        <f t="shared" si="2"/>
        <v>12.529732835392128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496901</v>
      </c>
      <c r="E20" s="31">
        <f t="shared" si="5"/>
        <v>3500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284837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785238</v>
      </c>
      <c r="O20" s="43">
        <f t="shared" si="2"/>
        <v>225.57828210284401</v>
      </c>
      <c r="P20" s="10"/>
    </row>
    <row r="21" spans="1:119">
      <c r="A21" s="12"/>
      <c r="B21" s="44">
        <v>541</v>
      </c>
      <c r="C21" s="20" t="s">
        <v>34</v>
      </c>
      <c r="D21" s="46">
        <v>496901</v>
      </c>
      <c r="E21" s="46">
        <v>3500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500401</v>
      </c>
      <c r="O21" s="47">
        <f t="shared" si="2"/>
        <v>143.75208273484631</v>
      </c>
      <c r="P21" s="9"/>
    </row>
    <row r="22" spans="1:119">
      <c r="A22" s="12"/>
      <c r="B22" s="44">
        <v>542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284837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284837</v>
      </c>
      <c r="O22" s="47">
        <f t="shared" si="2"/>
        <v>81.826199367997702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207257</v>
      </c>
      <c r="N23" s="31">
        <f t="shared" si="1"/>
        <v>207257</v>
      </c>
      <c r="O23" s="43">
        <f t="shared" si="2"/>
        <v>59.539500143636886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207257</v>
      </c>
      <c r="N24" s="46">
        <f t="shared" si="1"/>
        <v>207257</v>
      </c>
      <c r="O24" s="47">
        <f t="shared" si="2"/>
        <v>59.539500143636886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444970</v>
      </c>
      <c r="E25" s="31">
        <f t="shared" si="7"/>
        <v>1429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446399</v>
      </c>
      <c r="O25" s="43">
        <f t="shared" si="2"/>
        <v>128.23872450445273</v>
      </c>
      <c r="P25" s="9"/>
    </row>
    <row r="26" spans="1:119">
      <c r="A26" s="12"/>
      <c r="B26" s="44">
        <v>571</v>
      </c>
      <c r="C26" s="20" t="s">
        <v>41</v>
      </c>
      <c r="D26" s="46">
        <v>262190</v>
      </c>
      <c r="E26" s="46">
        <v>1429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263619</v>
      </c>
      <c r="O26" s="47">
        <f t="shared" si="2"/>
        <v>75.73082447572537</v>
      </c>
      <c r="P26" s="9"/>
    </row>
    <row r="27" spans="1:119">
      <c r="A27" s="12"/>
      <c r="B27" s="44">
        <v>572</v>
      </c>
      <c r="C27" s="20" t="s">
        <v>42</v>
      </c>
      <c r="D27" s="46">
        <v>182780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182780</v>
      </c>
      <c r="O27" s="47">
        <f t="shared" si="2"/>
        <v>52.507900028727377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SUM(D29:D29)</f>
        <v>0</v>
      </c>
      <c r="E28" s="31">
        <f t="shared" si="8"/>
        <v>124374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124374</v>
      </c>
      <c r="O28" s="43">
        <f t="shared" si="2"/>
        <v>35.729388106865841</v>
      </c>
      <c r="P28" s="9"/>
    </row>
    <row r="29" spans="1:119" ht="15.75" thickBot="1">
      <c r="A29" s="12"/>
      <c r="B29" s="44">
        <v>584</v>
      </c>
      <c r="C29" s="20" t="s">
        <v>49</v>
      </c>
      <c r="D29" s="46">
        <v>0</v>
      </c>
      <c r="E29" s="46">
        <v>124374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124374</v>
      </c>
      <c r="O29" s="47">
        <f t="shared" si="2"/>
        <v>35.729388106865841</v>
      </c>
      <c r="P29" s="9"/>
    </row>
    <row r="30" spans="1:119" ht="16.5" thickBot="1">
      <c r="A30" s="14" t="s">
        <v>10</v>
      </c>
      <c r="B30" s="23"/>
      <c r="C30" s="22"/>
      <c r="D30" s="15">
        <f>SUM(D5,D10,D14,D20,D23,D25,D28)</f>
        <v>2606425</v>
      </c>
      <c r="E30" s="15">
        <f t="shared" ref="E30:M30" si="9">SUM(E5,E10,E14,E20,E23,E25,E28)</f>
        <v>149523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1905884</v>
      </c>
      <c r="J30" s="15">
        <f t="shared" si="9"/>
        <v>0</v>
      </c>
      <c r="K30" s="15">
        <f t="shared" si="9"/>
        <v>16661</v>
      </c>
      <c r="L30" s="15">
        <f t="shared" si="9"/>
        <v>0</v>
      </c>
      <c r="M30" s="15">
        <f t="shared" si="9"/>
        <v>207257</v>
      </c>
      <c r="N30" s="15">
        <f t="shared" si="1"/>
        <v>4885750</v>
      </c>
      <c r="O30" s="37">
        <f t="shared" si="2"/>
        <v>1403.5478310830222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56</v>
      </c>
      <c r="M32" s="163"/>
      <c r="N32" s="163"/>
      <c r="O32" s="41">
        <v>3481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857863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857863</v>
      </c>
      <c r="O5" s="32">
        <f t="shared" ref="O5:O29" si="2">(N5/O$31)</f>
        <v>248.22424768518519</v>
      </c>
      <c r="P5" s="6"/>
    </row>
    <row r="6" spans="1:133">
      <c r="A6" s="12"/>
      <c r="B6" s="44">
        <v>511</v>
      </c>
      <c r="C6" s="20" t="s">
        <v>19</v>
      </c>
      <c r="D6" s="46">
        <v>123463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123463</v>
      </c>
      <c r="O6" s="47">
        <f t="shared" si="2"/>
        <v>35.724247685185183</v>
      </c>
      <c r="P6" s="9"/>
    </row>
    <row r="7" spans="1:133">
      <c r="A7" s="12"/>
      <c r="B7" s="44">
        <v>513</v>
      </c>
      <c r="C7" s="20" t="s">
        <v>20</v>
      </c>
      <c r="D7" s="46">
        <v>518326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518326</v>
      </c>
      <c r="O7" s="47">
        <f t="shared" si="2"/>
        <v>149.97858796296296</v>
      </c>
      <c r="P7" s="9"/>
    </row>
    <row r="8" spans="1:133">
      <c r="A8" s="12"/>
      <c r="B8" s="44">
        <v>515</v>
      </c>
      <c r="C8" s="20" t="s">
        <v>21</v>
      </c>
      <c r="D8" s="46">
        <v>125586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125586</v>
      </c>
      <c r="O8" s="47">
        <f t="shared" si="2"/>
        <v>36.338541666666664</v>
      </c>
      <c r="P8" s="9"/>
    </row>
    <row r="9" spans="1:133">
      <c r="A9" s="12"/>
      <c r="B9" s="44">
        <v>519</v>
      </c>
      <c r="C9" s="20" t="s">
        <v>22</v>
      </c>
      <c r="D9" s="46">
        <v>90488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90488</v>
      </c>
      <c r="O9" s="47">
        <f t="shared" si="2"/>
        <v>26.18287037037037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933068</v>
      </c>
      <c r="E10" s="31">
        <f t="shared" si="3"/>
        <v>2526</v>
      </c>
      <c r="F10" s="31">
        <f t="shared" si="3"/>
        <v>0</v>
      </c>
      <c r="G10" s="31">
        <f t="shared" si="3"/>
        <v>162642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15052</v>
      </c>
      <c r="L10" s="31">
        <f t="shared" si="3"/>
        <v>0</v>
      </c>
      <c r="M10" s="31">
        <f t="shared" si="3"/>
        <v>0</v>
      </c>
      <c r="N10" s="42">
        <f t="shared" si="1"/>
        <v>1113288</v>
      </c>
      <c r="O10" s="43">
        <f t="shared" si="2"/>
        <v>322.13194444444446</v>
      </c>
      <c r="P10" s="10"/>
    </row>
    <row r="11" spans="1:133">
      <c r="A11" s="12"/>
      <c r="B11" s="44">
        <v>521</v>
      </c>
      <c r="C11" s="20" t="s">
        <v>24</v>
      </c>
      <c r="D11" s="46">
        <v>717467</v>
      </c>
      <c r="E11" s="46">
        <v>2526</v>
      </c>
      <c r="F11" s="46">
        <v>0</v>
      </c>
      <c r="G11" s="46">
        <v>88657</v>
      </c>
      <c r="H11" s="46">
        <v>0</v>
      </c>
      <c r="I11" s="46">
        <v>0</v>
      </c>
      <c r="J11" s="46">
        <v>0</v>
      </c>
      <c r="K11" s="46">
        <v>15052</v>
      </c>
      <c r="L11" s="46">
        <v>0</v>
      </c>
      <c r="M11" s="46">
        <v>0</v>
      </c>
      <c r="N11" s="46">
        <f t="shared" si="1"/>
        <v>823702</v>
      </c>
      <c r="O11" s="47">
        <f t="shared" si="2"/>
        <v>238.33969907407408</v>
      </c>
      <c r="P11" s="9"/>
    </row>
    <row r="12" spans="1:133">
      <c r="A12" s="12"/>
      <c r="B12" s="44">
        <v>522</v>
      </c>
      <c r="C12" s="20" t="s">
        <v>25</v>
      </c>
      <c r="D12" s="46">
        <v>152866</v>
      </c>
      <c r="E12" s="46">
        <v>0</v>
      </c>
      <c r="F12" s="46">
        <v>0</v>
      </c>
      <c r="G12" s="46">
        <v>73985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226851</v>
      </c>
      <c r="O12" s="47">
        <f t="shared" si="2"/>
        <v>65.639756944444443</v>
      </c>
      <c r="P12" s="9"/>
    </row>
    <row r="13" spans="1:133">
      <c r="A13" s="12"/>
      <c r="B13" s="44">
        <v>524</v>
      </c>
      <c r="C13" s="20" t="s">
        <v>26</v>
      </c>
      <c r="D13" s="46">
        <v>62735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62735</v>
      </c>
      <c r="O13" s="47">
        <f t="shared" si="2"/>
        <v>18.152488425925927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SUM(D15:D18)</f>
        <v>39779</v>
      </c>
      <c r="E14" s="31">
        <f t="shared" si="4"/>
        <v>0</v>
      </c>
      <c r="F14" s="31">
        <f t="shared" si="4"/>
        <v>0</v>
      </c>
      <c r="G14" s="31">
        <f t="shared" si="4"/>
        <v>2490</v>
      </c>
      <c r="H14" s="31">
        <f t="shared" si="4"/>
        <v>0</v>
      </c>
      <c r="I14" s="31">
        <f t="shared" si="4"/>
        <v>1806697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1848966</v>
      </c>
      <c r="O14" s="43">
        <f t="shared" si="2"/>
        <v>535.00173611111109</v>
      </c>
      <c r="P14" s="10"/>
    </row>
    <row r="15" spans="1:133">
      <c r="A15" s="12"/>
      <c r="B15" s="44">
        <v>534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427634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427634</v>
      </c>
      <c r="O15" s="47">
        <f t="shared" si="2"/>
        <v>123.73668981481481</v>
      </c>
      <c r="P15" s="9"/>
    </row>
    <row r="16" spans="1:133">
      <c r="A16" s="12"/>
      <c r="B16" s="44">
        <v>535</v>
      </c>
      <c r="C16" s="20" t="s">
        <v>30</v>
      </c>
      <c r="D16" s="46">
        <v>0</v>
      </c>
      <c r="E16" s="46">
        <v>0</v>
      </c>
      <c r="F16" s="46">
        <v>0</v>
      </c>
      <c r="G16" s="46">
        <v>2490</v>
      </c>
      <c r="H16" s="46">
        <v>0</v>
      </c>
      <c r="I16" s="46">
        <v>1113102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1115592</v>
      </c>
      <c r="O16" s="47">
        <f t="shared" si="2"/>
        <v>322.79861111111109</v>
      </c>
      <c r="P16" s="9"/>
    </row>
    <row r="17" spans="1:119">
      <c r="A17" s="12"/>
      <c r="B17" s="44">
        <v>538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265961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265961</v>
      </c>
      <c r="O17" s="47">
        <f t="shared" si="2"/>
        <v>76.956307870370367</v>
      </c>
      <c r="P17" s="9"/>
    </row>
    <row r="18" spans="1:119">
      <c r="A18" s="12"/>
      <c r="B18" s="44">
        <v>539</v>
      </c>
      <c r="C18" s="20" t="s">
        <v>32</v>
      </c>
      <c r="D18" s="46">
        <v>39779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39779</v>
      </c>
      <c r="O18" s="47">
        <f t="shared" si="2"/>
        <v>11.510127314814815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SUM(D20:D21)</f>
        <v>404327</v>
      </c>
      <c r="E19" s="31">
        <f t="shared" si="5"/>
        <v>0</v>
      </c>
      <c r="F19" s="31">
        <f t="shared" si="5"/>
        <v>0</v>
      </c>
      <c r="G19" s="31">
        <f t="shared" si="5"/>
        <v>55426</v>
      </c>
      <c r="H19" s="31">
        <f t="shared" si="5"/>
        <v>0</v>
      </c>
      <c r="I19" s="31">
        <f t="shared" si="5"/>
        <v>412397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190706</v>
      </c>
      <c r="N19" s="31">
        <f t="shared" si="1"/>
        <v>1062856</v>
      </c>
      <c r="O19" s="43">
        <f t="shared" si="2"/>
        <v>307.53935185185185</v>
      </c>
      <c r="P19" s="10"/>
    </row>
    <row r="20" spans="1:119">
      <c r="A20" s="12"/>
      <c r="B20" s="44">
        <v>541</v>
      </c>
      <c r="C20" s="20" t="s">
        <v>34</v>
      </c>
      <c r="D20" s="46">
        <v>404327</v>
      </c>
      <c r="E20" s="46">
        <v>0</v>
      </c>
      <c r="F20" s="46">
        <v>0</v>
      </c>
      <c r="G20" s="46">
        <v>55426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190706</v>
      </c>
      <c r="N20" s="46">
        <f t="shared" si="1"/>
        <v>650459</v>
      </c>
      <c r="O20" s="47">
        <f t="shared" si="2"/>
        <v>188.2115162037037</v>
      </c>
      <c r="P20" s="9"/>
    </row>
    <row r="21" spans="1:119">
      <c r="A21" s="12"/>
      <c r="B21" s="44">
        <v>542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412397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412397</v>
      </c>
      <c r="O21" s="47">
        <f t="shared" si="2"/>
        <v>119.32783564814815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19055</v>
      </c>
      <c r="N22" s="31">
        <f t="shared" si="1"/>
        <v>19055</v>
      </c>
      <c r="O22" s="43">
        <f t="shared" si="2"/>
        <v>5.5135995370370372</v>
      </c>
      <c r="P22" s="10"/>
    </row>
    <row r="23" spans="1:119">
      <c r="A23" s="13"/>
      <c r="B23" s="45">
        <v>559</v>
      </c>
      <c r="C23" s="21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19055</v>
      </c>
      <c r="N23" s="46">
        <f t="shared" si="1"/>
        <v>19055</v>
      </c>
      <c r="O23" s="47">
        <f t="shared" si="2"/>
        <v>5.5135995370370372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444262</v>
      </c>
      <c r="E24" s="31">
        <f t="shared" si="7"/>
        <v>0</v>
      </c>
      <c r="F24" s="31">
        <f t="shared" si="7"/>
        <v>0</v>
      </c>
      <c r="G24" s="31">
        <f t="shared" si="7"/>
        <v>14240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458502</v>
      </c>
      <c r="O24" s="43">
        <f t="shared" si="2"/>
        <v>132.66840277777777</v>
      </c>
      <c r="P24" s="9"/>
    </row>
    <row r="25" spans="1:119">
      <c r="A25" s="12"/>
      <c r="B25" s="44">
        <v>571</v>
      </c>
      <c r="C25" s="20" t="s">
        <v>41</v>
      </c>
      <c r="D25" s="46">
        <v>245906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245906</v>
      </c>
      <c r="O25" s="47">
        <f t="shared" si="2"/>
        <v>71.153356481481481</v>
      </c>
      <c r="P25" s="9"/>
    </row>
    <row r="26" spans="1:119">
      <c r="A26" s="12"/>
      <c r="B26" s="44">
        <v>572</v>
      </c>
      <c r="C26" s="20" t="s">
        <v>42</v>
      </c>
      <c r="D26" s="46">
        <v>198356</v>
      </c>
      <c r="E26" s="46">
        <v>0</v>
      </c>
      <c r="F26" s="46">
        <v>0</v>
      </c>
      <c r="G26" s="46">
        <v>14240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212596</v>
      </c>
      <c r="O26" s="47">
        <f t="shared" si="2"/>
        <v>61.515046296296298</v>
      </c>
      <c r="P26" s="9"/>
    </row>
    <row r="27" spans="1:119" ht="15.75">
      <c r="A27" s="28" t="s">
        <v>45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124376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124376</v>
      </c>
      <c r="O27" s="43">
        <f t="shared" si="2"/>
        <v>35.988425925925924</v>
      </c>
      <c r="P27" s="9"/>
    </row>
    <row r="28" spans="1:119" ht="15.75" thickBot="1">
      <c r="A28" s="12"/>
      <c r="B28" s="44">
        <v>584</v>
      </c>
      <c r="C28" s="20" t="s">
        <v>49</v>
      </c>
      <c r="D28" s="46">
        <v>0</v>
      </c>
      <c r="E28" s="46">
        <v>0</v>
      </c>
      <c r="F28" s="46">
        <v>0</v>
      </c>
      <c r="G28" s="46">
        <v>124376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124376</v>
      </c>
      <c r="O28" s="47">
        <f t="shared" si="2"/>
        <v>35.988425925925924</v>
      </c>
      <c r="P28" s="9"/>
    </row>
    <row r="29" spans="1:119" ht="16.5" thickBot="1">
      <c r="A29" s="14" t="s">
        <v>10</v>
      </c>
      <c r="B29" s="23"/>
      <c r="C29" s="22"/>
      <c r="D29" s="15">
        <f>SUM(D5,D10,D14,D19,D22,D24,D27)</f>
        <v>2679299</v>
      </c>
      <c r="E29" s="15">
        <f t="shared" ref="E29:M29" si="9">SUM(E5,E10,E14,E19,E22,E24,E27)</f>
        <v>2526</v>
      </c>
      <c r="F29" s="15">
        <f t="shared" si="9"/>
        <v>0</v>
      </c>
      <c r="G29" s="15">
        <f t="shared" si="9"/>
        <v>359174</v>
      </c>
      <c r="H29" s="15">
        <f t="shared" si="9"/>
        <v>0</v>
      </c>
      <c r="I29" s="15">
        <f t="shared" si="9"/>
        <v>2219094</v>
      </c>
      <c r="J29" s="15">
        <f t="shared" si="9"/>
        <v>0</v>
      </c>
      <c r="K29" s="15">
        <f t="shared" si="9"/>
        <v>15052</v>
      </c>
      <c r="L29" s="15">
        <f t="shared" si="9"/>
        <v>0</v>
      </c>
      <c r="M29" s="15">
        <f t="shared" si="9"/>
        <v>209761</v>
      </c>
      <c r="N29" s="15">
        <f t="shared" si="1"/>
        <v>5484906</v>
      </c>
      <c r="O29" s="37">
        <f t="shared" si="2"/>
        <v>1587.0677083333333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53</v>
      </c>
      <c r="M31" s="163"/>
      <c r="N31" s="163"/>
      <c r="O31" s="41">
        <v>3456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533195</v>
      </c>
      <c r="E5" s="26">
        <f t="shared" si="0"/>
        <v>0</v>
      </c>
      <c r="F5" s="26">
        <f t="shared" si="0"/>
        <v>0</v>
      </c>
      <c r="G5" s="26">
        <f t="shared" si="0"/>
        <v>8328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541523</v>
      </c>
      <c r="O5" s="32">
        <f t="shared" ref="O5:O31" si="2">(N5/O$33)</f>
        <v>156.69068287037038</v>
      </c>
      <c r="P5" s="6"/>
    </row>
    <row r="6" spans="1:133">
      <c r="A6" s="12"/>
      <c r="B6" s="44">
        <v>511</v>
      </c>
      <c r="C6" s="20" t="s">
        <v>19</v>
      </c>
      <c r="D6" s="46">
        <v>65816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65816</v>
      </c>
      <c r="O6" s="47">
        <f t="shared" si="2"/>
        <v>19.043981481481481</v>
      </c>
      <c r="P6" s="9"/>
    </row>
    <row r="7" spans="1:133">
      <c r="A7" s="12"/>
      <c r="B7" s="44">
        <v>513</v>
      </c>
      <c r="C7" s="20" t="s">
        <v>20</v>
      </c>
      <c r="D7" s="46">
        <v>231791</v>
      </c>
      <c r="E7" s="46">
        <v>0</v>
      </c>
      <c r="F7" s="46">
        <v>0</v>
      </c>
      <c r="G7" s="46">
        <v>8328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240119</v>
      </c>
      <c r="O7" s="47">
        <f t="shared" si="2"/>
        <v>69.47887731481481</v>
      </c>
      <c r="P7" s="9"/>
    </row>
    <row r="8" spans="1:133">
      <c r="A8" s="12"/>
      <c r="B8" s="44">
        <v>515</v>
      </c>
      <c r="C8" s="20" t="s">
        <v>21</v>
      </c>
      <c r="D8" s="46">
        <v>135815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135815</v>
      </c>
      <c r="O8" s="47">
        <f t="shared" si="2"/>
        <v>39.29832175925926</v>
      </c>
      <c r="P8" s="9"/>
    </row>
    <row r="9" spans="1:133">
      <c r="A9" s="12"/>
      <c r="B9" s="44">
        <v>519</v>
      </c>
      <c r="C9" s="20" t="s">
        <v>22</v>
      </c>
      <c r="D9" s="46">
        <v>99773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99773</v>
      </c>
      <c r="O9" s="47">
        <f t="shared" si="2"/>
        <v>28.869502314814813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871180</v>
      </c>
      <c r="E10" s="31">
        <f t="shared" si="3"/>
        <v>3470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19414</v>
      </c>
      <c r="L10" s="31">
        <f t="shared" si="3"/>
        <v>0</v>
      </c>
      <c r="M10" s="31">
        <f t="shared" si="3"/>
        <v>0</v>
      </c>
      <c r="N10" s="42">
        <f t="shared" si="1"/>
        <v>894064</v>
      </c>
      <c r="O10" s="43">
        <f t="shared" si="2"/>
        <v>258.69907407407408</v>
      </c>
      <c r="P10" s="10"/>
    </row>
    <row r="11" spans="1:133">
      <c r="A11" s="12"/>
      <c r="B11" s="44">
        <v>521</v>
      </c>
      <c r="C11" s="20" t="s">
        <v>24</v>
      </c>
      <c r="D11" s="46">
        <v>627787</v>
      </c>
      <c r="E11" s="46">
        <v>3470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19414</v>
      </c>
      <c r="L11" s="46">
        <v>0</v>
      </c>
      <c r="M11" s="46">
        <v>0</v>
      </c>
      <c r="N11" s="46">
        <f t="shared" si="1"/>
        <v>650671</v>
      </c>
      <c r="O11" s="47">
        <f t="shared" si="2"/>
        <v>188.2728587962963</v>
      </c>
      <c r="P11" s="9"/>
    </row>
    <row r="12" spans="1:133">
      <c r="A12" s="12"/>
      <c r="B12" s="44">
        <v>522</v>
      </c>
      <c r="C12" s="20" t="s">
        <v>25</v>
      </c>
      <c r="D12" s="46">
        <v>158788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158788</v>
      </c>
      <c r="O12" s="47">
        <f t="shared" si="2"/>
        <v>45.945601851851855</v>
      </c>
      <c r="P12" s="9"/>
    </row>
    <row r="13" spans="1:133">
      <c r="A13" s="12"/>
      <c r="B13" s="44">
        <v>524</v>
      </c>
      <c r="C13" s="20" t="s">
        <v>26</v>
      </c>
      <c r="D13" s="46">
        <v>84605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84605</v>
      </c>
      <c r="O13" s="47">
        <f t="shared" si="2"/>
        <v>24.480613425925927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SUM(D15:D19)</f>
        <v>36789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1372318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220127</v>
      </c>
      <c r="N14" s="42">
        <f t="shared" si="1"/>
        <v>1629234</v>
      </c>
      <c r="O14" s="43">
        <f t="shared" si="2"/>
        <v>471.421875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496089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496089</v>
      </c>
      <c r="O15" s="47">
        <f t="shared" si="2"/>
        <v>143.54427083333334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448501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448501</v>
      </c>
      <c r="O16" s="47">
        <f t="shared" si="2"/>
        <v>129.77459490740742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371595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371595</v>
      </c>
      <c r="O17" s="47">
        <f t="shared" si="2"/>
        <v>107.52170138888889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56133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56133</v>
      </c>
      <c r="O18" s="47">
        <f t="shared" si="2"/>
        <v>16.2421875</v>
      </c>
      <c r="P18" s="9"/>
    </row>
    <row r="19" spans="1:119">
      <c r="A19" s="12"/>
      <c r="B19" s="44">
        <v>539</v>
      </c>
      <c r="C19" s="20" t="s">
        <v>32</v>
      </c>
      <c r="D19" s="46">
        <v>36789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220127</v>
      </c>
      <c r="N19" s="46">
        <f t="shared" si="1"/>
        <v>256916</v>
      </c>
      <c r="O19" s="47">
        <f t="shared" si="2"/>
        <v>74.339120370370367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367958</v>
      </c>
      <c r="E20" s="31">
        <f t="shared" si="5"/>
        <v>0</v>
      </c>
      <c r="F20" s="31">
        <f t="shared" si="5"/>
        <v>0</v>
      </c>
      <c r="G20" s="31">
        <f t="shared" si="5"/>
        <v>885</v>
      </c>
      <c r="H20" s="31">
        <f t="shared" si="5"/>
        <v>0</v>
      </c>
      <c r="I20" s="31">
        <f t="shared" si="5"/>
        <v>326980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695823</v>
      </c>
      <c r="O20" s="43">
        <f t="shared" si="2"/>
        <v>201.33767361111111</v>
      </c>
      <c r="P20" s="10"/>
    </row>
    <row r="21" spans="1:119">
      <c r="A21" s="12"/>
      <c r="B21" s="44">
        <v>541</v>
      </c>
      <c r="C21" s="20" t="s">
        <v>34</v>
      </c>
      <c r="D21" s="46">
        <v>367958</v>
      </c>
      <c r="E21" s="46">
        <v>0</v>
      </c>
      <c r="F21" s="46">
        <v>0</v>
      </c>
      <c r="G21" s="46">
        <v>885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368843</v>
      </c>
      <c r="O21" s="47">
        <f t="shared" si="2"/>
        <v>106.7254050925926</v>
      </c>
      <c r="P21" s="9"/>
    </row>
    <row r="22" spans="1:119">
      <c r="A22" s="12"/>
      <c r="B22" s="44">
        <v>542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326980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326980</v>
      </c>
      <c r="O22" s="47">
        <f t="shared" si="2"/>
        <v>94.612268518518519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14962</v>
      </c>
      <c r="N23" s="31">
        <f t="shared" si="1"/>
        <v>14962</v>
      </c>
      <c r="O23" s="43">
        <f t="shared" si="2"/>
        <v>4.3292824074074074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14962</v>
      </c>
      <c r="N24" s="46">
        <f t="shared" si="1"/>
        <v>14962</v>
      </c>
      <c r="O24" s="47">
        <f t="shared" si="2"/>
        <v>4.3292824074074074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444624</v>
      </c>
      <c r="E25" s="31">
        <f t="shared" si="7"/>
        <v>0</v>
      </c>
      <c r="F25" s="31">
        <f t="shared" si="7"/>
        <v>0</v>
      </c>
      <c r="G25" s="31">
        <f t="shared" si="7"/>
        <v>4283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448907</v>
      </c>
      <c r="O25" s="43">
        <f t="shared" si="2"/>
        <v>129.89207175925927</v>
      </c>
      <c r="P25" s="9"/>
    </row>
    <row r="26" spans="1:119">
      <c r="A26" s="12"/>
      <c r="B26" s="44">
        <v>571</v>
      </c>
      <c r="C26" s="20" t="s">
        <v>41</v>
      </c>
      <c r="D26" s="46">
        <v>255629</v>
      </c>
      <c r="E26" s="46">
        <v>0</v>
      </c>
      <c r="F26" s="46">
        <v>0</v>
      </c>
      <c r="G26" s="46">
        <v>4283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259912</v>
      </c>
      <c r="O26" s="47">
        <f t="shared" si="2"/>
        <v>75.206018518518519</v>
      </c>
      <c r="P26" s="9"/>
    </row>
    <row r="27" spans="1:119">
      <c r="A27" s="12"/>
      <c r="B27" s="44">
        <v>572</v>
      </c>
      <c r="C27" s="20" t="s">
        <v>42</v>
      </c>
      <c r="D27" s="46">
        <v>188995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188995</v>
      </c>
      <c r="O27" s="47">
        <f t="shared" si="2"/>
        <v>54.68605324074074</v>
      </c>
      <c r="P27" s="9"/>
    </row>
    <row r="28" spans="1:119" ht="15.75">
      <c r="A28" s="28" t="s">
        <v>45</v>
      </c>
      <c r="B28" s="29"/>
      <c r="C28" s="30"/>
      <c r="D28" s="31">
        <f t="shared" ref="D28:M28" si="8">SUM(D29:D30)</f>
        <v>11647</v>
      </c>
      <c r="E28" s="31">
        <f t="shared" si="8"/>
        <v>0</v>
      </c>
      <c r="F28" s="31">
        <f t="shared" si="8"/>
        <v>0</v>
      </c>
      <c r="G28" s="31">
        <f t="shared" si="8"/>
        <v>208132</v>
      </c>
      <c r="H28" s="31">
        <f t="shared" si="8"/>
        <v>0</v>
      </c>
      <c r="I28" s="31">
        <f t="shared" si="8"/>
        <v>262923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482702</v>
      </c>
      <c r="O28" s="43">
        <f t="shared" si="2"/>
        <v>139.67071759259258</v>
      </c>
      <c r="P28" s="9"/>
    </row>
    <row r="29" spans="1:119">
      <c r="A29" s="12"/>
      <c r="B29" s="44">
        <v>581</v>
      </c>
      <c r="C29" s="20" t="s">
        <v>44</v>
      </c>
      <c r="D29" s="46">
        <v>11647</v>
      </c>
      <c r="E29" s="46">
        <v>0</v>
      </c>
      <c r="F29" s="46">
        <v>0</v>
      </c>
      <c r="G29" s="46">
        <v>0</v>
      </c>
      <c r="H29" s="46">
        <v>0</v>
      </c>
      <c r="I29" s="46">
        <v>258297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269944</v>
      </c>
      <c r="O29" s="47">
        <f t="shared" si="2"/>
        <v>78.108796296296291</v>
      </c>
      <c r="P29" s="9"/>
    </row>
    <row r="30" spans="1:119" ht="15.75" thickBot="1">
      <c r="A30" s="12"/>
      <c r="B30" s="44">
        <v>584</v>
      </c>
      <c r="C30" s="20" t="s">
        <v>49</v>
      </c>
      <c r="D30" s="46">
        <v>0</v>
      </c>
      <c r="E30" s="46">
        <v>0</v>
      </c>
      <c r="F30" s="46">
        <v>0</v>
      </c>
      <c r="G30" s="46">
        <v>208132</v>
      </c>
      <c r="H30" s="46">
        <v>0</v>
      </c>
      <c r="I30" s="46">
        <v>4626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212758</v>
      </c>
      <c r="O30" s="47">
        <f t="shared" si="2"/>
        <v>61.561921296296298</v>
      </c>
      <c r="P30" s="9"/>
    </row>
    <row r="31" spans="1:119" ht="16.5" thickBot="1">
      <c r="A31" s="14" t="s">
        <v>10</v>
      </c>
      <c r="B31" s="23"/>
      <c r="C31" s="22"/>
      <c r="D31" s="15">
        <f>SUM(D5,D10,D14,D20,D23,D25,D28)</f>
        <v>2265393</v>
      </c>
      <c r="E31" s="15">
        <f t="shared" ref="E31:M31" si="9">SUM(E5,E10,E14,E20,E23,E25,E28)</f>
        <v>3470</v>
      </c>
      <c r="F31" s="15">
        <f t="shared" si="9"/>
        <v>0</v>
      </c>
      <c r="G31" s="15">
        <f t="shared" si="9"/>
        <v>221628</v>
      </c>
      <c r="H31" s="15">
        <f t="shared" si="9"/>
        <v>0</v>
      </c>
      <c r="I31" s="15">
        <f t="shared" si="9"/>
        <v>1962221</v>
      </c>
      <c r="J31" s="15">
        <f t="shared" si="9"/>
        <v>0</v>
      </c>
      <c r="K31" s="15">
        <f t="shared" si="9"/>
        <v>19414</v>
      </c>
      <c r="L31" s="15">
        <f t="shared" si="9"/>
        <v>0</v>
      </c>
      <c r="M31" s="15">
        <f t="shared" si="9"/>
        <v>235089</v>
      </c>
      <c r="N31" s="15">
        <f t="shared" si="1"/>
        <v>4707215</v>
      </c>
      <c r="O31" s="37">
        <f t="shared" si="2"/>
        <v>1362.0413773148148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50</v>
      </c>
      <c r="M33" s="163"/>
      <c r="N33" s="163"/>
      <c r="O33" s="41">
        <v>3456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605659</v>
      </c>
      <c r="E5" s="26">
        <f t="shared" si="0"/>
        <v>956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606615</v>
      </c>
      <c r="O5" s="32">
        <f t="shared" ref="O5:O33" si="2">(N5/O$35)</f>
        <v>199.08598621595013</v>
      </c>
      <c r="P5" s="6"/>
    </row>
    <row r="6" spans="1:133">
      <c r="A6" s="12"/>
      <c r="B6" s="44">
        <v>511</v>
      </c>
      <c r="C6" s="20" t="s">
        <v>19</v>
      </c>
      <c r="D6" s="46">
        <v>47847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47847</v>
      </c>
      <c r="O6" s="47">
        <f t="shared" si="2"/>
        <v>15.702986544141778</v>
      </c>
      <c r="P6" s="9"/>
    </row>
    <row r="7" spans="1:133">
      <c r="A7" s="12"/>
      <c r="B7" s="44">
        <v>513</v>
      </c>
      <c r="C7" s="20" t="s">
        <v>20</v>
      </c>
      <c r="D7" s="46">
        <v>264127</v>
      </c>
      <c r="E7" s="46">
        <v>956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265083</v>
      </c>
      <c r="O7" s="47">
        <f t="shared" si="2"/>
        <v>86.998030850016406</v>
      </c>
      <c r="P7" s="9"/>
    </row>
    <row r="8" spans="1:133">
      <c r="A8" s="12"/>
      <c r="B8" s="44">
        <v>515</v>
      </c>
      <c r="C8" s="20" t="s">
        <v>21</v>
      </c>
      <c r="D8" s="46">
        <v>90154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90154</v>
      </c>
      <c r="O8" s="47">
        <f t="shared" si="2"/>
        <v>29.587791270101739</v>
      </c>
      <c r="P8" s="9"/>
    </row>
    <row r="9" spans="1:133">
      <c r="A9" s="12"/>
      <c r="B9" s="44">
        <v>519</v>
      </c>
      <c r="C9" s="20" t="s">
        <v>22</v>
      </c>
      <c r="D9" s="46">
        <v>203531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203531</v>
      </c>
      <c r="O9" s="47">
        <f t="shared" si="2"/>
        <v>66.797177551690183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847619</v>
      </c>
      <c r="E10" s="31">
        <f t="shared" si="3"/>
        <v>106046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20744</v>
      </c>
      <c r="L10" s="31">
        <f t="shared" si="3"/>
        <v>0</v>
      </c>
      <c r="M10" s="31">
        <f t="shared" si="3"/>
        <v>0</v>
      </c>
      <c r="N10" s="42">
        <f t="shared" si="1"/>
        <v>974409</v>
      </c>
      <c r="O10" s="43">
        <f t="shared" si="2"/>
        <v>319.79291106005905</v>
      </c>
      <c r="P10" s="10"/>
    </row>
    <row r="11" spans="1:133">
      <c r="A11" s="12"/>
      <c r="B11" s="44">
        <v>521</v>
      </c>
      <c r="C11" s="20" t="s">
        <v>24</v>
      </c>
      <c r="D11" s="46">
        <v>613198</v>
      </c>
      <c r="E11" s="46">
        <v>49561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20744</v>
      </c>
      <c r="L11" s="46">
        <v>0</v>
      </c>
      <c r="M11" s="46">
        <v>0</v>
      </c>
      <c r="N11" s="46">
        <f t="shared" si="1"/>
        <v>683503</v>
      </c>
      <c r="O11" s="47">
        <f t="shared" si="2"/>
        <v>224.31998687233343</v>
      </c>
      <c r="P11" s="9"/>
    </row>
    <row r="12" spans="1:133">
      <c r="A12" s="12"/>
      <c r="B12" s="44">
        <v>522</v>
      </c>
      <c r="C12" s="20" t="s">
        <v>25</v>
      </c>
      <c r="D12" s="46">
        <v>157954</v>
      </c>
      <c r="E12" s="46">
        <v>56485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214439</v>
      </c>
      <c r="O12" s="47">
        <f t="shared" si="2"/>
        <v>70.377092221857566</v>
      </c>
      <c r="P12" s="9"/>
    </row>
    <row r="13" spans="1:133">
      <c r="A13" s="12"/>
      <c r="B13" s="44">
        <v>524</v>
      </c>
      <c r="C13" s="20" t="s">
        <v>26</v>
      </c>
      <c r="D13" s="46">
        <v>76467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76467</v>
      </c>
      <c r="O13" s="47">
        <f t="shared" si="2"/>
        <v>25.095831965868069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SUM(D15:D19)</f>
        <v>37123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2081630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2118753</v>
      </c>
      <c r="O14" s="43">
        <f t="shared" si="2"/>
        <v>695.35707253035775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858492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858492</v>
      </c>
      <c r="O15" s="47">
        <f t="shared" si="2"/>
        <v>281.74991795208399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538293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538293</v>
      </c>
      <c r="O16" s="47">
        <f t="shared" si="2"/>
        <v>176.66327535280604</v>
      </c>
      <c r="P16" s="9"/>
    </row>
    <row r="17" spans="1:16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563061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563061</v>
      </c>
      <c r="O17" s="47">
        <f t="shared" si="2"/>
        <v>184.79192648506728</v>
      </c>
      <c r="P17" s="9"/>
    </row>
    <row r="18" spans="1:16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121784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121784</v>
      </c>
      <c r="O18" s="47">
        <f t="shared" si="2"/>
        <v>39.968493600262555</v>
      </c>
      <c r="P18" s="9"/>
    </row>
    <row r="19" spans="1:16">
      <c r="A19" s="12"/>
      <c r="B19" s="44">
        <v>539</v>
      </c>
      <c r="C19" s="20" t="s">
        <v>32</v>
      </c>
      <c r="D19" s="46">
        <v>37123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37123</v>
      </c>
      <c r="O19" s="47">
        <f t="shared" si="2"/>
        <v>12.18345914013784</v>
      </c>
      <c r="P19" s="9"/>
    </row>
    <row r="20" spans="1:16" ht="15.75">
      <c r="A20" s="28" t="s">
        <v>33</v>
      </c>
      <c r="B20" s="29"/>
      <c r="C20" s="30"/>
      <c r="D20" s="31">
        <f t="shared" ref="D20:M20" si="5">SUM(D21:D22)</f>
        <v>198699</v>
      </c>
      <c r="E20" s="31">
        <f t="shared" si="5"/>
        <v>67125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250816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516640</v>
      </c>
      <c r="O20" s="43">
        <f t="shared" si="2"/>
        <v>169.55694125369214</v>
      </c>
      <c r="P20" s="10"/>
    </row>
    <row r="21" spans="1:16">
      <c r="A21" s="12"/>
      <c r="B21" s="44">
        <v>541</v>
      </c>
      <c r="C21" s="20" t="s">
        <v>34</v>
      </c>
      <c r="D21" s="46">
        <v>198699</v>
      </c>
      <c r="E21" s="46">
        <v>67125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265824</v>
      </c>
      <c r="O21" s="47">
        <f t="shared" si="2"/>
        <v>87.241220872989828</v>
      </c>
      <c r="P21" s="9"/>
    </row>
    <row r="22" spans="1:16">
      <c r="A22" s="12"/>
      <c r="B22" s="44">
        <v>542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250816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250816</v>
      </c>
      <c r="O22" s="47">
        <f t="shared" si="2"/>
        <v>82.315720380702331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9751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9751</v>
      </c>
      <c r="O23" s="43">
        <f t="shared" si="2"/>
        <v>3.2001969149983589</v>
      </c>
      <c r="P23" s="10"/>
    </row>
    <row r="24" spans="1:16">
      <c r="A24" s="13"/>
      <c r="B24" s="45">
        <v>559</v>
      </c>
      <c r="C24" s="21" t="s">
        <v>37</v>
      </c>
      <c r="D24" s="46">
        <v>0</v>
      </c>
      <c r="E24" s="46">
        <v>9751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9751</v>
      </c>
      <c r="O24" s="47">
        <f t="shared" si="2"/>
        <v>3.2001969149983589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SUM(D26:D26)</f>
        <v>1018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1018</v>
      </c>
      <c r="O25" s="43">
        <f t="shared" si="2"/>
        <v>0.3340991138825074</v>
      </c>
      <c r="P25" s="10"/>
    </row>
    <row r="26" spans="1:16">
      <c r="A26" s="12"/>
      <c r="B26" s="44">
        <v>569</v>
      </c>
      <c r="C26" s="20" t="s">
        <v>39</v>
      </c>
      <c r="D26" s="46">
        <v>1018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9">SUM(D26:M26)</f>
        <v>1018</v>
      </c>
      <c r="O26" s="47">
        <f t="shared" si="2"/>
        <v>0.3340991138825074</v>
      </c>
      <c r="P26" s="9"/>
    </row>
    <row r="27" spans="1:16" ht="15.75">
      <c r="A27" s="28" t="s">
        <v>40</v>
      </c>
      <c r="B27" s="29"/>
      <c r="C27" s="30"/>
      <c r="D27" s="31">
        <f t="shared" ref="D27:M27" si="10">SUM(D28:D30)</f>
        <v>434259</v>
      </c>
      <c r="E27" s="31">
        <f t="shared" si="10"/>
        <v>6300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440559</v>
      </c>
      <c r="O27" s="43">
        <f t="shared" si="2"/>
        <v>144.58779127010175</v>
      </c>
      <c r="P27" s="9"/>
    </row>
    <row r="28" spans="1:16">
      <c r="A28" s="12"/>
      <c r="B28" s="44">
        <v>571</v>
      </c>
      <c r="C28" s="20" t="s">
        <v>41</v>
      </c>
      <c r="D28" s="46">
        <v>255832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255832</v>
      </c>
      <c r="O28" s="47">
        <f t="shared" si="2"/>
        <v>83.961929766983914</v>
      </c>
      <c r="P28" s="9"/>
    </row>
    <row r="29" spans="1:16">
      <c r="A29" s="12"/>
      <c r="B29" s="44">
        <v>572</v>
      </c>
      <c r="C29" s="20" t="s">
        <v>42</v>
      </c>
      <c r="D29" s="46">
        <v>68658</v>
      </c>
      <c r="E29" s="46">
        <v>6300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74958</v>
      </c>
      <c r="O29" s="47">
        <f t="shared" si="2"/>
        <v>24.600590744995078</v>
      </c>
      <c r="P29" s="9"/>
    </row>
    <row r="30" spans="1:16">
      <c r="A30" s="12"/>
      <c r="B30" s="44">
        <v>575</v>
      </c>
      <c r="C30" s="20" t="s">
        <v>43</v>
      </c>
      <c r="D30" s="46">
        <v>109769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109769</v>
      </c>
      <c r="O30" s="47">
        <f t="shared" si="2"/>
        <v>36.025270758122744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SUM(D32:D32)</f>
        <v>281918</v>
      </c>
      <c r="E31" s="31">
        <f t="shared" si="11"/>
        <v>98373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117500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9"/>
        <v>497791</v>
      </c>
      <c r="O31" s="43">
        <f t="shared" si="2"/>
        <v>163.37085658024287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281918</v>
      </c>
      <c r="E32" s="46">
        <v>98373</v>
      </c>
      <c r="F32" s="46">
        <v>0</v>
      </c>
      <c r="G32" s="46">
        <v>0</v>
      </c>
      <c r="H32" s="46">
        <v>0</v>
      </c>
      <c r="I32" s="46">
        <v>117500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497791</v>
      </c>
      <c r="O32" s="47">
        <f t="shared" si="2"/>
        <v>163.37085658024287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2">SUM(D5,D10,D14,D20,D23,D25,D27,D31)</f>
        <v>2406295</v>
      </c>
      <c r="E33" s="15">
        <f t="shared" si="12"/>
        <v>288551</v>
      </c>
      <c r="F33" s="15">
        <f t="shared" si="12"/>
        <v>0</v>
      </c>
      <c r="G33" s="15">
        <f t="shared" si="12"/>
        <v>0</v>
      </c>
      <c r="H33" s="15">
        <f t="shared" si="12"/>
        <v>0</v>
      </c>
      <c r="I33" s="15">
        <f t="shared" si="12"/>
        <v>2449946</v>
      </c>
      <c r="J33" s="15">
        <f t="shared" si="12"/>
        <v>0</v>
      </c>
      <c r="K33" s="15">
        <f t="shared" si="12"/>
        <v>20744</v>
      </c>
      <c r="L33" s="15">
        <f t="shared" si="12"/>
        <v>0</v>
      </c>
      <c r="M33" s="15">
        <f t="shared" si="12"/>
        <v>0</v>
      </c>
      <c r="N33" s="15">
        <f t="shared" si="9"/>
        <v>5165536</v>
      </c>
      <c r="O33" s="37">
        <f t="shared" si="2"/>
        <v>1695.2858549392845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3047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51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792800</v>
      </c>
      <c r="E5" s="26">
        <f t="shared" si="0"/>
        <v>42154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834954</v>
      </c>
      <c r="O5" s="32">
        <f t="shared" ref="O5:O31" si="2">(N5/O$33)</f>
        <v>320.76603918555514</v>
      </c>
      <c r="P5" s="6"/>
    </row>
    <row r="6" spans="1:133">
      <c r="A6" s="12"/>
      <c r="B6" s="44">
        <v>511</v>
      </c>
      <c r="C6" s="20" t="s">
        <v>19</v>
      </c>
      <c r="D6" s="46">
        <v>65265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65265</v>
      </c>
      <c r="O6" s="47">
        <f t="shared" si="2"/>
        <v>25.072992700729927</v>
      </c>
      <c r="P6" s="9"/>
    </row>
    <row r="7" spans="1:133">
      <c r="A7" s="12"/>
      <c r="B7" s="44">
        <v>513</v>
      </c>
      <c r="C7" s="20" t="s">
        <v>20</v>
      </c>
      <c r="D7" s="46">
        <v>454427</v>
      </c>
      <c r="E7" s="46">
        <v>42154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496581</v>
      </c>
      <c r="O7" s="47">
        <f t="shared" si="2"/>
        <v>190.77257011140992</v>
      </c>
      <c r="P7" s="9"/>
    </row>
    <row r="8" spans="1:133">
      <c r="A8" s="12"/>
      <c r="B8" s="44">
        <v>515</v>
      </c>
      <c r="C8" s="20" t="s">
        <v>21</v>
      </c>
      <c r="D8" s="46">
        <v>100954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100954</v>
      </c>
      <c r="O8" s="47">
        <f t="shared" si="2"/>
        <v>38.783711102573953</v>
      </c>
      <c r="P8" s="9"/>
    </row>
    <row r="9" spans="1:133">
      <c r="A9" s="12"/>
      <c r="B9" s="44">
        <v>519</v>
      </c>
      <c r="C9" s="20" t="s">
        <v>22</v>
      </c>
      <c r="D9" s="46">
        <v>172154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172154</v>
      </c>
      <c r="O9" s="47">
        <f t="shared" si="2"/>
        <v>66.136765270841337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1022788</v>
      </c>
      <c r="E10" s="31">
        <f t="shared" si="3"/>
        <v>175623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29615</v>
      </c>
      <c r="L10" s="31">
        <f t="shared" si="3"/>
        <v>0</v>
      </c>
      <c r="M10" s="31">
        <f t="shared" si="3"/>
        <v>0</v>
      </c>
      <c r="N10" s="42">
        <f t="shared" si="1"/>
        <v>1228026</v>
      </c>
      <c r="O10" s="43">
        <f t="shared" si="2"/>
        <v>471.77333845562811</v>
      </c>
      <c r="P10" s="10"/>
    </row>
    <row r="11" spans="1:133">
      <c r="A11" s="12"/>
      <c r="B11" s="44">
        <v>521</v>
      </c>
      <c r="C11" s="20" t="s">
        <v>24</v>
      </c>
      <c r="D11" s="46">
        <v>753093</v>
      </c>
      <c r="E11" s="46">
        <v>28000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29615</v>
      </c>
      <c r="L11" s="46">
        <v>0</v>
      </c>
      <c r="M11" s="46">
        <v>0</v>
      </c>
      <c r="N11" s="46">
        <f t="shared" si="1"/>
        <v>810708</v>
      </c>
      <c r="O11" s="47">
        <f t="shared" si="2"/>
        <v>311.45140222819822</v>
      </c>
      <c r="P11" s="9"/>
    </row>
    <row r="12" spans="1:133">
      <c r="A12" s="12"/>
      <c r="B12" s="44">
        <v>522</v>
      </c>
      <c r="C12" s="20" t="s">
        <v>25</v>
      </c>
      <c r="D12" s="46">
        <v>170301</v>
      </c>
      <c r="E12" s="46">
        <v>147623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317924</v>
      </c>
      <c r="O12" s="47">
        <f t="shared" si="2"/>
        <v>122.13753361505955</v>
      </c>
      <c r="P12" s="9"/>
    </row>
    <row r="13" spans="1:133">
      <c r="A13" s="12"/>
      <c r="B13" s="44">
        <v>524</v>
      </c>
      <c r="C13" s="20" t="s">
        <v>26</v>
      </c>
      <c r="D13" s="46">
        <v>99394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99394</v>
      </c>
      <c r="O13" s="47">
        <f t="shared" si="2"/>
        <v>38.184402612370342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SUM(D15:D19)</f>
        <v>40459</v>
      </c>
      <c r="E14" s="31">
        <f t="shared" si="4"/>
        <v>13551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2291166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2345176</v>
      </c>
      <c r="O14" s="43">
        <f t="shared" si="2"/>
        <v>900.95121014214374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1011527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1011527</v>
      </c>
      <c r="O15" s="47">
        <f t="shared" si="2"/>
        <v>388.60046100653091</v>
      </c>
      <c r="P15" s="9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485195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485195</v>
      </c>
      <c r="O16" s="47">
        <f t="shared" si="2"/>
        <v>186.39838647714177</v>
      </c>
      <c r="P16" s="9"/>
    </row>
    <row r="17" spans="1:119">
      <c r="A17" s="12"/>
      <c r="B17" s="44">
        <v>535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794444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794444</v>
      </c>
      <c r="O17" s="47">
        <f t="shared" si="2"/>
        <v>305.20322704571646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13551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13551</v>
      </c>
      <c r="O18" s="47">
        <f t="shared" si="2"/>
        <v>5.2059162504802154</v>
      </c>
      <c r="P18" s="9"/>
    </row>
    <row r="19" spans="1:119">
      <c r="A19" s="12"/>
      <c r="B19" s="44">
        <v>539</v>
      </c>
      <c r="C19" s="20" t="s">
        <v>32</v>
      </c>
      <c r="D19" s="46">
        <v>40459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40459</v>
      </c>
      <c r="O19" s="47">
        <f t="shared" si="2"/>
        <v>15.543219362274298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433419</v>
      </c>
      <c r="E20" s="31">
        <f t="shared" si="5"/>
        <v>199894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208946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842259</v>
      </c>
      <c r="O20" s="43">
        <f t="shared" si="2"/>
        <v>323.57241644256629</v>
      </c>
      <c r="P20" s="10"/>
    </row>
    <row r="21" spans="1:119">
      <c r="A21" s="12"/>
      <c r="B21" s="44">
        <v>541</v>
      </c>
      <c r="C21" s="20" t="s">
        <v>34</v>
      </c>
      <c r="D21" s="46">
        <v>428575</v>
      </c>
      <c r="E21" s="46">
        <v>199894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628469</v>
      </c>
      <c r="O21" s="47">
        <f t="shared" si="2"/>
        <v>241.44026123703418</v>
      </c>
      <c r="P21" s="9"/>
    </row>
    <row r="22" spans="1:119">
      <c r="A22" s="12"/>
      <c r="B22" s="44">
        <v>542</v>
      </c>
      <c r="C22" s="20" t="s">
        <v>35</v>
      </c>
      <c r="D22" s="46">
        <v>4844</v>
      </c>
      <c r="E22" s="46">
        <v>0</v>
      </c>
      <c r="F22" s="46">
        <v>0</v>
      </c>
      <c r="G22" s="46">
        <v>0</v>
      </c>
      <c r="H22" s="46">
        <v>0</v>
      </c>
      <c r="I22" s="46">
        <v>208946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213790</v>
      </c>
      <c r="O22" s="47">
        <f t="shared" si="2"/>
        <v>82.132155205532072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563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563</v>
      </c>
      <c r="O23" s="43">
        <f t="shared" si="2"/>
        <v>0.21628889742604687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563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563</v>
      </c>
      <c r="O24" s="47">
        <f t="shared" si="2"/>
        <v>0.21628889742604687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SUM(D26:D28)</f>
        <v>575764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575764</v>
      </c>
      <c r="O25" s="43">
        <f t="shared" si="2"/>
        <v>221.19247022666156</v>
      </c>
      <c r="P25" s="9"/>
    </row>
    <row r="26" spans="1:119">
      <c r="A26" s="12"/>
      <c r="B26" s="44">
        <v>571</v>
      </c>
      <c r="C26" s="20" t="s">
        <v>41</v>
      </c>
      <c r="D26" s="46">
        <v>353392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353392</v>
      </c>
      <c r="O26" s="47">
        <f t="shared" si="2"/>
        <v>135.76334998079139</v>
      </c>
      <c r="P26" s="9"/>
    </row>
    <row r="27" spans="1:119">
      <c r="A27" s="12"/>
      <c r="B27" s="44">
        <v>572</v>
      </c>
      <c r="C27" s="20" t="s">
        <v>42</v>
      </c>
      <c r="D27" s="46">
        <v>107674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107674</v>
      </c>
      <c r="O27" s="47">
        <f t="shared" si="2"/>
        <v>41.365347675758741</v>
      </c>
      <c r="P27" s="9"/>
    </row>
    <row r="28" spans="1:119">
      <c r="A28" s="12"/>
      <c r="B28" s="44">
        <v>575</v>
      </c>
      <c r="C28" s="20" t="s">
        <v>43</v>
      </c>
      <c r="D28" s="46">
        <v>114698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114698</v>
      </c>
      <c r="O28" s="47">
        <f t="shared" si="2"/>
        <v>44.063772570111411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0</v>
      </c>
      <c r="E29" s="31">
        <f t="shared" si="8"/>
        <v>120040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49266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169306</v>
      </c>
      <c r="O29" s="43">
        <f t="shared" si="2"/>
        <v>65.042643104110638</v>
      </c>
      <c r="P29" s="9"/>
    </row>
    <row r="30" spans="1:119" ht="15.75" thickBot="1">
      <c r="A30" s="12"/>
      <c r="B30" s="44">
        <v>581</v>
      </c>
      <c r="C30" s="20" t="s">
        <v>44</v>
      </c>
      <c r="D30" s="46">
        <v>0</v>
      </c>
      <c r="E30" s="46">
        <v>120040</v>
      </c>
      <c r="F30" s="46">
        <v>0</v>
      </c>
      <c r="G30" s="46">
        <v>0</v>
      </c>
      <c r="H30" s="46">
        <v>0</v>
      </c>
      <c r="I30" s="46">
        <v>49266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169306</v>
      </c>
      <c r="O30" s="47">
        <f t="shared" si="2"/>
        <v>65.042643104110638</v>
      </c>
      <c r="P30" s="9"/>
    </row>
    <row r="31" spans="1:119" ht="16.5" thickBot="1">
      <c r="A31" s="14" t="s">
        <v>10</v>
      </c>
      <c r="B31" s="23"/>
      <c r="C31" s="22"/>
      <c r="D31" s="15">
        <f>SUM(D5,D10,D14,D20,D23,D25,D29)</f>
        <v>2865230</v>
      </c>
      <c r="E31" s="15">
        <f t="shared" ref="E31:M31" si="9">SUM(E5,E10,E14,E20,E23,E25,E29)</f>
        <v>551825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2549378</v>
      </c>
      <c r="J31" s="15">
        <f t="shared" si="9"/>
        <v>0</v>
      </c>
      <c r="K31" s="15">
        <f t="shared" si="9"/>
        <v>29615</v>
      </c>
      <c r="L31" s="15">
        <f t="shared" si="9"/>
        <v>0</v>
      </c>
      <c r="M31" s="15">
        <f t="shared" si="9"/>
        <v>0</v>
      </c>
      <c r="N31" s="15">
        <f t="shared" si="1"/>
        <v>5996048</v>
      </c>
      <c r="O31" s="37">
        <f t="shared" si="2"/>
        <v>2303.5144064540914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58</v>
      </c>
      <c r="M33" s="163"/>
      <c r="N33" s="163"/>
      <c r="O33" s="41">
        <v>2603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537589</v>
      </c>
      <c r="E5" s="26">
        <f t="shared" si="0"/>
        <v>8719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546308</v>
      </c>
      <c r="O5" s="32">
        <f t="shared" ref="O5:O28" si="2">(N5/O$30)</f>
        <v>210.03767781622452</v>
      </c>
      <c r="P5" s="6"/>
    </row>
    <row r="6" spans="1:133">
      <c r="A6" s="12"/>
      <c r="B6" s="44">
        <v>511</v>
      </c>
      <c r="C6" s="20" t="s">
        <v>19</v>
      </c>
      <c r="D6" s="46">
        <v>51425</v>
      </c>
      <c r="E6" s="46">
        <v>1656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53081</v>
      </c>
      <c r="O6" s="47">
        <f t="shared" si="2"/>
        <v>20.407920030757403</v>
      </c>
      <c r="P6" s="9"/>
    </row>
    <row r="7" spans="1:133">
      <c r="A7" s="12"/>
      <c r="B7" s="44">
        <v>513</v>
      </c>
      <c r="C7" s="20" t="s">
        <v>20</v>
      </c>
      <c r="D7" s="46">
        <v>306379</v>
      </c>
      <c r="E7" s="46">
        <v>7063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313442</v>
      </c>
      <c r="O7" s="47">
        <f t="shared" si="2"/>
        <v>120.50826605151865</v>
      </c>
      <c r="P7" s="9"/>
    </row>
    <row r="8" spans="1:133">
      <c r="A8" s="12"/>
      <c r="B8" s="44">
        <v>515</v>
      </c>
      <c r="C8" s="20" t="s">
        <v>21</v>
      </c>
      <c r="D8" s="46">
        <v>99248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99248</v>
      </c>
      <c r="O8" s="47">
        <f t="shared" si="2"/>
        <v>38.157631680123032</v>
      </c>
      <c r="P8" s="9"/>
    </row>
    <row r="9" spans="1:133">
      <c r="A9" s="12"/>
      <c r="B9" s="44">
        <v>519</v>
      </c>
      <c r="C9" s="20" t="s">
        <v>22</v>
      </c>
      <c r="D9" s="46">
        <v>80537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80537</v>
      </c>
      <c r="O9" s="47">
        <f t="shared" si="2"/>
        <v>30.963860053825453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830838</v>
      </c>
      <c r="E10" s="31">
        <f t="shared" si="3"/>
        <v>129849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23466</v>
      </c>
      <c r="L10" s="31">
        <f t="shared" si="3"/>
        <v>0</v>
      </c>
      <c r="M10" s="31">
        <f t="shared" si="3"/>
        <v>0</v>
      </c>
      <c r="N10" s="42">
        <f t="shared" si="1"/>
        <v>984153</v>
      </c>
      <c r="O10" s="43">
        <f t="shared" si="2"/>
        <v>378.37485582468281</v>
      </c>
      <c r="P10" s="10"/>
    </row>
    <row r="11" spans="1:133">
      <c r="A11" s="12"/>
      <c r="B11" s="44">
        <v>521</v>
      </c>
      <c r="C11" s="20" t="s">
        <v>24</v>
      </c>
      <c r="D11" s="46">
        <v>636618</v>
      </c>
      <c r="E11" s="46">
        <v>58146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23466</v>
      </c>
      <c r="L11" s="46">
        <v>0</v>
      </c>
      <c r="M11" s="46">
        <v>0</v>
      </c>
      <c r="N11" s="46">
        <f t="shared" si="1"/>
        <v>718230</v>
      </c>
      <c r="O11" s="47">
        <f t="shared" si="2"/>
        <v>276.13610149942332</v>
      </c>
      <c r="P11" s="9"/>
    </row>
    <row r="12" spans="1:133">
      <c r="A12" s="12"/>
      <c r="B12" s="44">
        <v>522</v>
      </c>
      <c r="C12" s="20" t="s">
        <v>25</v>
      </c>
      <c r="D12" s="46">
        <v>117432</v>
      </c>
      <c r="E12" s="46">
        <v>71703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189135</v>
      </c>
      <c r="O12" s="47">
        <f t="shared" si="2"/>
        <v>72.716262975778548</v>
      </c>
      <c r="P12" s="9"/>
    </row>
    <row r="13" spans="1:133">
      <c r="A13" s="12"/>
      <c r="B13" s="44">
        <v>524</v>
      </c>
      <c r="C13" s="20" t="s">
        <v>26</v>
      </c>
      <c r="D13" s="46">
        <v>76788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76788</v>
      </c>
      <c r="O13" s="47">
        <f t="shared" si="2"/>
        <v>29.522491349480969</v>
      </c>
      <c r="P13" s="9"/>
    </row>
    <row r="14" spans="1:133" ht="15.75">
      <c r="A14" s="28" t="s">
        <v>27</v>
      </c>
      <c r="B14" s="29"/>
      <c r="C14" s="30"/>
      <c r="D14" s="31">
        <f t="shared" ref="D14:M14" si="4">SUM(D15:D17)</f>
        <v>408656</v>
      </c>
      <c r="E14" s="31">
        <f t="shared" si="4"/>
        <v>1510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1107133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1517299</v>
      </c>
      <c r="O14" s="43">
        <f t="shared" si="2"/>
        <v>583.3521722414456</v>
      </c>
      <c r="P14" s="10"/>
    </row>
    <row r="15" spans="1:133">
      <c r="A15" s="12"/>
      <c r="B15" s="44">
        <v>533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1107133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1107133</v>
      </c>
      <c r="O15" s="47">
        <f t="shared" si="2"/>
        <v>425.65667051134182</v>
      </c>
      <c r="P15" s="9"/>
    </row>
    <row r="16" spans="1:133">
      <c r="A16" s="12"/>
      <c r="B16" s="44">
        <v>534</v>
      </c>
      <c r="C16" s="20" t="s">
        <v>29</v>
      </c>
      <c r="D16" s="46">
        <v>377911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377911</v>
      </c>
      <c r="O16" s="47">
        <f t="shared" si="2"/>
        <v>145.29450211457132</v>
      </c>
      <c r="P16" s="9"/>
    </row>
    <row r="17" spans="1:119">
      <c r="A17" s="12"/>
      <c r="B17" s="44">
        <v>539</v>
      </c>
      <c r="C17" s="20" t="s">
        <v>32</v>
      </c>
      <c r="D17" s="46">
        <v>30745</v>
      </c>
      <c r="E17" s="46">
        <v>1510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32255</v>
      </c>
      <c r="O17" s="47">
        <f t="shared" si="2"/>
        <v>12.400999615532488</v>
      </c>
      <c r="P17" s="9"/>
    </row>
    <row r="18" spans="1:119" ht="15.75">
      <c r="A18" s="28" t="s">
        <v>33</v>
      </c>
      <c r="B18" s="29"/>
      <c r="C18" s="30"/>
      <c r="D18" s="31">
        <f t="shared" ref="D18:M18" si="5">SUM(D19:D20)</f>
        <v>478894</v>
      </c>
      <c r="E18" s="31">
        <f t="shared" si="5"/>
        <v>107863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586757</v>
      </c>
      <c r="O18" s="43">
        <f t="shared" si="2"/>
        <v>225.58900422914263</v>
      </c>
      <c r="P18" s="10"/>
    </row>
    <row r="19" spans="1:119">
      <c r="A19" s="12"/>
      <c r="B19" s="44">
        <v>541</v>
      </c>
      <c r="C19" s="20" t="s">
        <v>34</v>
      </c>
      <c r="D19" s="46">
        <v>380302</v>
      </c>
      <c r="E19" s="46">
        <v>107863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488165</v>
      </c>
      <c r="O19" s="47">
        <f t="shared" si="2"/>
        <v>187.68358323721645</v>
      </c>
      <c r="P19" s="9"/>
    </row>
    <row r="20" spans="1:119">
      <c r="A20" s="12"/>
      <c r="B20" s="44">
        <v>542</v>
      </c>
      <c r="C20" s="20" t="s">
        <v>35</v>
      </c>
      <c r="D20" s="46">
        <v>98592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98592</v>
      </c>
      <c r="O20" s="47">
        <f t="shared" si="2"/>
        <v>37.905420991926185</v>
      </c>
      <c r="P20" s="9"/>
    </row>
    <row r="21" spans="1:119" ht="15.75">
      <c r="A21" s="28" t="s">
        <v>40</v>
      </c>
      <c r="B21" s="29"/>
      <c r="C21" s="30"/>
      <c r="D21" s="31">
        <f t="shared" ref="D21:M21" si="6">SUM(D22:D25)</f>
        <v>612418</v>
      </c>
      <c r="E21" s="31">
        <f t="shared" si="6"/>
        <v>35869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648287</v>
      </c>
      <c r="O21" s="43">
        <f t="shared" si="2"/>
        <v>249.24529027297194</v>
      </c>
      <c r="P21" s="9"/>
    </row>
    <row r="22" spans="1:119">
      <c r="A22" s="12"/>
      <c r="B22" s="44">
        <v>571</v>
      </c>
      <c r="C22" s="20" t="s">
        <v>41</v>
      </c>
      <c r="D22" s="46">
        <v>391943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391943</v>
      </c>
      <c r="O22" s="47">
        <f t="shared" si="2"/>
        <v>150.6893502499039</v>
      </c>
      <c r="P22" s="9"/>
    </row>
    <row r="23" spans="1:119">
      <c r="A23" s="12"/>
      <c r="B23" s="44">
        <v>572</v>
      </c>
      <c r="C23" s="20" t="s">
        <v>42</v>
      </c>
      <c r="D23" s="46">
        <v>101153</v>
      </c>
      <c r="E23" s="46">
        <v>15269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116422</v>
      </c>
      <c r="O23" s="47">
        <f t="shared" si="2"/>
        <v>44.760476739715493</v>
      </c>
      <c r="P23" s="9"/>
    </row>
    <row r="24" spans="1:119">
      <c r="A24" s="12"/>
      <c r="B24" s="44">
        <v>573</v>
      </c>
      <c r="C24" s="20" t="s">
        <v>72</v>
      </c>
      <c r="D24" s="46">
        <v>324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324</v>
      </c>
      <c r="O24" s="47">
        <f t="shared" si="2"/>
        <v>0.1245674740484429</v>
      </c>
      <c r="P24" s="9"/>
    </row>
    <row r="25" spans="1:119">
      <c r="A25" s="12"/>
      <c r="B25" s="44">
        <v>575</v>
      </c>
      <c r="C25" s="20" t="s">
        <v>43</v>
      </c>
      <c r="D25" s="46">
        <v>118998</v>
      </c>
      <c r="E25" s="46">
        <v>20600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139598</v>
      </c>
      <c r="O25" s="47">
        <f t="shared" si="2"/>
        <v>53.670895809304113</v>
      </c>
      <c r="P25" s="9"/>
    </row>
    <row r="26" spans="1:119" ht="15.75">
      <c r="A26" s="28" t="s">
        <v>45</v>
      </c>
      <c r="B26" s="29"/>
      <c r="C26" s="30"/>
      <c r="D26" s="31">
        <f t="shared" ref="D26:M26" si="7">SUM(D27:D27)</f>
        <v>0</v>
      </c>
      <c r="E26" s="31">
        <f t="shared" si="7"/>
        <v>184321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343663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527984</v>
      </c>
      <c r="O26" s="43">
        <f t="shared" si="2"/>
        <v>202.9926951172626</v>
      </c>
      <c r="P26" s="9"/>
    </row>
    <row r="27" spans="1:119" ht="15.75" thickBot="1">
      <c r="A27" s="12"/>
      <c r="B27" s="44">
        <v>581</v>
      </c>
      <c r="C27" s="20" t="s">
        <v>44</v>
      </c>
      <c r="D27" s="46">
        <v>0</v>
      </c>
      <c r="E27" s="46">
        <v>184321</v>
      </c>
      <c r="F27" s="46">
        <v>0</v>
      </c>
      <c r="G27" s="46">
        <v>0</v>
      </c>
      <c r="H27" s="46">
        <v>0</v>
      </c>
      <c r="I27" s="46">
        <v>343663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527984</v>
      </c>
      <c r="O27" s="47">
        <f t="shared" si="2"/>
        <v>202.9926951172626</v>
      </c>
      <c r="P27" s="9"/>
    </row>
    <row r="28" spans="1:119" ht="16.5" thickBot="1">
      <c r="A28" s="14" t="s">
        <v>10</v>
      </c>
      <c r="B28" s="23"/>
      <c r="C28" s="22"/>
      <c r="D28" s="15">
        <f>SUM(D5,D10,D14,D18,D21,D26)</f>
        <v>2868395</v>
      </c>
      <c r="E28" s="15">
        <f t="shared" ref="E28:M28" si="8">SUM(E5,E10,E14,E18,E21,E26)</f>
        <v>468131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1450796</v>
      </c>
      <c r="J28" s="15">
        <f t="shared" si="8"/>
        <v>0</v>
      </c>
      <c r="K28" s="15">
        <f t="shared" si="8"/>
        <v>23466</v>
      </c>
      <c r="L28" s="15">
        <f t="shared" si="8"/>
        <v>0</v>
      </c>
      <c r="M28" s="15">
        <f t="shared" si="8"/>
        <v>0</v>
      </c>
      <c r="N28" s="15">
        <f t="shared" si="1"/>
        <v>4810788</v>
      </c>
      <c r="O28" s="37">
        <f t="shared" si="2"/>
        <v>1849.5916955017301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73</v>
      </c>
      <c r="M30" s="163"/>
      <c r="N30" s="163"/>
      <c r="O30" s="41">
        <v>2601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1243460</v>
      </c>
      <c r="E5" s="26">
        <f t="shared" si="0"/>
        <v>56173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1299633</v>
      </c>
      <c r="P5" s="32">
        <f t="shared" ref="P5:P31" si="1">(O5/P$33)</f>
        <v>335.38916129032259</v>
      </c>
      <c r="Q5" s="6"/>
    </row>
    <row r="6" spans="1:134">
      <c r="A6" s="12"/>
      <c r="B6" s="44">
        <v>511</v>
      </c>
      <c r="C6" s="20" t="s">
        <v>19</v>
      </c>
      <c r="D6" s="46">
        <v>71780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71780</v>
      </c>
      <c r="P6" s="47">
        <f t="shared" si="1"/>
        <v>18.523870967741935</v>
      </c>
      <c r="Q6" s="9"/>
    </row>
    <row r="7" spans="1:134">
      <c r="A7" s="12"/>
      <c r="B7" s="44">
        <v>513</v>
      </c>
      <c r="C7" s="20" t="s">
        <v>20</v>
      </c>
      <c r="D7" s="46">
        <v>904521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904521</v>
      </c>
      <c r="P7" s="47">
        <f t="shared" si="1"/>
        <v>233.42477419354839</v>
      </c>
      <c r="Q7" s="9"/>
    </row>
    <row r="8" spans="1:134">
      <c r="A8" s="12"/>
      <c r="B8" s="44">
        <v>515</v>
      </c>
      <c r="C8" s="20" t="s">
        <v>21</v>
      </c>
      <c r="D8" s="46">
        <v>200833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200833</v>
      </c>
      <c r="P8" s="47">
        <f t="shared" si="1"/>
        <v>51.827870967741937</v>
      </c>
      <c r="Q8" s="9"/>
    </row>
    <row r="9" spans="1:134">
      <c r="A9" s="12"/>
      <c r="B9" s="44">
        <v>519</v>
      </c>
      <c r="C9" s="20" t="s">
        <v>22</v>
      </c>
      <c r="D9" s="46">
        <v>66326</v>
      </c>
      <c r="E9" s="46">
        <v>56173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122499</v>
      </c>
      <c r="P9" s="47">
        <f t="shared" si="1"/>
        <v>31.612645161290324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SUM(D11:D14)</f>
        <v>1091690</v>
      </c>
      <c r="E10" s="31">
        <f t="shared" si="3"/>
        <v>411540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63990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>SUM(D10:N10)</f>
        <v>1567220</v>
      </c>
      <c r="P10" s="43">
        <f t="shared" si="1"/>
        <v>404.44387096774193</v>
      </c>
      <c r="Q10" s="10"/>
    </row>
    <row r="11" spans="1:134">
      <c r="A11" s="12"/>
      <c r="B11" s="44">
        <v>521</v>
      </c>
      <c r="C11" s="20" t="s">
        <v>24</v>
      </c>
      <c r="D11" s="46">
        <v>974934</v>
      </c>
      <c r="E11" s="46">
        <v>9795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63990</v>
      </c>
      <c r="L11" s="46">
        <v>0</v>
      </c>
      <c r="M11" s="46">
        <v>0</v>
      </c>
      <c r="N11" s="46">
        <v>0</v>
      </c>
      <c r="O11" s="46">
        <f>SUM(D11:N11)</f>
        <v>1048719</v>
      </c>
      <c r="P11" s="47">
        <f t="shared" si="1"/>
        <v>270.63716129032258</v>
      </c>
      <c r="Q11" s="9"/>
    </row>
    <row r="12" spans="1:134">
      <c r="A12" s="12"/>
      <c r="B12" s="44">
        <v>522</v>
      </c>
      <c r="C12" s="20" t="s">
        <v>25</v>
      </c>
      <c r="D12" s="46">
        <v>0</v>
      </c>
      <c r="E12" s="46">
        <v>401745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4">SUM(D12:N12)</f>
        <v>401745</v>
      </c>
      <c r="P12" s="47">
        <f t="shared" si="1"/>
        <v>103.67612903225806</v>
      </c>
      <c r="Q12" s="9"/>
    </row>
    <row r="13" spans="1:134">
      <c r="A13" s="12"/>
      <c r="B13" s="44">
        <v>524</v>
      </c>
      <c r="C13" s="20" t="s">
        <v>26</v>
      </c>
      <c r="D13" s="46">
        <v>50115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50115</v>
      </c>
      <c r="P13" s="47">
        <f t="shared" si="1"/>
        <v>12.932903225806452</v>
      </c>
      <c r="Q13" s="9"/>
    </row>
    <row r="14" spans="1:134">
      <c r="A14" s="12"/>
      <c r="B14" s="44">
        <v>529</v>
      </c>
      <c r="C14" s="20" t="s">
        <v>60</v>
      </c>
      <c r="D14" s="46">
        <v>66641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66641</v>
      </c>
      <c r="P14" s="47">
        <f t="shared" si="1"/>
        <v>17.197677419354839</v>
      </c>
      <c r="Q14" s="9"/>
    </row>
    <row r="15" spans="1:134" ht="15.75">
      <c r="A15" s="28" t="s">
        <v>27</v>
      </c>
      <c r="B15" s="29"/>
      <c r="C15" s="30"/>
      <c r="D15" s="31">
        <f t="shared" ref="D15:N15" si="5">SUM(D16:D20)</f>
        <v>23804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2551707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2575511</v>
      </c>
      <c r="P15" s="43">
        <f t="shared" si="1"/>
        <v>664.64800000000002</v>
      </c>
      <c r="Q15" s="10"/>
    </row>
    <row r="16" spans="1:134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1376380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6">SUM(D16:N16)</f>
        <v>1376380</v>
      </c>
      <c r="P16" s="47">
        <f t="shared" si="1"/>
        <v>355.19483870967741</v>
      </c>
      <c r="Q16" s="9"/>
    </row>
    <row r="17" spans="1:120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545562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545562</v>
      </c>
      <c r="P17" s="47">
        <f t="shared" si="1"/>
        <v>140.79019354838709</v>
      </c>
      <c r="Q17" s="9"/>
    </row>
    <row r="18" spans="1:120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499768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499768</v>
      </c>
      <c r="P18" s="47">
        <f t="shared" si="1"/>
        <v>128.97238709677418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129997</v>
      </c>
      <c r="P19" s="47">
        <f t="shared" si="1"/>
        <v>33.547612903225804</v>
      </c>
      <c r="Q19" s="9"/>
    </row>
    <row r="20" spans="1:120">
      <c r="A20" s="12"/>
      <c r="B20" s="44">
        <v>539</v>
      </c>
      <c r="C20" s="20" t="s">
        <v>32</v>
      </c>
      <c r="D20" s="46">
        <v>23804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23804</v>
      </c>
      <c r="P20" s="47">
        <f t="shared" si="1"/>
        <v>6.1429677419354842</v>
      </c>
      <c r="Q20" s="9"/>
    </row>
    <row r="21" spans="1:120" ht="15.75">
      <c r="A21" s="28" t="s">
        <v>33</v>
      </c>
      <c r="B21" s="29"/>
      <c r="C21" s="30"/>
      <c r="D21" s="31">
        <f t="shared" ref="D21:N21" si="7">SUM(D22:D23)</f>
        <v>453082</v>
      </c>
      <c r="E21" s="31">
        <f t="shared" si="7"/>
        <v>48898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463987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965967</v>
      </c>
      <c r="P21" s="43">
        <f t="shared" si="1"/>
        <v>249.28180645161291</v>
      </c>
      <c r="Q21" s="10"/>
    </row>
    <row r="22" spans="1:120">
      <c r="A22" s="12"/>
      <c r="B22" s="44">
        <v>541</v>
      </c>
      <c r="C22" s="20" t="s">
        <v>34</v>
      </c>
      <c r="D22" s="46">
        <v>453082</v>
      </c>
      <c r="E22" s="46">
        <v>48898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501980</v>
      </c>
      <c r="P22" s="47">
        <f t="shared" si="1"/>
        <v>129.5432258064516</v>
      </c>
      <c r="Q22" s="9"/>
    </row>
    <row r="23" spans="1:120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463987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463987</v>
      </c>
      <c r="P23" s="47">
        <f t="shared" si="1"/>
        <v>119.73858064516129</v>
      </c>
      <c r="Q23" s="9"/>
    </row>
    <row r="24" spans="1:120" ht="15.75">
      <c r="A24" s="28" t="s">
        <v>36</v>
      </c>
      <c r="B24" s="29"/>
      <c r="C24" s="30"/>
      <c r="D24" s="31">
        <f t="shared" ref="D24:N24" si="8">SUM(D25:D25)</f>
        <v>0</v>
      </c>
      <c r="E24" s="31">
        <f t="shared" si="8"/>
        <v>365165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365165</v>
      </c>
      <c r="P24" s="43">
        <f t="shared" si="1"/>
        <v>94.236129032258063</v>
      </c>
      <c r="Q24" s="10"/>
    </row>
    <row r="25" spans="1:120">
      <c r="A25" s="13"/>
      <c r="B25" s="45">
        <v>559</v>
      </c>
      <c r="C25" s="21" t="s">
        <v>37</v>
      </c>
      <c r="D25" s="46">
        <v>0</v>
      </c>
      <c r="E25" s="46">
        <v>365165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365165</v>
      </c>
      <c r="P25" s="47">
        <f t="shared" si="1"/>
        <v>94.236129032258063</v>
      </c>
      <c r="Q25" s="9"/>
    </row>
    <row r="26" spans="1:120" ht="15.75">
      <c r="A26" s="28" t="s">
        <v>40</v>
      </c>
      <c r="B26" s="29"/>
      <c r="C26" s="30"/>
      <c r="D26" s="31">
        <f t="shared" ref="D26:N26" si="9">SUM(D27:D28)</f>
        <v>522061</v>
      </c>
      <c r="E26" s="31">
        <f t="shared" si="9"/>
        <v>50400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572461</v>
      </c>
      <c r="P26" s="43">
        <f t="shared" si="1"/>
        <v>147.73187096774194</v>
      </c>
      <c r="Q26" s="9"/>
    </row>
    <row r="27" spans="1:120">
      <c r="A27" s="12"/>
      <c r="B27" s="44">
        <v>571</v>
      </c>
      <c r="C27" s="20" t="s">
        <v>41</v>
      </c>
      <c r="D27" s="46">
        <v>323917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323917</v>
      </c>
      <c r="P27" s="47">
        <f t="shared" si="1"/>
        <v>83.591483870967735</v>
      </c>
      <c r="Q27" s="9"/>
    </row>
    <row r="28" spans="1:120">
      <c r="A28" s="12"/>
      <c r="B28" s="44">
        <v>572</v>
      </c>
      <c r="C28" s="20" t="s">
        <v>42</v>
      </c>
      <c r="D28" s="46">
        <v>198144</v>
      </c>
      <c r="E28" s="46">
        <v>50400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248544</v>
      </c>
      <c r="P28" s="47">
        <f t="shared" si="1"/>
        <v>64.140387096774191</v>
      </c>
      <c r="Q28" s="9"/>
    </row>
    <row r="29" spans="1:120" ht="15.75">
      <c r="A29" s="28" t="s">
        <v>45</v>
      </c>
      <c r="B29" s="29"/>
      <c r="C29" s="30"/>
      <c r="D29" s="31">
        <f t="shared" ref="D29:N29" si="10">SUM(D30:D30)</f>
        <v>0</v>
      </c>
      <c r="E29" s="31">
        <f t="shared" si="10"/>
        <v>15000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600000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615000</v>
      </c>
      <c r="P29" s="43">
        <f t="shared" si="1"/>
        <v>158.70967741935485</v>
      </c>
      <c r="Q29" s="9"/>
    </row>
    <row r="30" spans="1:120" ht="15.75" thickBot="1">
      <c r="A30" s="12"/>
      <c r="B30" s="44">
        <v>581</v>
      </c>
      <c r="C30" s="20" t="s">
        <v>91</v>
      </c>
      <c r="D30" s="46">
        <v>0</v>
      </c>
      <c r="E30" s="46">
        <v>15000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615000</v>
      </c>
      <c r="P30" s="47">
        <f t="shared" si="1"/>
        <v>158.70967741935485</v>
      </c>
      <c r="Q30" s="9"/>
    </row>
    <row r="31" spans="1:120" ht="16.5" thickBot="1">
      <c r="A31" s="14" t="s">
        <v>10</v>
      </c>
      <c r="B31" s="23"/>
      <c r="C31" s="22"/>
      <c r="D31" s="15">
        <f>SUM(D5,D10,D15,D21,D24,D26,D29)</f>
        <v>3334097</v>
      </c>
      <c r="E31" s="15">
        <f t="shared" ref="E31:N31" si="11">SUM(E5,E10,E15,E21,E24,E26,E29)</f>
        <v>947176</v>
      </c>
      <c r="F31" s="15">
        <f t="shared" si="11"/>
        <v>0</v>
      </c>
      <c r="G31" s="15">
        <f t="shared" si="11"/>
        <v>0</v>
      </c>
      <c r="H31" s="15">
        <f t="shared" si="11"/>
        <v>0</v>
      </c>
      <c r="I31" s="15">
        <f t="shared" si="11"/>
        <v>3615694</v>
      </c>
      <c r="J31" s="15">
        <f t="shared" si="11"/>
        <v>0</v>
      </c>
      <c r="K31" s="15">
        <f t="shared" si="11"/>
        <v>63990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>SUM(D31:N31)</f>
        <v>7960957</v>
      </c>
      <c r="P31" s="37">
        <f t="shared" si="1"/>
        <v>2054.4405161290324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93</v>
      </c>
      <c r="N33" s="163"/>
      <c r="O33" s="163"/>
      <c r="P33" s="41">
        <v>3875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88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985983</v>
      </c>
      <c r="E5" s="26">
        <f t="shared" si="0"/>
        <v>557956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1" si="1">SUM(D5:N5)</f>
        <v>1543939</v>
      </c>
      <c r="P5" s="32">
        <f t="shared" ref="P5:P31" si="2">(O5/P$33)</f>
        <v>407.9099075297226</v>
      </c>
      <c r="Q5" s="6"/>
    </row>
    <row r="6" spans="1:134">
      <c r="A6" s="12"/>
      <c r="B6" s="44">
        <v>511</v>
      </c>
      <c r="C6" s="20" t="s">
        <v>19</v>
      </c>
      <c r="D6" s="46">
        <v>69605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69605</v>
      </c>
      <c r="P6" s="47">
        <f t="shared" si="2"/>
        <v>18.389696169088506</v>
      </c>
      <c r="Q6" s="9"/>
    </row>
    <row r="7" spans="1:134">
      <c r="A7" s="12"/>
      <c r="B7" s="44">
        <v>513</v>
      </c>
      <c r="C7" s="20" t="s">
        <v>20</v>
      </c>
      <c r="D7" s="46">
        <v>762477</v>
      </c>
      <c r="E7" s="46">
        <v>501833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1264310</v>
      </c>
      <c r="P7" s="47">
        <f t="shared" si="2"/>
        <v>334.03170409511227</v>
      </c>
      <c r="Q7" s="9"/>
    </row>
    <row r="8" spans="1:134">
      <c r="A8" s="12"/>
      <c r="B8" s="44">
        <v>515</v>
      </c>
      <c r="C8" s="20" t="s">
        <v>21</v>
      </c>
      <c r="D8" s="46">
        <v>141641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141641</v>
      </c>
      <c r="P8" s="47">
        <f t="shared" si="2"/>
        <v>37.421664464993398</v>
      </c>
      <c r="Q8" s="9"/>
    </row>
    <row r="9" spans="1:134">
      <c r="A9" s="12"/>
      <c r="B9" s="44">
        <v>519</v>
      </c>
      <c r="C9" s="20" t="s">
        <v>22</v>
      </c>
      <c r="D9" s="46">
        <v>12260</v>
      </c>
      <c r="E9" s="46">
        <v>56123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68383</v>
      </c>
      <c r="P9" s="47">
        <f t="shared" si="2"/>
        <v>18.066842800528402</v>
      </c>
      <c r="Q9" s="9"/>
    </row>
    <row r="10" spans="1:134" ht="15.75">
      <c r="A10" s="28" t="s">
        <v>23</v>
      </c>
      <c r="B10" s="29"/>
      <c r="C10" s="30"/>
      <c r="D10" s="31">
        <f t="shared" ref="D10:N10" si="3">SUM(D11:D14)</f>
        <v>1014806</v>
      </c>
      <c r="E10" s="31">
        <f t="shared" si="3"/>
        <v>354274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69422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1438502</v>
      </c>
      <c r="P10" s="43">
        <f t="shared" si="2"/>
        <v>380.0533685601057</v>
      </c>
      <c r="Q10" s="10"/>
    </row>
    <row r="11" spans="1:134">
      <c r="A11" s="12"/>
      <c r="B11" s="44">
        <v>521</v>
      </c>
      <c r="C11" s="20" t="s">
        <v>24</v>
      </c>
      <c r="D11" s="46">
        <v>892742</v>
      </c>
      <c r="E11" s="46">
        <v>9857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69422</v>
      </c>
      <c r="L11" s="46">
        <v>0</v>
      </c>
      <c r="M11" s="46">
        <v>0</v>
      </c>
      <c r="N11" s="46">
        <v>0</v>
      </c>
      <c r="O11" s="46">
        <f t="shared" si="1"/>
        <v>972021</v>
      </c>
      <c r="P11" s="47">
        <f t="shared" si="2"/>
        <v>256.80871862615589</v>
      </c>
      <c r="Q11" s="9"/>
    </row>
    <row r="12" spans="1:134">
      <c r="A12" s="12"/>
      <c r="B12" s="44">
        <v>522</v>
      </c>
      <c r="C12" s="20" t="s">
        <v>25</v>
      </c>
      <c r="D12" s="46">
        <v>0</v>
      </c>
      <c r="E12" s="46">
        <v>344417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344417</v>
      </c>
      <c r="P12" s="47">
        <f t="shared" si="2"/>
        <v>90.995244385733159</v>
      </c>
      <c r="Q12" s="9"/>
    </row>
    <row r="13" spans="1:134">
      <c r="A13" s="12"/>
      <c r="B13" s="44">
        <v>524</v>
      </c>
      <c r="C13" s="20" t="s">
        <v>26</v>
      </c>
      <c r="D13" s="46">
        <v>58327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58327</v>
      </c>
      <c r="P13" s="47">
        <f t="shared" si="2"/>
        <v>15.41003963011889</v>
      </c>
      <c r="Q13" s="9"/>
    </row>
    <row r="14" spans="1:134">
      <c r="A14" s="12"/>
      <c r="B14" s="44">
        <v>529</v>
      </c>
      <c r="C14" s="20" t="s">
        <v>60</v>
      </c>
      <c r="D14" s="46">
        <v>63737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63737</v>
      </c>
      <c r="P14" s="47">
        <f t="shared" si="2"/>
        <v>16.839365918097755</v>
      </c>
      <c r="Q14" s="9"/>
    </row>
    <row r="15" spans="1:134" ht="15.75">
      <c r="A15" s="28" t="s">
        <v>27</v>
      </c>
      <c r="B15" s="29"/>
      <c r="C15" s="30"/>
      <c r="D15" s="31">
        <f t="shared" ref="D15:N15" si="4">SUM(D16:D20)</f>
        <v>6667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2107926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2114593</v>
      </c>
      <c r="P15" s="43">
        <f t="shared" si="2"/>
        <v>558.67714663143988</v>
      </c>
      <c r="Q15" s="10"/>
    </row>
    <row r="16" spans="1:134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1119200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1119200</v>
      </c>
      <c r="P16" s="47">
        <f t="shared" si="2"/>
        <v>295.69352708058125</v>
      </c>
      <c r="Q16" s="9"/>
    </row>
    <row r="17" spans="1:120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358650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358650</v>
      </c>
      <c r="P17" s="47">
        <f t="shared" si="2"/>
        <v>94.755614266842798</v>
      </c>
      <c r="Q17" s="9"/>
    </row>
    <row r="18" spans="1:120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518466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518466</v>
      </c>
      <c r="P18" s="47">
        <f t="shared" si="2"/>
        <v>136.97912813738441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111610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111610</v>
      </c>
      <c r="P19" s="47">
        <f t="shared" si="2"/>
        <v>29.487450462351386</v>
      </c>
      <c r="Q19" s="9"/>
    </row>
    <row r="20" spans="1:120">
      <c r="A20" s="12"/>
      <c r="B20" s="44">
        <v>539</v>
      </c>
      <c r="C20" s="20" t="s">
        <v>32</v>
      </c>
      <c r="D20" s="46">
        <v>6667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6667</v>
      </c>
      <c r="P20" s="47">
        <f t="shared" si="2"/>
        <v>1.7614266842800528</v>
      </c>
      <c r="Q20" s="9"/>
    </row>
    <row r="21" spans="1:120" ht="15.75">
      <c r="A21" s="28" t="s">
        <v>33</v>
      </c>
      <c r="B21" s="29"/>
      <c r="C21" s="30"/>
      <c r="D21" s="31">
        <f t="shared" ref="D21:N21" si="5">SUM(D22:D23)</f>
        <v>470408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402822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31">
        <f t="shared" si="1"/>
        <v>873230</v>
      </c>
      <c r="P21" s="43">
        <f t="shared" si="2"/>
        <v>230.70805812417439</v>
      </c>
      <c r="Q21" s="10"/>
    </row>
    <row r="22" spans="1:120">
      <c r="A22" s="12"/>
      <c r="B22" s="44">
        <v>541</v>
      </c>
      <c r="C22" s="20" t="s">
        <v>34</v>
      </c>
      <c r="D22" s="46">
        <v>470408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470408</v>
      </c>
      <c r="P22" s="47">
        <f t="shared" si="2"/>
        <v>124.28216644649935</v>
      </c>
      <c r="Q22" s="9"/>
    </row>
    <row r="23" spans="1:120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402822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402822</v>
      </c>
      <c r="P23" s="47">
        <f t="shared" si="2"/>
        <v>106.42589167767504</v>
      </c>
      <c r="Q23" s="9"/>
    </row>
    <row r="24" spans="1:120" ht="15.75">
      <c r="A24" s="28" t="s">
        <v>36</v>
      </c>
      <c r="B24" s="29"/>
      <c r="C24" s="30"/>
      <c r="D24" s="31">
        <f t="shared" ref="D24:N24" si="6">SUM(D25:D25)</f>
        <v>0</v>
      </c>
      <c r="E24" s="31">
        <f t="shared" si="6"/>
        <v>487349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1"/>
        <v>487349</v>
      </c>
      <c r="P24" s="43">
        <f t="shared" si="2"/>
        <v>128.75799207397623</v>
      </c>
      <c r="Q24" s="10"/>
    </row>
    <row r="25" spans="1:120">
      <c r="A25" s="13"/>
      <c r="B25" s="45">
        <v>559</v>
      </c>
      <c r="C25" s="21" t="s">
        <v>37</v>
      </c>
      <c r="D25" s="46">
        <v>0</v>
      </c>
      <c r="E25" s="46">
        <v>487349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487349</v>
      </c>
      <c r="P25" s="47">
        <f t="shared" si="2"/>
        <v>128.75799207397623</v>
      </c>
      <c r="Q25" s="9"/>
    </row>
    <row r="26" spans="1:120" ht="15.75">
      <c r="A26" s="28" t="s">
        <v>40</v>
      </c>
      <c r="B26" s="29"/>
      <c r="C26" s="30"/>
      <c r="D26" s="31">
        <f t="shared" ref="D26:N26" si="7">SUM(D27:D28)</f>
        <v>581102</v>
      </c>
      <c r="E26" s="31">
        <f t="shared" si="7"/>
        <v>339157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1"/>
        <v>920259</v>
      </c>
      <c r="P26" s="43">
        <f t="shared" si="2"/>
        <v>243.13315719947161</v>
      </c>
      <c r="Q26" s="9"/>
    </row>
    <row r="27" spans="1:120">
      <c r="A27" s="12"/>
      <c r="B27" s="44">
        <v>571</v>
      </c>
      <c r="C27" s="20" t="s">
        <v>41</v>
      </c>
      <c r="D27" s="46">
        <v>289014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289014</v>
      </c>
      <c r="P27" s="47">
        <f t="shared" si="2"/>
        <v>76.35772787318362</v>
      </c>
      <c r="Q27" s="9"/>
    </row>
    <row r="28" spans="1:120">
      <c r="A28" s="12"/>
      <c r="B28" s="44">
        <v>572</v>
      </c>
      <c r="C28" s="20" t="s">
        <v>42</v>
      </c>
      <c r="D28" s="46">
        <v>292088</v>
      </c>
      <c r="E28" s="46">
        <v>339157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631245</v>
      </c>
      <c r="P28" s="47">
        <f t="shared" si="2"/>
        <v>166.77542932628799</v>
      </c>
      <c r="Q28" s="9"/>
    </row>
    <row r="29" spans="1:120" ht="15.75">
      <c r="A29" s="28" t="s">
        <v>45</v>
      </c>
      <c r="B29" s="29"/>
      <c r="C29" s="30"/>
      <c r="D29" s="31">
        <f t="shared" ref="D29:N29" si="8">SUM(D30:D30)</f>
        <v>0</v>
      </c>
      <c r="E29" s="31">
        <f t="shared" si="8"/>
        <v>15000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600000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1"/>
        <v>615000</v>
      </c>
      <c r="P29" s="43">
        <f t="shared" si="2"/>
        <v>162.48348745046235</v>
      </c>
      <c r="Q29" s="9"/>
    </row>
    <row r="30" spans="1:120" ht="15.75" thickBot="1">
      <c r="A30" s="12"/>
      <c r="B30" s="44">
        <v>581</v>
      </c>
      <c r="C30" s="20" t="s">
        <v>91</v>
      </c>
      <c r="D30" s="46">
        <v>0</v>
      </c>
      <c r="E30" s="46">
        <v>15000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615000</v>
      </c>
      <c r="P30" s="47">
        <f t="shared" si="2"/>
        <v>162.48348745046235</v>
      </c>
      <c r="Q30" s="9"/>
    </row>
    <row r="31" spans="1:120" ht="16.5" thickBot="1">
      <c r="A31" s="14" t="s">
        <v>10</v>
      </c>
      <c r="B31" s="23"/>
      <c r="C31" s="22"/>
      <c r="D31" s="15">
        <f>SUM(D5,D10,D15,D21,D24,D26,D29)</f>
        <v>3058966</v>
      </c>
      <c r="E31" s="15">
        <f t="shared" ref="E31:N31" si="9">SUM(E5,E10,E15,E21,E24,E26,E29)</f>
        <v>1753736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3110748</v>
      </c>
      <c r="J31" s="15">
        <f t="shared" si="9"/>
        <v>0</v>
      </c>
      <c r="K31" s="15">
        <f t="shared" si="9"/>
        <v>69422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1"/>
        <v>7992872</v>
      </c>
      <c r="P31" s="37">
        <f t="shared" si="2"/>
        <v>2111.7231175693528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87</v>
      </c>
      <c r="N33" s="163"/>
      <c r="O33" s="163"/>
      <c r="P33" s="41">
        <v>3785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861693</v>
      </c>
      <c r="E5" s="26">
        <f t="shared" si="0"/>
        <v>98206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959899</v>
      </c>
      <c r="O5" s="32">
        <f t="shared" ref="O5:O31" si="2">(N5/O$33)</f>
        <v>228.76525262154433</v>
      </c>
      <c r="P5" s="6"/>
    </row>
    <row r="6" spans="1:133">
      <c r="A6" s="12"/>
      <c r="B6" s="44">
        <v>511</v>
      </c>
      <c r="C6" s="20" t="s">
        <v>19</v>
      </c>
      <c r="D6" s="46">
        <v>67459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67459</v>
      </c>
      <c r="O6" s="47">
        <f t="shared" si="2"/>
        <v>16.076978074356528</v>
      </c>
      <c r="P6" s="9"/>
    </row>
    <row r="7" spans="1:133">
      <c r="A7" s="12"/>
      <c r="B7" s="44">
        <v>513</v>
      </c>
      <c r="C7" s="20" t="s">
        <v>20</v>
      </c>
      <c r="D7" s="46">
        <v>640913</v>
      </c>
      <c r="E7" s="46">
        <v>42130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683043</v>
      </c>
      <c r="O7" s="47">
        <f t="shared" si="2"/>
        <v>162.78431839847474</v>
      </c>
      <c r="P7" s="9"/>
    </row>
    <row r="8" spans="1:133">
      <c r="A8" s="12"/>
      <c r="B8" s="44">
        <v>515</v>
      </c>
      <c r="C8" s="20" t="s">
        <v>21</v>
      </c>
      <c r="D8" s="46">
        <v>135028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135028</v>
      </c>
      <c r="O8" s="47">
        <f t="shared" si="2"/>
        <v>32.180171591992377</v>
      </c>
      <c r="P8" s="9"/>
    </row>
    <row r="9" spans="1:133">
      <c r="A9" s="12"/>
      <c r="B9" s="44">
        <v>519</v>
      </c>
      <c r="C9" s="20" t="s">
        <v>63</v>
      </c>
      <c r="D9" s="46">
        <v>18293</v>
      </c>
      <c r="E9" s="46">
        <v>56076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74369</v>
      </c>
      <c r="O9" s="47">
        <f t="shared" si="2"/>
        <v>17.723784556720688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1088493</v>
      </c>
      <c r="E10" s="31">
        <f t="shared" si="3"/>
        <v>434909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80456</v>
      </c>
      <c r="L10" s="31">
        <f t="shared" si="3"/>
        <v>0</v>
      </c>
      <c r="M10" s="31">
        <f t="shared" si="3"/>
        <v>0</v>
      </c>
      <c r="N10" s="42">
        <f t="shared" si="1"/>
        <v>1603858</v>
      </c>
      <c r="O10" s="43">
        <f t="shared" si="2"/>
        <v>382.23498570066732</v>
      </c>
      <c r="P10" s="10"/>
    </row>
    <row r="11" spans="1:133">
      <c r="A11" s="12"/>
      <c r="B11" s="44">
        <v>521</v>
      </c>
      <c r="C11" s="20" t="s">
        <v>24</v>
      </c>
      <c r="D11" s="46">
        <v>883880</v>
      </c>
      <c r="E11" s="46">
        <v>108171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80456</v>
      </c>
      <c r="L11" s="46">
        <v>0</v>
      </c>
      <c r="M11" s="46">
        <v>0</v>
      </c>
      <c r="N11" s="46">
        <f t="shared" si="1"/>
        <v>1072507</v>
      </c>
      <c r="O11" s="47">
        <f t="shared" si="2"/>
        <v>255.60224022878933</v>
      </c>
      <c r="P11" s="9"/>
    </row>
    <row r="12" spans="1:133">
      <c r="A12" s="12"/>
      <c r="B12" s="44">
        <v>522</v>
      </c>
      <c r="C12" s="20" t="s">
        <v>25</v>
      </c>
      <c r="D12" s="46">
        <v>303</v>
      </c>
      <c r="E12" s="46">
        <v>326738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327041</v>
      </c>
      <c r="O12" s="47">
        <f t="shared" si="2"/>
        <v>77.941134413727355</v>
      </c>
      <c r="P12" s="9"/>
    </row>
    <row r="13" spans="1:133">
      <c r="A13" s="12"/>
      <c r="B13" s="44">
        <v>524</v>
      </c>
      <c r="C13" s="20" t="s">
        <v>26</v>
      </c>
      <c r="D13" s="46">
        <v>61064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61064</v>
      </c>
      <c r="O13" s="47">
        <f t="shared" si="2"/>
        <v>14.552907530981887</v>
      </c>
      <c r="P13" s="9"/>
    </row>
    <row r="14" spans="1:133">
      <c r="A14" s="12"/>
      <c r="B14" s="44">
        <v>529</v>
      </c>
      <c r="C14" s="20" t="s">
        <v>60</v>
      </c>
      <c r="D14" s="46">
        <v>143246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143246</v>
      </c>
      <c r="O14" s="47">
        <f t="shared" si="2"/>
        <v>34.13870352716873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41364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2147139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2188503</v>
      </c>
      <c r="O15" s="43">
        <f t="shared" si="2"/>
        <v>521.56887511916113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1174373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1174373</v>
      </c>
      <c r="O16" s="47">
        <f t="shared" si="2"/>
        <v>279.8791706387035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447583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447583</v>
      </c>
      <c r="O17" s="47">
        <f t="shared" si="2"/>
        <v>106.66897044804576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391558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391558</v>
      </c>
      <c r="O18" s="47">
        <f t="shared" si="2"/>
        <v>93.316968541468071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133625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133625</v>
      </c>
      <c r="O19" s="47">
        <f t="shared" si="2"/>
        <v>31.84580552907531</v>
      </c>
      <c r="P19" s="9"/>
    </row>
    <row r="20" spans="1:119">
      <c r="A20" s="12"/>
      <c r="B20" s="44">
        <v>539</v>
      </c>
      <c r="C20" s="20" t="s">
        <v>32</v>
      </c>
      <c r="D20" s="46">
        <v>41364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41364</v>
      </c>
      <c r="O20" s="47">
        <f t="shared" si="2"/>
        <v>9.8579599618684455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464421</v>
      </c>
      <c r="E21" s="31">
        <f t="shared" si="5"/>
        <v>123926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519044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1107391</v>
      </c>
      <c r="O21" s="43">
        <f t="shared" si="2"/>
        <v>263.91587225929459</v>
      </c>
      <c r="P21" s="10"/>
    </row>
    <row r="22" spans="1:119">
      <c r="A22" s="12"/>
      <c r="B22" s="44">
        <v>541</v>
      </c>
      <c r="C22" s="20" t="s">
        <v>66</v>
      </c>
      <c r="D22" s="46">
        <v>464421</v>
      </c>
      <c r="E22" s="46">
        <v>123926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588347</v>
      </c>
      <c r="O22" s="47">
        <f t="shared" si="2"/>
        <v>140.21615824594852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519044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519044</v>
      </c>
      <c r="O23" s="47">
        <f t="shared" si="2"/>
        <v>123.69971401334604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228541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228541</v>
      </c>
      <c r="O24" s="43">
        <f t="shared" si="2"/>
        <v>54.46639656816015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228541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228541</v>
      </c>
      <c r="O25" s="47">
        <f t="shared" si="2"/>
        <v>54.46639656816015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653631</v>
      </c>
      <c r="E26" s="31">
        <f t="shared" si="7"/>
        <v>28973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682604</v>
      </c>
      <c r="O26" s="43">
        <f t="shared" si="2"/>
        <v>162.67969494756912</v>
      </c>
      <c r="P26" s="9"/>
    </row>
    <row r="27" spans="1:119">
      <c r="A27" s="12"/>
      <c r="B27" s="44">
        <v>571</v>
      </c>
      <c r="C27" s="20" t="s">
        <v>41</v>
      </c>
      <c r="D27" s="46">
        <v>297847</v>
      </c>
      <c r="E27" s="46">
        <v>3520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301367</v>
      </c>
      <c r="O27" s="47">
        <f t="shared" si="2"/>
        <v>71.82244995233556</v>
      </c>
      <c r="P27" s="9"/>
    </row>
    <row r="28" spans="1:119">
      <c r="A28" s="12"/>
      <c r="B28" s="44">
        <v>572</v>
      </c>
      <c r="C28" s="20" t="s">
        <v>67</v>
      </c>
      <c r="D28" s="46">
        <v>355784</v>
      </c>
      <c r="E28" s="46">
        <v>25453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381237</v>
      </c>
      <c r="O28" s="47">
        <f t="shared" si="2"/>
        <v>90.857244995233557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23128</v>
      </c>
      <c r="E29" s="31">
        <f t="shared" si="8"/>
        <v>15000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600000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638128</v>
      </c>
      <c r="O29" s="43">
        <f t="shared" si="2"/>
        <v>152.08007626310771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23128</v>
      </c>
      <c r="E30" s="46">
        <v>15000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638128</v>
      </c>
      <c r="O30" s="47">
        <f t="shared" si="2"/>
        <v>152.08007626310771</v>
      </c>
      <c r="P30" s="9"/>
    </row>
    <row r="31" spans="1:119" ht="16.5" thickBot="1">
      <c r="A31" s="14" t="s">
        <v>10</v>
      </c>
      <c r="B31" s="23"/>
      <c r="C31" s="22"/>
      <c r="D31" s="15">
        <f>SUM(D5,D10,D15,D21,D24,D26,D29)</f>
        <v>3132730</v>
      </c>
      <c r="E31" s="15">
        <f t="shared" ref="E31:M31" si="9">SUM(E5,E10,E15,E21,E24,E26,E29)</f>
        <v>929555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3266183</v>
      </c>
      <c r="J31" s="15">
        <f t="shared" si="9"/>
        <v>0</v>
      </c>
      <c r="K31" s="15">
        <f t="shared" si="9"/>
        <v>80456</v>
      </c>
      <c r="L31" s="15">
        <f t="shared" si="9"/>
        <v>0</v>
      </c>
      <c r="M31" s="15">
        <f t="shared" si="9"/>
        <v>0</v>
      </c>
      <c r="N31" s="15">
        <f t="shared" si="1"/>
        <v>7408924</v>
      </c>
      <c r="O31" s="37">
        <f t="shared" si="2"/>
        <v>1765.7111534795042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85</v>
      </c>
      <c r="M33" s="163"/>
      <c r="N33" s="163"/>
      <c r="O33" s="41">
        <v>4196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735389</v>
      </c>
      <c r="E5" s="26">
        <f t="shared" si="0"/>
        <v>48176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783565</v>
      </c>
      <c r="O5" s="32">
        <f t="shared" ref="O5:O31" si="2">(N5/O$33)</f>
        <v>188.62903225806451</v>
      </c>
      <c r="P5" s="6"/>
    </row>
    <row r="6" spans="1:133">
      <c r="A6" s="12"/>
      <c r="B6" s="44">
        <v>511</v>
      </c>
      <c r="C6" s="20" t="s">
        <v>19</v>
      </c>
      <c r="D6" s="46">
        <v>73623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73623</v>
      </c>
      <c r="O6" s="47">
        <f t="shared" si="2"/>
        <v>17.723399133365429</v>
      </c>
      <c r="P6" s="9"/>
    </row>
    <row r="7" spans="1:133">
      <c r="A7" s="12"/>
      <c r="B7" s="44">
        <v>513</v>
      </c>
      <c r="C7" s="20" t="s">
        <v>20</v>
      </c>
      <c r="D7" s="46">
        <v>583372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583372</v>
      </c>
      <c r="O7" s="47">
        <f t="shared" si="2"/>
        <v>140.436206066442</v>
      </c>
      <c r="P7" s="9"/>
    </row>
    <row r="8" spans="1:133">
      <c r="A8" s="12"/>
      <c r="B8" s="44">
        <v>515</v>
      </c>
      <c r="C8" s="20" t="s">
        <v>21</v>
      </c>
      <c r="D8" s="46">
        <v>59777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59777</v>
      </c>
      <c r="O8" s="47">
        <f t="shared" si="2"/>
        <v>14.390226287915262</v>
      </c>
      <c r="P8" s="9"/>
    </row>
    <row r="9" spans="1:133">
      <c r="A9" s="12"/>
      <c r="B9" s="44">
        <v>519</v>
      </c>
      <c r="C9" s="20" t="s">
        <v>63</v>
      </c>
      <c r="D9" s="46">
        <v>18617</v>
      </c>
      <c r="E9" s="46">
        <v>48176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66793</v>
      </c>
      <c r="O9" s="47">
        <f t="shared" si="2"/>
        <v>16.079200770341838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1005867</v>
      </c>
      <c r="E10" s="31">
        <f t="shared" si="3"/>
        <v>1161509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59104</v>
      </c>
      <c r="L10" s="31">
        <f t="shared" si="3"/>
        <v>0</v>
      </c>
      <c r="M10" s="31">
        <f t="shared" si="3"/>
        <v>0</v>
      </c>
      <c r="N10" s="42">
        <f t="shared" si="1"/>
        <v>2226480</v>
      </c>
      <c r="O10" s="43">
        <f t="shared" si="2"/>
        <v>535.98459316321623</v>
      </c>
      <c r="P10" s="10"/>
    </row>
    <row r="11" spans="1:133">
      <c r="A11" s="12"/>
      <c r="B11" s="44">
        <v>521</v>
      </c>
      <c r="C11" s="20" t="s">
        <v>24</v>
      </c>
      <c r="D11" s="46">
        <v>870934</v>
      </c>
      <c r="E11" s="46">
        <v>180709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59104</v>
      </c>
      <c r="L11" s="46">
        <v>0</v>
      </c>
      <c r="M11" s="46">
        <v>0</v>
      </c>
      <c r="N11" s="46">
        <f t="shared" si="1"/>
        <v>1110747</v>
      </c>
      <c r="O11" s="47">
        <f t="shared" si="2"/>
        <v>267.39215214251323</v>
      </c>
      <c r="P11" s="9"/>
    </row>
    <row r="12" spans="1:133">
      <c r="A12" s="12"/>
      <c r="B12" s="44">
        <v>522</v>
      </c>
      <c r="C12" s="20" t="s">
        <v>25</v>
      </c>
      <c r="D12" s="46">
        <v>307</v>
      </c>
      <c r="E12" s="46">
        <v>980800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981107</v>
      </c>
      <c r="O12" s="47">
        <f t="shared" si="2"/>
        <v>236.18367838228212</v>
      </c>
      <c r="P12" s="9"/>
    </row>
    <row r="13" spans="1:133">
      <c r="A13" s="12"/>
      <c r="B13" s="44">
        <v>524</v>
      </c>
      <c r="C13" s="20" t="s">
        <v>26</v>
      </c>
      <c r="D13" s="46">
        <v>58766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58766</v>
      </c>
      <c r="O13" s="47">
        <f t="shared" si="2"/>
        <v>14.146846413095812</v>
      </c>
      <c r="P13" s="9"/>
    </row>
    <row r="14" spans="1:133">
      <c r="A14" s="12"/>
      <c r="B14" s="44">
        <v>529</v>
      </c>
      <c r="C14" s="20" t="s">
        <v>60</v>
      </c>
      <c r="D14" s="46">
        <v>75860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75860</v>
      </c>
      <c r="O14" s="47">
        <f t="shared" si="2"/>
        <v>18.261916225324988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36699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1912364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1949063</v>
      </c>
      <c r="O15" s="43">
        <f t="shared" si="2"/>
        <v>469.20149253731341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590288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590288</v>
      </c>
      <c r="O16" s="47">
        <f t="shared" si="2"/>
        <v>142.10110736639385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458970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458970</v>
      </c>
      <c r="O17" s="47">
        <f t="shared" si="2"/>
        <v>110.48868560423688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750276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750276</v>
      </c>
      <c r="O18" s="47">
        <f t="shared" si="2"/>
        <v>180.61531054405393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112830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112830</v>
      </c>
      <c r="O19" s="47">
        <f t="shared" si="2"/>
        <v>27.16177178623014</v>
      </c>
      <c r="P19" s="9"/>
    </row>
    <row r="20" spans="1:119">
      <c r="A20" s="12"/>
      <c r="B20" s="44">
        <v>539</v>
      </c>
      <c r="C20" s="20" t="s">
        <v>32</v>
      </c>
      <c r="D20" s="46">
        <v>36699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36699</v>
      </c>
      <c r="O20" s="47">
        <f t="shared" si="2"/>
        <v>8.8346172363986515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440736</v>
      </c>
      <c r="E21" s="31">
        <f t="shared" si="5"/>
        <v>113129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405421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959286</v>
      </c>
      <c r="O21" s="43">
        <f t="shared" si="2"/>
        <v>230.93066923447279</v>
      </c>
      <c r="P21" s="10"/>
    </row>
    <row r="22" spans="1:119">
      <c r="A22" s="12"/>
      <c r="B22" s="44">
        <v>541</v>
      </c>
      <c r="C22" s="20" t="s">
        <v>66</v>
      </c>
      <c r="D22" s="46">
        <v>440736</v>
      </c>
      <c r="E22" s="46">
        <v>113129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553865</v>
      </c>
      <c r="O22" s="47">
        <f t="shared" si="2"/>
        <v>133.33293211362542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405421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405421</v>
      </c>
      <c r="O23" s="47">
        <f t="shared" si="2"/>
        <v>97.59773712084737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214410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214410</v>
      </c>
      <c r="O24" s="43">
        <f t="shared" si="2"/>
        <v>51.615310544053926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214410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214410</v>
      </c>
      <c r="O25" s="47">
        <f t="shared" si="2"/>
        <v>51.615310544053926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576600</v>
      </c>
      <c r="E26" s="31">
        <f t="shared" si="7"/>
        <v>113941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690541</v>
      </c>
      <c r="O26" s="43">
        <f t="shared" si="2"/>
        <v>166.23519499277805</v>
      </c>
      <c r="P26" s="9"/>
    </row>
    <row r="27" spans="1:119">
      <c r="A27" s="12"/>
      <c r="B27" s="44">
        <v>571</v>
      </c>
      <c r="C27" s="20" t="s">
        <v>41</v>
      </c>
      <c r="D27" s="46">
        <v>298138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298138</v>
      </c>
      <c r="O27" s="47">
        <f t="shared" si="2"/>
        <v>71.771304766490132</v>
      </c>
      <c r="P27" s="9"/>
    </row>
    <row r="28" spans="1:119">
      <c r="A28" s="12"/>
      <c r="B28" s="44">
        <v>572</v>
      </c>
      <c r="C28" s="20" t="s">
        <v>67</v>
      </c>
      <c r="D28" s="46">
        <v>278462</v>
      </c>
      <c r="E28" s="46">
        <v>113941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392403</v>
      </c>
      <c r="O28" s="47">
        <f t="shared" si="2"/>
        <v>94.463890226287916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69936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600000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669936</v>
      </c>
      <c r="O29" s="43">
        <f t="shared" si="2"/>
        <v>161.27491574386133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69936</v>
      </c>
      <c r="E30" s="46">
        <v>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669936</v>
      </c>
      <c r="O30" s="47">
        <f t="shared" si="2"/>
        <v>161.27491574386133</v>
      </c>
      <c r="P30" s="9"/>
    </row>
    <row r="31" spans="1:119" ht="16.5" thickBot="1">
      <c r="A31" s="14" t="s">
        <v>10</v>
      </c>
      <c r="B31" s="23"/>
      <c r="C31" s="22"/>
      <c r="D31" s="15">
        <f>SUM(D5,D10,D15,D21,D24,D26,D29)</f>
        <v>2865227</v>
      </c>
      <c r="E31" s="15">
        <f t="shared" ref="E31:M31" si="9">SUM(E5,E10,E15,E21,E24,E26,E29)</f>
        <v>1651165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2917785</v>
      </c>
      <c r="J31" s="15">
        <f t="shared" si="9"/>
        <v>0</v>
      </c>
      <c r="K31" s="15">
        <f t="shared" si="9"/>
        <v>59104</v>
      </c>
      <c r="L31" s="15">
        <f t="shared" si="9"/>
        <v>0</v>
      </c>
      <c r="M31" s="15">
        <f t="shared" si="9"/>
        <v>0</v>
      </c>
      <c r="N31" s="15">
        <f t="shared" si="1"/>
        <v>7493281</v>
      </c>
      <c r="O31" s="37">
        <f t="shared" si="2"/>
        <v>1803.8712084737601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83</v>
      </c>
      <c r="M33" s="163"/>
      <c r="N33" s="163"/>
      <c r="O33" s="41">
        <v>4154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805550</v>
      </c>
      <c r="E5" s="26">
        <f t="shared" si="0"/>
        <v>0</v>
      </c>
      <c r="F5" s="26">
        <f t="shared" si="0"/>
        <v>0</v>
      </c>
      <c r="G5" s="26">
        <f t="shared" si="0"/>
        <v>42050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847600</v>
      </c>
      <c r="O5" s="32">
        <f t="shared" ref="O5:O31" si="2">(N5/O$33)</f>
        <v>207.69419259985298</v>
      </c>
      <c r="P5" s="6"/>
    </row>
    <row r="6" spans="1:133">
      <c r="A6" s="12"/>
      <c r="B6" s="44">
        <v>511</v>
      </c>
      <c r="C6" s="20" t="s">
        <v>19</v>
      </c>
      <c r="D6" s="46">
        <v>82951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82951</v>
      </c>
      <c r="O6" s="47">
        <f t="shared" si="2"/>
        <v>20.326145552560646</v>
      </c>
      <c r="P6" s="9"/>
    </row>
    <row r="7" spans="1:133">
      <c r="A7" s="12"/>
      <c r="B7" s="44">
        <v>513</v>
      </c>
      <c r="C7" s="20" t="s">
        <v>20</v>
      </c>
      <c r="D7" s="46">
        <v>635799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635799</v>
      </c>
      <c r="O7" s="47">
        <f t="shared" si="2"/>
        <v>155.79490320999756</v>
      </c>
      <c r="P7" s="9"/>
    </row>
    <row r="8" spans="1:133">
      <c r="A8" s="12"/>
      <c r="B8" s="44">
        <v>515</v>
      </c>
      <c r="C8" s="20" t="s">
        <v>21</v>
      </c>
      <c r="D8" s="46">
        <v>22958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22958</v>
      </c>
      <c r="O8" s="47">
        <f t="shared" si="2"/>
        <v>5.6255819652046064</v>
      </c>
      <c r="P8" s="9"/>
    </row>
    <row r="9" spans="1:133">
      <c r="A9" s="12"/>
      <c r="B9" s="44">
        <v>519</v>
      </c>
      <c r="C9" s="20" t="s">
        <v>63</v>
      </c>
      <c r="D9" s="46">
        <v>63842</v>
      </c>
      <c r="E9" s="46">
        <v>0</v>
      </c>
      <c r="F9" s="46">
        <v>0</v>
      </c>
      <c r="G9" s="46">
        <v>42050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105892</v>
      </c>
      <c r="O9" s="47">
        <f t="shared" si="2"/>
        <v>25.947561872090173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1208496</v>
      </c>
      <c r="E10" s="31">
        <f t="shared" si="3"/>
        <v>6107</v>
      </c>
      <c r="F10" s="31">
        <f t="shared" si="3"/>
        <v>0</v>
      </c>
      <c r="G10" s="31">
        <f t="shared" si="3"/>
        <v>149591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76758</v>
      </c>
      <c r="L10" s="31">
        <f t="shared" si="3"/>
        <v>0</v>
      </c>
      <c r="M10" s="31">
        <f t="shared" si="3"/>
        <v>0</v>
      </c>
      <c r="N10" s="42">
        <f t="shared" si="1"/>
        <v>1440952</v>
      </c>
      <c r="O10" s="43">
        <f t="shared" si="2"/>
        <v>353.08796863513845</v>
      </c>
      <c r="P10" s="10"/>
    </row>
    <row r="11" spans="1:133">
      <c r="A11" s="12"/>
      <c r="B11" s="44">
        <v>521</v>
      </c>
      <c r="C11" s="20" t="s">
        <v>24</v>
      </c>
      <c r="D11" s="46">
        <v>841966</v>
      </c>
      <c r="E11" s="46">
        <v>6107</v>
      </c>
      <c r="F11" s="46">
        <v>0</v>
      </c>
      <c r="G11" s="46">
        <v>99977</v>
      </c>
      <c r="H11" s="46">
        <v>0</v>
      </c>
      <c r="I11" s="46">
        <v>0</v>
      </c>
      <c r="J11" s="46">
        <v>0</v>
      </c>
      <c r="K11" s="46">
        <v>76758</v>
      </c>
      <c r="L11" s="46">
        <v>0</v>
      </c>
      <c r="M11" s="46">
        <v>0</v>
      </c>
      <c r="N11" s="46">
        <f t="shared" si="1"/>
        <v>1024808</v>
      </c>
      <c r="O11" s="47">
        <f t="shared" si="2"/>
        <v>251.11688311688312</v>
      </c>
      <c r="P11" s="9"/>
    </row>
    <row r="12" spans="1:133">
      <c r="A12" s="12"/>
      <c r="B12" s="44">
        <v>522</v>
      </c>
      <c r="C12" s="20" t="s">
        <v>25</v>
      </c>
      <c r="D12" s="46">
        <v>237742</v>
      </c>
      <c r="E12" s="46">
        <v>0</v>
      </c>
      <c r="F12" s="46">
        <v>0</v>
      </c>
      <c r="G12" s="46">
        <v>49614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287356</v>
      </c>
      <c r="O12" s="47">
        <f t="shared" si="2"/>
        <v>70.413134035775542</v>
      </c>
      <c r="P12" s="9"/>
    </row>
    <row r="13" spans="1:133">
      <c r="A13" s="12"/>
      <c r="B13" s="44">
        <v>524</v>
      </c>
      <c r="C13" s="20" t="s">
        <v>26</v>
      </c>
      <c r="D13" s="46">
        <v>71982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71982</v>
      </c>
      <c r="O13" s="47">
        <f t="shared" si="2"/>
        <v>17.638323940210732</v>
      </c>
      <c r="P13" s="9"/>
    </row>
    <row r="14" spans="1:133">
      <c r="A14" s="12"/>
      <c r="B14" s="44">
        <v>529</v>
      </c>
      <c r="C14" s="20" t="s">
        <v>60</v>
      </c>
      <c r="D14" s="46">
        <v>56806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56806</v>
      </c>
      <c r="O14" s="47">
        <f t="shared" si="2"/>
        <v>13.919627542269051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41947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1850303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1892250</v>
      </c>
      <c r="O15" s="43">
        <f t="shared" si="2"/>
        <v>463.67311933349669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865901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865901</v>
      </c>
      <c r="O16" s="47">
        <f t="shared" si="2"/>
        <v>212.17863268806664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419796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419796</v>
      </c>
      <c r="O17" s="47">
        <f t="shared" si="2"/>
        <v>102.86596422445479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446221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446221</v>
      </c>
      <c r="O18" s="47">
        <f t="shared" si="2"/>
        <v>109.34109286939476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118385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118385</v>
      </c>
      <c r="O19" s="47">
        <f t="shared" si="2"/>
        <v>29.008821367311935</v>
      </c>
      <c r="P19" s="9"/>
    </row>
    <row r="20" spans="1:119">
      <c r="A20" s="12"/>
      <c r="B20" s="44">
        <v>539</v>
      </c>
      <c r="C20" s="20" t="s">
        <v>32</v>
      </c>
      <c r="D20" s="46">
        <v>41947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41947</v>
      </c>
      <c r="O20" s="47">
        <f t="shared" si="2"/>
        <v>10.278608184268561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526682</v>
      </c>
      <c r="E21" s="31">
        <f t="shared" si="5"/>
        <v>0</v>
      </c>
      <c r="F21" s="31">
        <f t="shared" si="5"/>
        <v>0</v>
      </c>
      <c r="G21" s="31">
        <f t="shared" si="5"/>
        <v>142033</v>
      </c>
      <c r="H21" s="31">
        <f t="shared" si="5"/>
        <v>0</v>
      </c>
      <c r="I21" s="31">
        <f t="shared" si="5"/>
        <v>371517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1040232</v>
      </c>
      <c r="O21" s="43">
        <f t="shared" si="2"/>
        <v>254.89634893408478</v>
      </c>
      <c r="P21" s="10"/>
    </row>
    <row r="22" spans="1:119">
      <c r="A22" s="12"/>
      <c r="B22" s="44">
        <v>541</v>
      </c>
      <c r="C22" s="20" t="s">
        <v>66</v>
      </c>
      <c r="D22" s="46">
        <v>526682</v>
      </c>
      <c r="E22" s="46">
        <v>0</v>
      </c>
      <c r="F22" s="46">
        <v>0</v>
      </c>
      <c r="G22" s="46">
        <v>142033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668715</v>
      </c>
      <c r="O22" s="47">
        <f t="shared" si="2"/>
        <v>163.86057338887528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371517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371517</v>
      </c>
      <c r="O23" s="47">
        <f t="shared" si="2"/>
        <v>91.035775545209503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119470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119470</v>
      </c>
      <c r="O24" s="43">
        <f t="shared" si="2"/>
        <v>29.274687576574369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119470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119470</v>
      </c>
      <c r="O25" s="47">
        <f t="shared" si="2"/>
        <v>29.274687576574369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511621</v>
      </c>
      <c r="E26" s="31">
        <f t="shared" si="7"/>
        <v>0</v>
      </c>
      <c r="F26" s="31">
        <f t="shared" si="7"/>
        <v>0</v>
      </c>
      <c r="G26" s="31">
        <f t="shared" si="7"/>
        <v>29991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541612</v>
      </c>
      <c r="O26" s="43">
        <f t="shared" si="2"/>
        <v>132.71551090419015</v>
      </c>
      <c r="P26" s="9"/>
    </row>
    <row r="27" spans="1:119">
      <c r="A27" s="12"/>
      <c r="B27" s="44">
        <v>571</v>
      </c>
      <c r="C27" s="20" t="s">
        <v>41</v>
      </c>
      <c r="D27" s="46">
        <v>243426</v>
      </c>
      <c r="E27" s="46">
        <v>0</v>
      </c>
      <c r="F27" s="46">
        <v>0</v>
      </c>
      <c r="G27" s="46">
        <v>29991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273417</v>
      </c>
      <c r="O27" s="47">
        <f t="shared" si="2"/>
        <v>66.997549620191123</v>
      </c>
      <c r="P27" s="9"/>
    </row>
    <row r="28" spans="1:119">
      <c r="A28" s="12"/>
      <c r="B28" s="44">
        <v>572</v>
      </c>
      <c r="C28" s="20" t="s">
        <v>67</v>
      </c>
      <c r="D28" s="46">
        <v>268195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268195</v>
      </c>
      <c r="O28" s="47">
        <f t="shared" si="2"/>
        <v>65.717961283999017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500000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500000</v>
      </c>
      <c r="O29" s="43">
        <f t="shared" si="2"/>
        <v>122.51899044351875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500000</v>
      </c>
      <c r="O30" s="47">
        <f t="shared" si="2"/>
        <v>122.51899044351875</v>
      </c>
      <c r="P30" s="9"/>
    </row>
    <row r="31" spans="1:119" ht="16.5" thickBot="1">
      <c r="A31" s="14" t="s">
        <v>10</v>
      </c>
      <c r="B31" s="23"/>
      <c r="C31" s="22"/>
      <c r="D31" s="15">
        <f>SUM(D5,D10,D15,D21,D24,D26,D29)</f>
        <v>3094296</v>
      </c>
      <c r="E31" s="15">
        <f t="shared" ref="E31:M31" si="9">SUM(E5,E10,E15,E21,E24,E26,E29)</f>
        <v>125577</v>
      </c>
      <c r="F31" s="15">
        <f t="shared" si="9"/>
        <v>0</v>
      </c>
      <c r="G31" s="15">
        <f t="shared" si="9"/>
        <v>363665</v>
      </c>
      <c r="H31" s="15">
        <f t="shared" si="9"/>
        <v>0</v>
      </c>
      <c r="I31" s="15">
        <f t="shared" si="9"/>
        <v>2721820</v>
      </c>
      <c r="J31" s="15">
        <f t="shared" si="9"/>
        <v>0</v>
      </c>
      <c r="K31" s="15">
        <f t="shared" si="9"/>
        <v>76758</v>
      </c>
      <c r="L31" s="15">
        <f t="shared" si="9"/>
        <v>0</v>
      </c>
      <c r="M31" s="15">
        <f t="shared" si="9"/>
        <v>0</v>
      </c>
      <c r="N31" s="15">
        <f t="shared" si="1"/>
        <v>6382116</v>
      </c>
      <c r="O31" s="37">
        <f t="shared" si="2"/>
        <v>1563.8608184268562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81</v>
      </c>
      <c r="M33" s="163"/>
      <c r="N33" s="163"/>
      <c r="O33" s="41">
        <v>4081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708801</v>
      </c>
      <c r="E5" s="26">
        <f t="shared" si="0"/>
        <v>104461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813262</v>
      </c>
      <c r="O5" s="32">
        <f t="shared" ref="O5:O31" si="2">(N5/O$33)</f>
        <v>202.25366824173091</v>
      </c>
      <c r="P5" s="6"/>
    </row>
    <row r="6" spans="1:133">
      <c r="A6" s="12"/>
      <c r="B6" s="44">
        <v>511</v>
      </c>
      <c r="C6" s="20" t="s">
        <v>19</v>
      </c>
      <c r="D6" s="46">
        <v>80380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80380</v>
      </c>
      <c r="O6" s="47">
        <f t="shared" si="2"/>
        <v>19.990052225814473</v>
      </c>
      <c r="P6" s="9"/>
    </row>
    <row r="7" spans="1:133">
      <c r="A7" s="12"/>
      <c r="B7" s="44">
        <v>513</v>
      </c>
      <c r="C7" s="20" t="s">
        <v>20</v>
      </c>
      <c r="D7" s="46">
        <v>580444</v>
      </c>
      <c r="E7" s="46">
        <v>50464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630908</v>
      </c>
      <c r="O7" s="47">
        <f t="shared" si="2"/>
        <v>156.90325789604577</v>
      </c>
      <c r="P7" s="9"/>
    </row>
    <row r="8" spans="1:133">
      <c r="A8" s="12"/>
      <c r="B8" s="44">
        <v>515</v>
      </c>
      <c r="C8" s="20" t="s">
        <v>21</v>
      </c>
      <c r="D8" s="46">
        <v>33882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33882</v>
      </c>
      <c r="O8" s="47">
        <f t="shared" si="2"/>
        <v>8.4262621238497886</v>
      </c>
      <c r="P8" s="9"/>
    </row>
    <row r="9" spans="1:133">
      <c r="A9" s="12"/>
      <c r="B9" s="44">
        <v>519</v>
      </c>
      <c r="C9" s="20" t="s">
        <v>63</v>
      </c>
      <c r="D9" s="46">
        <v>14095</v>
      </c>
      <c r="E9" s="46">
        <v>53997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68092</v>
      </c>
      <c r="O9" s="47">
        <f t="shared" si="2"/>
        <v>16.93409599602089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1129611</v>
      </c>
      <c r="E10" s="31">
        <f t="shared" si="3"/>
        <v>82798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1212409</v>
      </c>
      <c r="O10" s="43">
        <f t="shared" si="2"/>
        <v>301.51927381248447</v>
      </c>
      <c r="P10" s="10"/>
    </row>
    <row r="11" spans="1:133">
      <c r="A11" s="12"/>
      <c r="B11" s="44">
        <v>521</v>
      </c>
      <c r="C11" s="20" t="s">
        <v>24</v>
      </c>
      <c r="D11" s="46">
        <v>824400</v>
      </c>
      <c r="E11" s="46">
        <v>82798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907198</v>
      </c>
      <c r="O11" s="47">
        <f t="shared" si="2"/>
        <v>225.61502113902014</v>
      </c>
      <c r="P11" s="9"/>
    </row>
    <row r="12" spans="1:133">
      <c r="A12" s="12"/>
      <c r="B12" s="44">
        <v>522</v>
      </c>
      <c r="C12" s="20" t="s">
        <v>25</v>
      </c>
      <c r="D12" s="46">
        <v>208418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208418</v>
      </c>
      <c r="O12" s="47">
        <f t="shared" si="2"/>
        <v>51.832380004973885</v>
      </c>
      <c r="P12" s="9"/>
    </row>
    <row r="13" spans="1:133">
      <c r="A13" s="12"/>
      <c r="B13" s="44">
        <v>524</v>
      </c>
      <c r="C13" s="20" t="s">
        <v>26</v>
      </c>
      <c r="D13" s="46">
        <v>28146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28146</v>
      </c>
      <c r="O13" s="47">
        <f t="shared" si="2"/>
        <v>6.9997513056453622</v>
      </c>
      <c r="P13" s="9"/>
    </row>
    <row r="14" spans="1:133">
      <c r="A14" s="12"/>
      <c r="B14" s="44">
        <v>529</v>
      </c>
      <c r="C14" s="20" t="s">
        <v>60</v>
      </c>
      <c r="D14" s="46">
        <v>68647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68647</v>
      </c>
      <c r="O14" s="47">
        <f t="shared" si="2"/>
        <v>17.072121362845063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43831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1562855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1606686</v>
      </c>
      <c r="O15" s="43">
        <f t="shared" si="2"/>
        <v>399.57373787615023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686678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686678</v>
      </c>
      <c r="O16" s="47">
        <f t="shared" si="2"/>
        <v>170.77294205421538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384668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384668</v>
      </c>
      <c r="O17" s="47">
        <f t="shared" si="2"/>
        <v>95.66476000994777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361421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361421</v>
      </c>
      <c r="O18" s="47">
        <f t="shared" si="2"/>
        <v>89.883362347674705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130088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130088</v>
      </c>
      <c r="O19" s="47">
        <f t="shared" si="2"/>
        <v>32.352151206167619</v>
      </c>
      <c r="P19" s="9"/>
    </row>
    <row r="20" spans="1:119">
      <c r="A20" s="12"/>
      <c r="B20" s="44">
        <v>539</v>
      </c>
      <c r="C20" s="20" t="s">
        <v>32</v>
      </c>
      <c r="D20" s="46">
        <v>43831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43831</v>
      </c>
      <c r="O20" s="47">
        <f t="shared" si="2"/>
        <v>10.90052225814474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550177</v>
      </c>
      <c r="E21" s="31">
        <f t="shared" si="5"/>
        <v>154569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320499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1025245</v>
      </c>
      <c r="O21" s="43">
        <f t="shared" si="2"/>
        <v>254.9726436209898</v>
      </c>
      <c r="P21" s="10"/>
    </row>
    <row r="22" spans="1:119">
      <c r="A22" s="12"/>
      <c r="B22" s="44">
        <v>541</v>
      </c>
      <c r="C22" s="20" t="s">
        <v>66</v>
      </c>
      <c r="D22" s="46">
        <v>550177</v>
      </c>
      <c r="E22" s="46">
        <v>154569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704746</v>
      </c>
      <c r="O22" s="47">
        <f t="shared" si="2"/>
        <v>175.26635165381745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320499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320499</v>
      </c>
      <c r="O23" s="47">
        <f t="shared" si="2"/>
        <v>79.706291967172348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95651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95651</v>
      </c>
      <c r="O24" s="43">
        <f t="shared" si="2"/>
        <v>23.787863715493657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95651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95651</v>
      </c>
      <c r="O25" s="47">
        <f t="shared" si="2"/>
        <v>23.787863715493657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526699</v>
      </c>
      <c r="E26" s="31">
        <f t="shared" si="7"/>
        <v>91310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618009</v>
      </c>
      <c r="O26" s="43">
        <f t="shared" si="2"/>
        <v>153.69534941556827</v>
      </c>
      <c r="P26" s="9"/>
    </row>
    <row r="27" spans="1:119">
      <c r="A27" s="12"/>
      <c r="B27" s="44">
        <v>571</v>
      </c>
      <c r="C27" s="20" t="s">
        <v>41</v>
      </c>
      <c r="D27" s="46">
        <v>281713</v>
      </c>
      <c r="E27" s="46">
        <v>91310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373023</v>
      </c>
      <c r="O27" s="47">
        <f t="shared" si="2"/>
        <v>92.76871425018652</v>
      </c>
      <c r="P27" s="9"/>
    </row>
    <row r="28" spans="1:119">
      <c r="A28" s="12"/>
      <c r="B28" s="44">
        <v>572</v>
      </c>
      <c r="C28" s="20" t="s">
        <v>67</v>
      </c>
      <c r="D28" s="46">
        <v>244986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244986</v>
      </c>
      <c r="O28" s="47">
        <f t="shared" si="2"/>
        <v>60.926635165381747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500000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500000</v>
      </c>
      <c r="O29" s="43">
        <f t="shared" si="2"/>
        <v>124.34717731907486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500000</v>
      </c>
      <c r="O30" s="47">
        <f t="shared" si="2"/>
        <v>124.34717731907486</v>
      </c>
      <c r="P30" s="9"/>
    </row>
    <row r="31" spans="1:119" ht="16.5" thickBot="1">
      <c r="A31" s="14" t="s">
        <v>10</v>
      </c>
      <c r="B31" s="23"/>
      <c r="C31" s="22"/>
      <c r="D31" s="15">
        <f>SUM(D5,D10,D15,D21,D24,D26,D29)</f>
        <v>2959119</v>
      </c>
      <c r="E31" s="15">
        <f t="shared" ref="E31:M31" si="9">SUM(E5,E10,E15,E21,E24,E26,E29)</f>
        <v>528789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2383354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5871262</v>
      </c>
      <c r="O31" s="37">
        <f t="shared" si="2"/>
        <v>1460.1497140014922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79</v>
      </c>
      <c r="M33" s="163"/>
      <c r="N33" s="163"/>
      <c r="O33" s="41">
        <v>4021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711771</v>
      </c>
      <c r="E5" s="26">
        <f t="shared" si="0"/>
        <v>222300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934071</v>
      </c>
      <c r="O5" s="32">
        <f t="shared" ref="O5:O31" si="2">(N5/O$33)</f>
        <v>239.01509723643807</v>
      </c>
      <c r="P5" s="6"/>
    </row>
    <row r="6" spans="1:133">
      <c r="A6" s="12"/>
      <c r="B6" s="44">
        <v>511</v>
      </c>
      <c r="C6" s="20" t="s">
        <v>19</v>
      </c>
      <c r="D6" s="46">
        <v>66643</v>
      </c>
      <c r="E6" s="46">
        <v>37099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103742</v>
      </c>
      <c r="O6" s="47">
        <f t="shared" si="2"/>
        <v>26.5460593654043</v>
      </c>
      <c r="P6" s="9"/>
    </row>
    <row r="7" spans="1:133">
      <c r="A7" s="12"/>
      <c r="B7" s="44">
        <v>513</v>
      </c>
      <c r="C7" s="20" t="s">
        <v>20</v>
      </c>
      <c r="D7" s="46">
        <v>572219</v>
      </c>
      <c r="E7" s="46">
        <v>35900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608119</v>
      </c>
      <c r="O7" s="47">
        <f t="shared" si="2"/>
        <v>155.60875127942683</v>
      </c>
      <c r="P7" s="9"/>
    </row>
    <row r="8" spans="1:133">
      <c r="A8" s="12"/>
      <c r="B8" s="44">
        <v>515</v>
      </c>
      <c r="C8" s="20" t="s">
        <v>21</v>
      </c>
      <c r="D8" s="46">
        <v>56695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56695</v>
      </c>
      <c r="O8" s="47">
        <f t="shared" si="2"/>
        <v>14.507420675537359</v>
      </c>
      <c r="P8" s="9"/>
    </row>
    <row r="9" spans="1:133">
      <c r="A9" s="12"/>
      <c r="B9" s="44">
        <v>519</v>
      </c>
      <c r="C9" s="20" t="s">
        <v>63</v>
      </c>
      <c r="D9" s="46">
        <v>16214</v>
      </c>
      <c r="E9" s="46">
        <v>149301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165515</v>
      </c>
      <c r="O9" s="47">
        <f t="shared" si="2"/>
        <v>42.352865916069604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1100169</v>
      </c>
      <c r="E10" s="31">
        <f t="shared" si="3"/>
        <v>110258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60309</v>
      </c>
      <c r="L10" s="31">
        <f t="shared" si="3"/>
        <v>0</v>
      </c>
      <c r="M10" s="31">
        <f t="shared" si="3"/>
        <v>0</v>
      </c>
      <c r="N10" s="42">
        <f t="shared" si="1"/>
        <v>1270736</v>
      </c>
      <c r="O10" s="43">
        <f t="shared" si="2"/>
        <v>325.16274309109519</v>
      </c>
      <c r="P10" s="10"/>
    </row>
    <row r="11" spans="1:133">
      <c r="A11" s="12"/>
      <c r="B11" s="44">
        <v>521</v>
      </c>
      <c r="C11" s="20" t="s">
        <v>24</v>
      </c>
      <c r="D11" s="46">
        <v>800779</v>
      </c>
      <c r="E11" s="46">
        <v>87528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60309</v>
      </c>
      <c r="L11" s="46">
        <v>0</v>
      </c>
      <c r="M11" s="46">
        <v>0</v>
      </c>
      <c r="N11" s="46">
        <f t="shared" si="1"/>
        <v>948616</v>
      </c>
      <c r="O11" s="47">
        <f t="shared" si="2"/>
        <v>242.73694984646878</v>
      </c>
      <c r="P11" s="9"/>
    </row>
    <row r="12" spans="1:133">
      <c r="A12" s="12"/>
      <c r="B12" s="44">
        <v>522</v>
      </c>
      <c r="C12" s="20" t="s">
        <v>25</v>
      </c>
      <c r="D12" s="46">
        <v>191030</v>
      </c>
      <c r="E12" s="46">
        <v>22730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213760</v>
      </c>
      <c r="O12" s="47">
        <f t="shared" si="2"/>
        <v>54.698055271238488</v>
      </c>
      <c r="P12" s="9"/>
    </row>
    <row r="13" spans="1:133">
      <c r="A13" s="12"/>
      <c r="B13" s="44">
        <v>524</v>
      </c>
      <c r="C13" s="20" t="s">
        <v>26</v>
      </c>
      <c r="D13" s="46">
        <v>13308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13308</v>
      </c>
      <c r="O13" s="47">
        <f t="shared" si="2"/>
        <v>3.4053224155578299</v>
      </c>
      <c r="P13" s="9"/>
    </row>
    <row r="14" spans="1:133">
      <c r="A14" s="12"/>
      <c r="B14" s="44">
        <v>529</v>
      </c>
      <c r="C14" s="20" t="s">
        <v>60</v>
      </c>
      <c r="D14" s="46">
        <v>95052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95052</v>
      </c>
      <c r="O14" s="47">
        <f t="shared" si="2"/>
        <v>24.322415557830091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46152</v>
      </c>
      <c r="E15" s="31">
        <f t="shared" si="4"/>
        <v>30600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1432960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1509712</v>
      </c>
      <c r="O15" s="43">
        <f t="shared" si="2"/>
        <v>386.31320368474923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600060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600060</v>
      </c>
      <c r="O16" s="47">
        <f t="shared" si="2"/>
        <v>153.54657113613101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365137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365137</v>
      </c>
      <c r="O17" s="47">
        <f t="shared" si="2"/>
        <v>93.433213920163766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378581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378581</v>
      </c>
      <c r="O18" s="47">
        <f t="shared" si="2"/>
        <v>96.873336745138175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89182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89182</v>
      </c>
      <c r="O19" s="47">
        <f t="shared" si="2"/>
        <v>22.820368474923235</v>
      </c>
      <c r="P19" s="9"/>
    </row>
    <row r="20" spans="1:119">
      <c r="A20" s="12"/>
      <c r="B20" s="44">
        <v>539</v>
      </c>
      <c r="C20" s="20" t="s">
        <v>32</v>
      </c>
      <c r="D20" s="46">
        <v>46152</v>
      </c>
      <c r="E20" s="46">
        <v>30600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76752</v>
      </c>
      <c r="O20" s="47">
        <f t="shared" si="2"/>
        <v>19.639713408393039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529021</v>
      </c>
      <c r="E21" s="31">
        <f t="shared" si="5"/>
        <v>73806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319492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922319</v>
      </c>
      <c r="O21" s="43">
        <f t="shared" si="2"/>
        <v>236.00793244626408</v>
      </c>
      <c r="P21" s="10"/>
    </row>
    <row r="22" spans="1:119">
      <c r="A22" s="12"/>
      <c r="B22" s="44">
        <v>541</v>
      </c>
      <c r="C22" s="20" t="s">
        <v>66</v>
      </c>
      <c r="D22" s="46">
        <v>529021</v>
      </c>
      <c r="E22" s="46">
        <v>73806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602827</v>
      </c>
      <c r="O22" s="47">
        <f t="shared" si="2"/>
        <v>154.25460593654043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319492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319492</v>
      </c>
      <c r="O23" s="47">
        <f t="shared" si="2"/>
        <v>81.753326509723649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81504</v>
      </c>
      <c r="N24" s="31">
        <f t="shared" si="1"/>
        <v>81504</v>
      </c>
      <c r="O24" s="43">
        <f t="shared" si="2"/>
        <v>20.855680655066529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81504</v>
      </c>
      <c r="N25" s="46">
        <f t="shared" si="1"/>
        <v>81504</v>
      </c>
      <c r="O25" s="47">
        <f t="shared" si="2"/>
        <v>20.855680655066529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530980</v>
      </c>
      <c r="E26" s="31">
        <f t="shared" si="7"/>
        <v>26611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557591</v>
      </c>
      <c r="O26" s="43">
        <f t="shared" si="2"/>
        <v>142.67937563971341</v>
      </c>
      <c r="P26" s="9"/>
    </row>
    <row r="27" spans="1:119">
      <c r="A27" s="12"/>
      <c r="B27" s="44">
        <v>571</v>
      </c>
      <c r="C27" s="20" t="s">
        <v>41</v>
      </c>
      <c r="D27" s="46">
        <v>298202</v>
      </c>
      <c r="E27" s="46">
        <v>26611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324813</v>
      </c>
      <c r="O27" s="47">
        <f t="shared" si="2"/>
        <v>83.114892528147394</v>
      </c>
      <c r="P27" s="9"/>
    </row>
    <row r="28" spans="1:119">
      <c r="A28" s="12"/>
      <c r="B28" s="44">
        <v>572</v>
      </c>
      <c r="C28" s="20" t="s">
        <v>67</v>
      </c>
      <c r="D28" s="46">
        <v>232778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232778</v>
      </c>
      <c r="O28" s="47">
        <f t="shared" si="2"/>
        <v>59.56448311156602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SUM(D30:D30)</f>
        <v>0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580000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580000</v>
      </c>
      <c r="O29" s="43">
        <f t="shared" si="2"/>
        <v>148.41351074718526</v>
      </c>
      <c r="P29" s="9"/>
    </row>
    <row r="30" spans="1:119" ht="15.75" thickBot="1">
      <c r="A30" s="12"/>
      <c r="B30" s="44">
        <v>581</v>
      </c>
      <c r="C30" s="20" t="s">
        <v>69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580000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580000</v>
      </c>
      <c r="O30" s="47">
        <f t="shared" si="2"/>
        <v>148.41351074718526</v>
      </c>
      <c r="P30" s="9"/>
    </row>
    <row r="31" spans="1:119" ht="16.5" thickBot="1">
      <c r="A31" s="14" t="s">
        <v>10</v>
      </c>
      <c r="B31" s="23"/>
      <c r="C31" s="22"/>
      <c r="D31" s="15">
        <f>SUM(D5,D10,D15,D21,D24,D26,D29)</f>
        <v>2918093</v>
      </c>
      <c r="E31" s="15">
        <f t="shared" ref="E31:M31" si="9">SUM(E5,E10,E15,E21,E24,E26,E29)</f>
        <v>463575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2332452</v>
      </c>
      <c r="J31" s="15">
        <f t="shared" si="9"/>
        <v>0</v>
      </c>
      <c r="K31" s="15">
        <f t="shared" si="9"/>
        <v>60309</v>
      </c>
      <c r="L31" s="15">
        <f t="shared" si="9"/>
        <v>0</v>
      </c>
      <c r="M31" s="15">
        <f t="shared" si="9"/>
        <v>81504</v>
      </c>
      <c r="N31" s="15">
        <f t="shared" si="1"/>
        <v>5855933</v>
      </c>
      <c r="O31" s="37">
        <f t="shared" si="2"/>
        <v>1498.4475435005118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77</v>
      </c>
      <c r="M33" s="163"/>
      <c r="N33" s="163"/>
      <c r="O33" s="41">
        <v>3908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666658</v>
      </c>
      <c r="E5" s="26">
        <f t="shared" si="0"/>
        <v>269226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935884</v>
      </c>
      <c r="O5" s="32">
        <f t="shared" ref="O5:O32" si="2">(N5/O$34)</f>
        <v>246.41495523959978</v>
      </c>
      <c r="P5" s="6"/>
    </row>
    <row r="6" spans="1:133">
      <c r="A6" s="12"/>
      <c r="B6" s="44">
        <v>511</v>
      </c>
      <c r="C6" s="20" t="s">
        <v>19</v>
      </c>
      <c r="D6" s="46">
        <v>70592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70592</v>
      </c>
      <c r="O6" s="47">
        <f t="shared" si="2"/>
        <v>18.586624539231174</v>
      </c>
      <c r="P6" s="9"/>
    </row>
    <row r="7" spans="1:133">
      <c r="A7" s="12"/>
      <c r="B7" s="44">
        <v>513</v>
      </c>
      <c r="C7" s="20" t="s">
        <v>20</v>
      </c>
      <c r="D7" s="46">
        <v>547831</v>
      </c>
      <c r="E7" s="46">
        <v>269226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817057</v>
      </c>
      <c r="O7" s="47">
        <f t="shared" si="2"/>
        <v>215.12822538177988</v>
      </c>
      <c r="P7" s="9"/>
    </row>
    <row r="8" spans="1:133">
      <c r="A8" s="12"/>
      <c r="B8" s="44">
        <v>515</v>
      </c>
      <c r="C8" s="20" t="s">
        <v>21</v>
      </c>
      <c r="D8" s="46">
        <v>29469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29469</v>
      </c>
      <c r="O8" s="47">
        <f t="shared" si="2"/>
        <v>7.7590837282780409</v>
      </c>
      <c r="P8" s="9"/>
    </row>
    <row r="9" spans="1:133">
      <c r="A9" s="12"/>
      <c r="B9" s="44">
        <v>519</v>
      </c>
      <c r="C9" s="20" t="s">
        <v>63</v>
      </c>
      <c r="D9" s="46">
        <v>18766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18766</v>
      </c>
      <c r="O9" s="47">
        <f t="shared" si="2"/>
        <v>4.9410215903106902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SUM(D11:D14)</f>
        <v>998452</v>
      </c>
      <c r="E10" s="31">
        <f t="shared" si="3"/>
        <v>64921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57789</v>
      </c>
      <c r="L10" s="31">
        <f t="shared" si="3"/>
        <v>0</v>
      </c>
      <c r="M10" s="31">
        <f t="shared" si="3"/>
        <v>0</v>
      </c>
      <c r="N10" s="42">
        <f t="shared" si="1"/>
        <v>1121162</v>
      </c>
      <c r="O10" s="43">
        <f t="shared" si="2"/>
        <v>295.1979989468141</v>
      </c>
      <c r="P10" s="10"/>
    </row>
    <row r="11" spans="1:133">
      <c r="A11" s="12"/>
      <c r="B11" s="44">
        <v>521</v>
      </c>
      <c r="C11" s="20" t="s">
        <v>24</v>
      </c>
      <c r="D11" s="46">
        <v>781519</v>
      </c>
      <c r="E11" s="46">
        <v>64921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57789</v>
      </c>
      <c r="L11" s="46">
        <v>0</v>
      </c>
      <c r="M11" s="46">
        <v>0</v>
      </c>
      <c r="N11" s="46">
        <f t="shared" si="1"/>
        <v>904229</v>
      </c>
      <c r="O11" s="47">
        <f t="shared" si="2"/>
        <v>238.08030542390733</v>
      </c>
      <c r="P11" s="9"/>
    </row>
    <row r="12" spans="1:133">
      <c r="A12" s="12"/>
      <c r="B12" s="44">
        <v>522</v>
      </c>
      <c r="C12" s="20" t="s">
        <v>25</v>
      </c>
      <c r="D12" s="46">
        <v>140411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140411</v>
      </c>
      <c r="O12" s="47">
        <f t="shared" si="2"/>
        <v>36.969720905739862</v>
      </c>
      <c r="P12" s="9"/>
    </row>
    <row r="13" spans="1:133">
      <c r="A13" s="12"/>
      <c r="B13" s="44">
        <v>524</v>
      </c>
      <c r="C13" s="20" t="s">
        <v>26</v>
      </c>
      <c r="D13" s="46">
        <v>55754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55754</v>
      </c>
      <c r="O13" s="47">
        <f t="shared" si="2"/>
        <v>14.67983149025803</v>
      </c>
      <c r="P13" s="9"/>
    </row>
    <row r="14" spans="1:133">
      <c r="A14" s="12"/>
      <c r="B14" s="44">
        <v>529</v>
      </c>
      <c r="C14" s="20" t="s">
        <v>60</v>
      </c>
      <c r="D14" s="46">
        <v>20768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20768</v>
      </c>
      <c r="O14" s="47">
        <f t="shared" si="2"/>
        <v>5.4681411269088995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SUM(D16:D20)</f>
        <v>42666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1465775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1508441</v>
      </c>
      <c r="O15" s="43">
        <f t="shared" si="2"/>
        <v>397.16719325961031</v>
      </c>
      <c r="P15" s="10"/>
    </row>
    <row r="16" spans="1:133">
      <c r="A16" s="12"/>
      <c r="B16" s="44">
        <v>533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487220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487220</v>
      </c>
      <c r="O16" s="47">
        <f t="shared" si="2"/>
        <v>128.28330700368616</v>
      </c>
      <c r="P16" s="9"/>
    </row>
    <row r="17" spans="1:119">
      <c r="A17" s="12"/>
      <c r="B17" s="44">
        <v>534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351159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351159</v>
      </c>
      <c r="O17" s="47">
        <f t="shared" si="2"/>
        <v>92.45892575039494</v>
      </c>
      <c r="P17" s="9"/>
    </row>
    <row r="18" spans="1:119">
      <c r="A18" s="12"/>
      <c r="B18" s="44">
        <v>535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542420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542420</v>
      </c>
      <c r="O18" s="47">
        <f t="shared" si="2"/>
        <v>142.81727224855186</v>
      </c>
      <c r="P18" s="9"/>
    </row>
    <row r="19" spans="1:119">
      <c r="A19" s="12"/>
      <c r="B19" s="44">
        <v>538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84976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84976</v>
      </c>
      <c r="O19" s="47">
        <f t="shared" si="2"/>
        <v>22.373880989994735</v>
      </c>
      <c r="P19" s="9"/>
    </row>
    <row r="20" spans="1:119">
      <c r="A20" s="12"/>
      <c r="B20" s="44">
        <v>539</v>
      </c>
      <c r="C20" s="20" t="s">
        <v>32</v>
      </c>
      <c r="D20" s="46">
        <v>42666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42666</v>
      </c>
      <c r="O20" s="47">
        <f t="shared" si="2"/>
        <v>11.233807266982623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SUM(D22:D23)</f>
        <v>437896</v>
      </c>
      <c r="E21" s="31">
        <f t="shared" si="5"/>
        <v>131166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313408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882470</v>
      </c>
      <c r="O21" s="43">
        <f t="shared" si="2"/>
        <v>232.35123749341759</v>
      </c>
      <c r="P21" s="10"/>
    </row>
    <row r="22" spans="1:119">
      <c r="A22" s="12"/>
      <c r="B22" s="44">
        <v>541</v>
      </c>
      <c r="C22" s="20" t="s">
        <v>66</v>
      </c>
      <c r="D22" s="46">
        <v>437896</v>
      </c>
      <c r="E22" s="46">
        <v>131166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569062</v>
      </c>
      <c r="O22" s="47">
        <f t="shared" si="2"/>
        <v>149.83201685097418</v>
      </c>
      <c r="P22" s="9"/>
    </row>
    <row r="23" spans="1:119">
      <c r="A23" s="12"/>
      <c r="B23" s="44">
        <v>542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313408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313408</v>
      </c>
      <c r="O23" s="47">
        <f t="shared" si="2"/>
        <v>82.519220642443386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130606</v>
      </c>
      <c r="N24" s="31">
        <f t="shared" si="1"/>
        <v>130606</v>
      </c>
      <c r="O24" s="43">
        <f t="shared" si="2"/>
        <v>34.388098999473407</v>
      </c>
      <c r="P24" s="10"/>
    </row>
    <row r="25" spans="1:119">
      <c r="A25" s="13"/>
      <c r="B25" s="45">
        <v>559</v>
      </c>
      <c r="C25" s="21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130606</v>
      </c>
      <c r="N25" s="46">
        <f t="shared" si="1"/>
        <v>130606</v>
      </c>
      <c r="O25" s="47">
        <f t="shared" si="2"/>
        <v>34.388098999473407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475233</v>
      </c>
      <c r="E26" s="31">
        <f t="shared" si="7"/>
        <v>33550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508783</v>
      </c>
      <c r="O26" s="43">
        <f t="shared" si="2"/>
        <v>133.96076882569773</v>
      </c>
      <c r="P26" s="9"/>
    </row>
    <row r="27" spans="1:119">
      <c r="A27" s="12"/>
      <c r="B27" s="44">
        <v>571</v>
      </c>
      <c r="C27" s="20" t="s">
        <v>41</v>
      </c>
      <c r="D27" s="46">
        <v>280923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280923</v>
      </c>
      <c r="O27" s="47">
        <f t="shared" si="2"/>
        <v>73.966034755134288</v>
      </c>
      <c r="P27" s="9"/>
    </row>
    <row r="28" spans="1:119">
      <c r="A28" s="12"/>
      <c r="B28" s="44">
        <v>572</v>
      </c>
      <c r="C28" s="20" t="s">
        <v>67</v>
      </c>
      <c r="D28" s="46">
        <v>194310</v>
      </c>
      <c r="E28" s="46">
        <v>33550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227860</v>
      </c>
      <c r="O28" s="47">
        <f t="shared" si="2"/>
        <v>59.994734070563453</v>
      </c>
      <c r="P28" s="9"/>
    </row>
    <row r="29" spans="1:119" ht="15.75">
      <c r="A29" s="28" t="s">
        <v>68</v>
      </c>
      <c r="B29" s="29"/>
      <c r="C29" s="30"/>
      <c r="D29" s="31">
        <f t="shared" ref="D29:M29" si="8">SUM(D30:D31)</f>
        <v>0</v>
      </c>
      <c r="E29" s="31">
        <f t="shared" si="8"/>
        <v>119910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540000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659910</v>
      </c>
      <c r="O29" s="43">
        <f t="shared" si="2"/>
        <v>173.75197472353869</v>
      </c>
      <c r="P29" s="9"/>
    </row>
    <row r="30" spans="1:119">
      <c r="A30" s="12"/>
      <c r="B30" s="44">
        <v>581</v>
      </c>
      <c r="C30" s="20" t="s">
        <v>69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540000</v>
      </c>
      <c r="O30" s="47">
        <f t="shared" si="2"/>
        <v>142.18009478672985</v>
      </c>
      <c r="P30" s="9"/>
    </row>
    <row r="31" spans="1:119" ht="15.75" thickBot="1">
      <c r="A31" s="12"/>
      <c r="B31" s="44">
        <v>584</v>
      </c>
      <c r="C31" s="20" t="s">
        <v>49</v>
      </c>
      <c r="D31" s="46">
        <v>0</v>
      </c>
      <c r="E31" s="46">
        <v>119910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119910</v>
      </c>
      <c r="O31" s="47">
        <f t="shared" si="2"/>
        <v>31.571879936808848</v>
      </c>
      <c r="P31" s="9"/>
    </row>
    <row r="32" spans="1:119" ht="16.5" thickBot="1">
      <c r="A32" s="14" t="s">
        <v>10</v>
      </c>
      <c r="B32" s="23"/>
      <c r="C32" s="22"/>
      <c r="D32" s="15">
        <f>SUM(D5,D10,D15,D21,D24,D26,D29)</f>
        <v>2620905</v>
      </c>
      <c r="E32" s="15">
        <f t="shared" ref="E32:M32" si="9">SUM(E5,E10,E15,E21,E24,E26,E29)</f>
        <v>618773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2319183</v>
      </c>
      <c r="J32" s="15">
        <f t="shared" si="9"/>
        <v>0</v>
      </c>
      <c r="K32" s="15">
        <f t="shared" si="9"/>
        <v>57789</v>
      </c>
      <c r="L32" s="15">
        <f t="shared" si="9"/>
        <v>0</v>
      </c>
      <c r="M32" s="15">
        <f t="shared" si="9"/>
        <v>130606</v>
      </c>
      <c r="N32" s="15">
        <f t="shared" si="1"/>
        <v>5747256</v>
      </c>
      <c r="O32" s="37">
        <f t="shared" si="2"/>
        <v>1513.2322274881517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75</v>
      </c>
      <c r="M34" s="163"/>
      <c r="N34" s="163"/>
      <c r="O34" s="41">
        <v>3798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2024-12-10T21:03:31Z</cp:lastPrinted>
  <dcterms:created xsi:type="dcterms:W3CDTF">2000-08-31T21:26:31Z</dcterms:created>
  <dcterms:modified xsi:type="dcterms:W3CDTF">2024-12-10T21:03:35Z</dcterms:modified>
</cp:coreProperties>
</file>