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9" documentId="11_1F3D633F7A6218770489966AE6B270DFA549A8D7" xr6:coauthVersionLast="47" xr6:coauthVersionMax="47" xr10:uidLastSave="{49A515E3-445B-4FAB-8C44-69251C163AF7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'2007'!$A$1:$O$30</definedName>
    <definedName name="_xlnm.Print_Area" localSheetId="15">'2008'!$A$1:$O$33</definedName>
    <definedName name="_xlnm.Print_Area" localSheetId="14">'2009'!$A$1:$O$31</definedName>
    <definedName name="_xlnm.Print_Area" localSheetId="13">'2010'!$A$1:$O$33</definedName>
    <definedName name="_xlnm.Print_Area" localSheetId="12">'2011'!$A$1:$O$33</definedName>
    <definedName name="_xlnm.Print_Area" localSheetId="11">'2012'!$A$1:$O$28</definedName>
    <definedName name="_xlnm.Print_Area" localSheetId="10">'2013'!$A$1:$O$29</definedName>
    <definedName name="_xlnm.Print_Area" localSheetId="9">'2014'!$A$1:$O$28</definedName>
    <definedName name="_xlnm.Print_Area" localSheetId="8">'2015'!$A$1:$O$28</definedName>
    <definedName name="_xlnm.Print_Area" localSheetId="7">'2016'!$A$1:$O$29</definedName>
    <definedName name="_xlnm.Print_Area" localSheetId="6">'2017'!$A$1:$O$36</definedName>
    <definedName name="_xlnm.Print_Area" localSheetId="5">'2018'!$A$1:$O$27</definedName>
    <definedName name="_xlnm.Print_Area" localSheetId="4">'2019'!$A$1:$O$29</definedName>
    <definedName name="_xlnm.Print_Area" localSheetId="3">'2020'!$A$1:$O$26</definedName>
    <definedName name="_xlnm.Print_Area" localSheetId="2">'2021'!$A$1:$P$28</definedName>
    <definedName name="_xlnm.Print_Area" localSheetId="1">'2022'!$A$1:$P$25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50" l="1"/>
  <c r="F26" i="50"/>
  <c r="G26" i="50"/>
  <c r="H26" i="50"/>
  <c r="I26" i="50"/>
  <c r="J26" i="50"/>
  <c r="K26" i="50"/>
  <c r="L26" i="50"/>
  <c r="M26" i="50"/>
  <c r="N26" i="50"/>
  <c r="D26" i="50"/>
  <c r="O25" i="50" l="1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1" i="50" l="1"/>
  <c r="P21" i="50" s="1"/>
  <c r="O17" i="50"/>
  <c r="P17" i="50" s="1"/>
  <c r="O23" i="50"/>
  <c r="P23" i="50" s="1"/>
  <c r="O19" i="50"/>
  <c r="P19" i="50" s="1"/>
  <c r="O10" i="50"/>
  <c r="P10" i="50" s="1"/>
  <c r="O13" i="50"/>
  <c r="P13" i="50" s="1"/>
  <c r="O5" i="50"/>
  <c r="P5" i="50" s="1"/>
  <c r="O15" i="50"/>
  <c r="P15" i="50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D21" i="49" s="1"/>
  <c r="O26" i="50" l="1"/>
  <c r="P26" i="50" s="1"/>
  <c r="H21" i="49"/>
  <c r="K21" i="49"/>
  <c r="N21" i="49"/>
  <c r="E21" i="49"/>
  <c r="G21" i="49"/>
  <c r="I21" i="49"/>
  <c r="J21" i="49"/>
  <c r="L21" i="49"/>
  <c r="F21" i="49"/>
  <c r="M21" i="49"/>
  <c r="O17" i="49"/>
  <c r="P17" i="49" s="1"/>
  <c r="O19" i="49"/>
  <c r="P19" i="49" s="1"/>
  <c r="O15" i="49"/>
  <c r="P15" i="49" s="1"/>
  <c r="O13" i="49"/>
  <c r="P13" i="49" s="1"/>
  <c r="O10" i="49"/>
  <c r="P10" i="49" s="1"/>
  <c r="O5" i="49"/>
  <c r="P5" i="49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/>
  <c r="N20" i="48"/>
  <c r="M20" i="48"/>
  <c r="L20" i="48"/>
  <c r="K20" i="48"/>
  <c r="J20" i="48"/>
  <c r="I20" i="48"/>
  <c r="H20" i="48"/>
  <c r="G20" i="48"/>
  <c r="F20" i="48"/>
  <c r="O20" i="48" s="1"/>
  <c r="P20" i="48" s="1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/>
  <c r="N14" i="48"/>
  <c r="M14" i="48"/>
  <c r="L14" i="48"/>
  <c r="K14" i="48"/>
  <c r="J14" i="48"/>
  <c r="I14" i="48"/>
  <c r="H14" i="48"/>
  <c r="G14" i="48"/>
  <c r="F14" i="48"/>
  <c r="E14" i="48"/>
  <c r="D14" i="48"/>
  <c r="D24" i="48" s="1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/>
  <c r="O8" i="48"/>
  <c r="P8" i="48" s="1"/>
  <c r="O7" i="48"/>
  <c r="P7" i="48" s="1"/>
  <c r="O6" i="48"/>
  <c r="P6" i="48"/>
  <c r="N5" i="48"/>
  <c r="M5" i="48"/>
  <c r="L5" i="48"/>
  <c r="K5" i="48"/>
  <c r="J5" i="48"/>
  <c r="I5" i="48"/>
  <c r="H5" i="48"/>
  <c r="G5" i="48"/>
  <c r="F5" i="48"/>
  <c r="E5" i="48"/>
  <c r="D5" i="48"/>
  <c r="N21" i="46"/>
  <c r="O21" i="46" s="1"/>
  <c r="M20" i="46"/>
  <c r="L20" i="46"/>
  <c r="K20" i="46"/>
  <c r="J20" i="46"/>
  <c r="I20" i="46"/>
  <c r="H20" i="46"/>
  <c r="G20" i="46"/>
  <c r="F20" i="46"/>
  <c r="F22" i="46" s="1"/>
  <c r="E20" i="46"/>
  <c r="E22" i="46" s="1"/>
  <c r="D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M16" i="46"/>
  <c r="L16" i="46"/>
  <c r="K16" i="46"/>
  <c r="J16" i="46"/>
  <c r="I16" i="46"/>
  <c r="H16" i="46"/>
  <c r="H22" i="46" s="1"/>
  <c r="G16" i="46"/>
  <c r="G22" i="46" s="1"/>
  <c r="F16" i="46"/>
  <c r="E16" i="46"/>
  <c r="D16" i="46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3" i="46" s="1"/>
  <c r="O13" i="46" s="1"/>
  <c r="N11" i="46"/>
  <c r="O11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M19" i="45"/>
  <c r="L19" i="45"/>
  <c r="K19" i="45"/>
  <c r="J19" i="45"/>
  <c r="N19" i="45" s="1"/>
  <c r="O19" i="45" s="1"/>
  <c r="I19" i="45"/>
  <c r="H19" i="45"/>
  <c r="G19" i="45"/>
  <c r="F19" i="45"/>
  <c r="E19" i="45"/>
  <c r="D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M15" i="45"/>
  <c r="L15" i="45"/>
  <c r="L25" i="45" s="1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E25" i="45" s="1"/>
  <c r="D11" i="45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G25" i="45" s="1"/>
  <c r="F5" i="45"/>
  <c r="E5" i="45"/>
  <c r="D5" i="45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M24" i="43"/>
  <c r="L24" i="43"/>
  <c r="K24" i="43"/>
  <c r="J24" i="43"/>
  <c r="J32" i="43" s="1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M32" i="43" s="1"/>
  <c r="L20" i="43"/>
  <c r="L32" i="43" s="1"/>
  <c r="K20" i="43"/>
  <c r="K32" i="43" s="1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M16" i="43"/>
  <c r="L16" i="43"/>
  <c r="K16" i="43"/>
  <c r="J16" i="43"/>
  <c r="I16" i="43"/>
  <c r="I32" i="43" s="1"/>
  <c r="H16" i="43"/>
  <c r="H32" i="43" s="1"/>
  <c r="G16" i="43"/>
  <c r="F16" i="43"/>
  <c r="F32" i="43" s="1"/>
  <c r="E16" i="43"/>
  <c r="D16" i="43"/>
  <c r="N16" i="43" s="1"/>
  <c r="O16" i="43" s="1"/>
  <c r="N15" i="43"/>
  <c r="O15" i="43" s="1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24" i="42"/>
  <c r="O24" i="42" s="1"/>
  <c r="M23" i="42"/>
  <c r="L23" i="42"/>
  <c r="K23" i="42"/>
  <c r="J23" i="42"/>
  <c r="I23" i="42"/>
  <c r="H23" i="42"/>
  <c r="G23" i="42"/>
  <c r="N23" i="42" s="1"/>
  <c r="O23" i="42" s="1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1" i="42" s="1"/>
  <c r="O21" i="42" s="1"/>
  <c r="N20" i="42"/>
  <c r="O20" i="42" s="1"/>
  <c r="M19" i="42"/>
  <c r="L19" i="42"/>
  <c r="K19" i="42"/>
  <c r="J19" i="42"/>
  <c r="I19" i="42"/>
  <c r="N19" i="42" s="1"/>
  <c r="O19" i="42" s="1"/>
  <c r="H19" i="42"/>
  <c r="G19" i="42"/>
  <c r="F19" i="42"/>
  <c r="E19" i="42"/>
  <c r="D19" i="42"/>
  <c r="N18" i="42"/>
  <c r="O18" i="42" s="1"/>
  <c r="N17" i="42"/>
  <c r="O17" i="42"/>
  <c r="N16" i="42"/>
  <c r="O16" i="42" s="1"/>
  <c r="M15" i="42"/>
  <c r="L15" i="42"/>
  <c r="K15" i="42"/>
  <c r="J15" i="42"/>
  <c r="I15" i="42"/>
  <c r="H15" i="42"/>
  <c r="G15" i="42"/>
  <c r="F15" i="42"/>
  <c r="F25" i="42" s="1"/>
  <c r="E15" i="42"/>
  <c r="D15" i="42"/>
  <c r="N14" i="42"/>
  <c r="O14" i="42" s="1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/>
  <c r="N6" i="42"/>
  <c r="O6" i="42" s="1"/>
  <c r="M5" i="42"/>
  <c r="M25" i="42" s="1"/>
  <c r="L5" i="42"/>
  <c r="L25" i="42" s="1"/>
  <c r="K5" i="42"/>
  <c r="J5" i="42"/>
  <c r="I5" i="42"/>
  <c r="H5" i="42"/>
  <c r="G5" i="42"/>
  <c r="F5" i="42"/>
  <c r="E5" i="42"/>
  <c r="D5" i="42"/>
  <c r="N23" i="41"/>
  <c r="O23" i="41"/>
  <c r="M22" i="41"/>
  <c r="L22" i="41"/>
  <c r="K22" i="41"/>
  <c r="J22" i="41"/>
  <c r="I22" i="41"/>
  <c r="H22" i="41"/>
  <c r="G22" i="41"/>
  <c r="F22" i="41"/>
  <c r="E22" i="41"/>
  <c r="N22" i="41" s="1"/>
  <c r="O22" i="41" s="1"/>
  <c r="D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 s="1"/>
  <c r="N7" i="41"/>
  <c r="O7" i="41"/>
  <c r="N6" i="41"/>
  <c r="O6" i="41" s="1"/>
  <c r="M5" i="41"/>
  <c r="M24" i="41" s="1"/>
  <c r="L5" i="41"/>
  <c r="L24" i="41" s="1"/>
  <c r="K5" i="41"/>
  <c r="K24" i="41" s="1"/>
  <c r="J5" i="41"/>
  <c r="I5" i="41"/>
  <c r="H5" i="41"/>
  <c r="G5" i="41"/>
  <c r="F5" i="41"/>
  <c r="E5" i="41"/>
  <c r="D5" i="4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F26" i="40" s="1"/>
  <c r="E20" i="40"/>
  <c r="D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/>
  <c r="M16" i="40"/>
  <c r="L16" i="40"/>
  <c r="K16" i="40"/>
  <c r="K26" i="40" s="1"/>
  <c r="J16" i="40"/>
  <c r="I16" i="40"/>
  <c r="H16" i="40"/>
  <c r="N16" i="40" s="1"/>
  <c r="O16" i="40" s="1"/>
  <c r="G16" i="40"/>
  <c r="F16" i="40"/>
  <c r="E16" i="40"/>
  <c r="D16" i="40"/>
  <c r="N15" i="40"/>
  <c r="O15" i="40" s="1"/>
  <c r="N14" i="40"/>
  <c r="O14" i="40" s="1"/>
  <c r="N13" i="40"/>
  <c r="O13" i="40" s="1"/>
  <c r="M12" i="40"/>
  <c r="L12" i="40"/>
  <c r="K12" i="40"/>
  <c r="J12" i="40"/>
  <c r="J26" i="40" s="1"/>
  <c r="I12" i="40"/>
  <c r="H12" i="40"/>
  <c r="G12" i="40"/>
  <c r="G26" i="40" s="1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5" i="40" s="1"/>
  <c r="O5" i="40" s="1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/>
  <c r="M20" i="39"/>
  <c r="L20" i="39"/>
  <c r="K20" i="39"/>
  <c r="J20" i="39"/>
  <c r="I20" i="39"/>
  <c r="H20" i="39"/>
  <c r="G20" i="39"/>
  <c r="G24" i="39" s="1"/>
  <c r="F20" i="39"/>
  <c r="E20" i="39"/>
  <c r="D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D24" i="39" s="1"/>
  <c r="N13" i="39"/>
  <c r="O13" i="39" s="1"/>
  <c r="N12" i="39"/>
  <c r="O12" i="39" s="1"/>
  <c r="N11" i="39"/>
  <c r="O11" i="39" s="1"/>
  <c r="M10" i="39"/>
  <c r="L10" i="39"/>
  <c r="L24" i="39" s="1"/>
  <c r="K10" i="39"/>
  <c r="J10" i="39"/>
  <c r="J24" i="39" s="1"/>
  <c r="I10" i="39"/>
  <c r="H10" i="39"/>
  <c r="H24" i="39" s="1"/>
  <c r="G10" i="39"/>
  <c r="F10" i="39"/>
  <c r="E10" i="39"/>
  <c r="D10" i="39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N5" i="39" s="1"/>
  <c r="O5" i="39" s="1"/>
  <c r="F24" i="39"/>
  <c r="E5" i="39"/>
  <c r="D5" i="39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E19" i="38"/>
  <c r="E25" i="38" s="1"/>
  <c r="D19" i="38"/>
  <c r="N19" i="38" s="1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M15" i="38"/>
  <c r="L15" i="38"/>
  <c r="L25" i="38" s="1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/>
  <c r="M11" i="38"/>
  <c r="M25" i="38" s="1"/>
  <c r="L11" i="38"/>
  <c r="K11" i="38"/>
  <c r="J11" i="38"/>
  <c r="I11" i="38"/>
  <c r="I25" i="38" s="1"/>
  <c r="H11" i="38"/>
  <c r="G11" i="38"/>
  <c r="F11" i="38"/>
  <c r="E11" i="38"/>
  <c r="D11" i="38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F25" i="38" s="1"/>
  <c r="E5" i="38"/>
  <c r="D5" i="38"/>
  <c r="N28" i="37"/>
  <c r="O28" i="37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M25" i="37"/>
  <c r="L25" i="37"/>
  <c r="K25" i="37"/>
  <c r="J25" i="37"/>
  <c r="I25" i="37"/>
  <c r="H25" i="37"/>
  <c r="G25" i="37"/>
  <c r="F25" i="37"/>
  <c r="E25" i="37"/>
  <c r="N25" i="37" s="1"/>
  <c r="O25" i="37" s="1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/>
  <c r="N21" i="37"/>
  <c r="O21" i="37"/>
  <c r="M20" i="37"/>
  <c r="L20" i="37"/>
  <c r="K20" i="37"/>
  <c r="J20" i="37"/>
  <c r="I20" i="37"/>
  <c r="H20" i="37"/>
  <c r="G20" i="37"/>
  <c r="F20" i="37"/>
  <c r="E20" i="37"/>
  <c r="D20" i="37"/>
  <c r="N19" i="37"/>
  <c r="O19" i="37"/>
  <c r="M18" i="37"/>
  <c r="L18" i="37"/>
  <c r="K18" i="37"/>
  <c r="J18" i="37"/>
  <c r="I18" i="37"/>
  <c r="H18" i="37"/>
  <c r="G18" i="37"/>
  <c r="F18" i="37"/>
  <c r="E18" i="37"/>
  <c r="D18" i="37"/>
  <c r="N17" i="37"/>
  <c r="O17" i="37"/>
  <c r="M16" i="37"/>
  <c r="L16" i="37"/>
  <c r="K16" i="37"/>
  <c r="J16" i="37"/>
  <c r="I16" i="37"/>
  <c r="H16" i="37"/>
  <c r="G16" i="37"/>
  <c r="F16" i="37"/>
  <c r="N16" i="37" s="1"/>
  <c r="O16" i="37" s="1"/>
  <c r="E16" i="37"/>
  <c r="D16" i="37"/>
  <c r="N15" i="37"/>
  <c r="O15" i="37" s="1"/>
  <c r="N14" i="37"/>
  <c r="O14" i="37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/>
  <c r="M5" i="37"/>
  <c r="L5" i="37"/>
  <c r="K5" i="37"/>
  <c r="J5" i="37"/>
  <c r="J29" i="37" s="1"/>
  <c r="I5" i="37"/>
  <c r="H5" i="37"/>
  <c r="G5" i="37"/>
  <c r="F5" i="37"/>
  <c r="E5" i="37"/>
  <c r="D5" i="37"/>
  <c r="D29" i="37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/>
  <c r="M20" i="36"/>
  <c r="M24" i="36" s="1"/>
  <c r="L20" i="36"/>
  <c r="K20" i="36"/>
  <c r="J20" i="36"/>
  <c r="I20" i="36"/>
  <c r="H20" i="36"/>
  <c r="G20" i="36"/>
  <c r="F20" i="36"/>
  <c r="E20" i="36"/>
  <c r="D20" i="36"/>
  <c r="N19" i="36"/>
  <c r="O19" i="36" s="1"/>
  <c r="M18" i="36"/>
  <c r="L18" i="36"/>
  <c r="K18" i="36"/>
  <c r="J18" i="36"/>
  <c r="I18" i="36"/>
  <c r="H18" i="36"/>
  <c r="G18" i="36"/>
  <c r="F18" i="36"/>
  <c r="E18" i="36"/>
  <c r="N18" i="36"/>
  <c r="O18" i="36" s="1"/>
  <c r="D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/>
  <c r="M10" i="36"/>
  <c r="L10" i="36"/>
  <c r="K10" i="36"/>
  <c r="J10" i="36"/>
  <c r="I10" i="36"/>
  <c r="H10" i="36"/>
  <c r="G10" i="36"/>
  <c r="F10" i="36"/>
  <c r="E10" i="36"/>
  <c r="D10" i="36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J24" i="36" s="1"/>
  <c r="I5" i="36"/>
  <c r="H5" i="36"/>
  <c r="G5" i="36"/>
  <c r="G24" i="36" s="1"/>
  <c r="F5" i="36"/>
  <c r="E5" i="36"/>
  <c r="D5" i="36"/>
  <c r="D24" i="36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N21" i="35" s="1"/>
  <c r="O21" i="35" s="1"/>
  <c r="D21" i="35"/>
  <c r="N20" i="35"/>
  <c r="O20" i="35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 s="1"/>
  <c r="N17" i="35"/>
  <c r="O17" i="35"/>
  <c r="M16" i="35"/>
  <c r="L16" i="35"/>
  <c r="K16" i="35"/>
  <c r="J16" i="35"/>
  <c r="N16" i="35" s="1"/>
  <c r="O16" i="35" s="1"/>
  <c r="I16" i="35"/>
  <c r="H16" i="35"/>
  <c r="G16" i="35"/>
  <c r="F16" i="35"/>
  <c r="E16" i="35"/>
  <c r="D16" i="35"/>
  <c r="N15" i="35"/>
  <c r="O15" i="35" s="1"/>
  <c r="N14" i="35"/>
  <c r="O14" i="35" s="1"/>
  <c r="N13" i="35"/>
  <c r="O13" i="35" s="1"/>
  <c r="M12" i="35"/>
  <c r="L12" i="35"/>
  <c r="L29" i="35" s="1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F29" i="35"/>
  <c r="E5" i="35"/>
  <c r="E29" i="35" s="1"/>
  <c r="D5" i="35"/>
  <c r="N28" i="34"/>
  <c r="O28" i="34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M18" i="34"/>
  <c r="L18" i="34"/>
  <c r="K18" i="34"/>
  <c r="J18" i="34"/>
  <c r="I18" i="34"/>
  <c r="H18" i="34"/>
  <c r="G18" i="34"/>
  <c r="G29" i="34" s="1"/>
  <c r="F18" i="34"/>
  <c r="E18" i="34"/>
  <c r="E29" i="34" s="1"/>
  <c r="D18" i="34"/>
  <c r="N18" i="34" s="1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 s="1"/>
  <c r="N14" i="34"/>
  <c r="O14" i="34"/>
  <c r="N13" i="34"/>
  <c r="O13" i="34" s="1"/>
  <c r="M12" i="34"/>
  <c r="M29" i="34" s="1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/>
  <c r="M5" i="34"/>
  <c r="L5" i="34"/>
  <c r="K5" i="34"/>
  <c r="J5" i="34"/>
  <c r="I5" i="34"/>
  <c r="H5" i="34"/>
  <c r="G5" i="34"/>
  <c r="F5" i="34"/>
  <c r="E5" i="34"/>
  <c r="D5" i="34"/>
  <c r="E25" i="33"/>
  <c r="F25" i="33"/>
  <c r="G25" i="33"/>
  <c r="H25" i="33"/>
  <c r="I25" i="33"/>
  <c r="J25" i="33"/>
  <c r="K25" i="33"/>
  <c r="L25" i="33"/>
  <c r="M25" i="33"/>
  <c r="D25" i="33"/>
  <c r="E23" i="33"/>
  <c r="E27" i="33" s="1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6" i="33"/>
  <c r="F16" i="33"/>
  <c r="G16" i="33"/>
  <c r="H16" i="33"/>
  <c r="I16" i="33"/>
  <c r="J16" i="33"/>
  <c r="K16" i="33"/>
  <c r="L16" i="33"/>
  <c r="M16" i="33"/>
  <c r="E12" i="33"/>
  <c r="F12" i="33"/>
  <c r="G12" i="33"/>
  <c r="H12" i="33"/>
  <c r="H27" i="33" s="1"/>
  <c r="I12" i="33"/>
  <c r="I27" i="33" s="1"/>
  <c r="J12" i="33"/>
  <c r="J27" i="33" s="1"/>
  <c r="K12" i="33"/>
  <c r="L12" i="33"/>
  <c r="M12" i="33"/>
  <c r="E5" i="33"/>
  <c r="F5" i="33"/>
  <c r="G5" i="33"/>
  <c r="H5" i="33"/>
  <c r="I5" i="33"/>
  <c r="J5" i="33"/>
  <c r="K5" i="33"/>
  <c r="L5" i="33"/>
  <c r="L27" i="33" s="1"/>
  <c r="M5" i="33"/>
  <c r="D23" i="33"/>
  <c r="D19" i="33"/>
  <c r="N19" i="33" s="1"/>
  <c r="O19" i="33" s="1"/>
  <c r="D16" i="33"/>
  <c r="N16" i="33"/>
  <c r="O16" i="33" s="1"/>
  <c r="D12" i="33"/>
  <c r="D5" i="33"/>
  <c r="D27" i="33" s="1"/>
  <c r="N26" i="33"/>
  <c r="O26" i="33" s="1"/>
  <c r="N24" i="33"/>
  <c r="O24" i="33"/>
  <c r="D21" i="33"/>
  <c r="N21" i="33" s="1"/>
  <c r="O21" i="33" s="1"/>
  <c r="N22" i="33"/>
  <c r="O22" i="33" s="1"/>
  <c r="N20" i="33"/>
  <c r="O20" i="33"/>
  <c r="N14" i="33"/>
  <c r="O14" i="33" s="1"/>
  <c r="N15" i="33"/>
  <c r="O15" i="33" s="1"/>
  <c r="N7" i="33"/>
  <c r="O7" i="33"/>
  <c r="N8" i="33"/>
  <c r="O8" i="33" s="1"/>
  <c r="N9" i="33"/>
  <c r="O9" i="33" s="1"/>
  <c r="N10" i="33"/>
  <c r="O10" i="33"/>
  <c r="N11" i="33"/>
  <c r="O11" i="33" s="1"/>
  <c r="N6" i="33"/>
  <c r="O6" i="33" s="1"/>
  <c r="N17" i="33"/>
  <c r="O17" i="33"/>
  <c r="N18" i="33"/>
  <c r="O18" i="33" s="1"/>
  <c r="N13" i="33"/>
  <c r="O13" i="33" s="1"/>
  <c r="I29" i="37"/>
  <c r="E29" i="37"/>
  <c r="M29" i="35"/>
  <c r="I24" i="36"/>
  <c r="N5" i="38"/>
  <c r="O5" i="38" s="1"/>
  <c r="N5" i="44"/>
  <c r="O5" i="44" s="1"/>
  <c r="I10" i="46"/>
  <c r="K10" i="46"/>
  <c r="J10" i="46"/>
  <c r="H10" i="46"/>
  <c r="M10" i="46"/>
  <c r="N12" i="46"/>
  <c r="O12" i="46"/>
  <c r="D10" i="46"/>
  <c r="F10" i="46"/>
  <c r="E10" i="46"/>
  <c r="L10" i="46"/>
  <c r="G10" i="46"/>
  <c r="J22" i="46"/>
  <c r="L22" i="46"/>
  <c r="N5" i="37" l="1"/>
  <c r="O5" i="37" s="1"/>
  <c r="N12" i="35"/>
  <c r="O12" i="35" s="1"/>
  <c r="N14" i="44"/>
  <c r="O14" i="44" s="1"/>
  <c r="D32" i="43"/>
  <c r="N14" i="41"/>
  <c r="O14" i="41" s="1"/>
  <c r="N20" i="41"/>
  <c r="O20" i="41" s="1"/>
  <c r="H24" i="36"/>
  <c r="N18" i="39"/>
  <c r="O18" i="39" s="1"/>
  <c r="I26" i="40"/>
  <c r="N12" i="43"/>
  <c r="O12" i="43" s="1"/>
  <c r="J25" i="45"/>
  <c r="O18" i="48"/>
  <c r="P18" i="48" s="1"/>
  <c r="N5" i="33"/>
  <c r="O5" i="33" s="1"/>
  <c r="F24" i="36"/>
  <c r="N27" i="37"/>
  <c r="O27" i="37" s="1"/>
  <c r="E32" i="43"/>
  <c r="D23" i="44"/>
  <c r="N23" i="44" s="1"/>
  <c r="O23" i="44" s="1"/>
  <c r="K25" i="45"/>
  <c r="N21" i="45"/>
  <c r="O21" i="45" s="1"/>
  <c r="L24" i="36"/>
  <c r="N18" i="37"/>
  <c r="O18" i="37" s="1"/>
  <c r="K25" i="38"/>
  <c r="L26" i="40"/>
  <c r="N22" i="43"/>
  <c r="O22" i="43" s="1"/>
  <c r="E23" i="44"/>
  <c r="E24" i="48"/>
  <c r="K29" i="34"/>
  <c r="D25" i="45"/>
  <c r="L29" i="34"/>
  <c r="N25" i="34"/>
  <c r="O25" i="34" s="1"/>
  <c r="G25" i="38"/>
  <c r="N15" i="42"/>
  <c r="O15" i="42" s="1"/>
  <c r="H25" i="38"/>
  <c r="E24" i="36"/>
  <c r="N26" i="43"/>
  <c r="O26" i="43" s="1"/>
  <c r="N20" i="37"/>
  <c r="O20" i="37" s="1"/>
  <c r="F27" i="33"/>
  <c r="N27" i="33" s="1"/>
  <c r="O27" i="33" s="1"/>
  <c r="N12" i="34"/>
  <c r="O12" i="34" s="1"/>
  <c r="N20" i="34"/>
  <c r="O20" i="34" s="1"/>
  <c r="N12" i="37"/>
  <c r="O12" i="37" s="1"/>
  <c r="N17" i="38"/>
  <c r="O17" i="38" s="1"/>
  <c r="N22" i="39"/>
  <c r="O22" i="39" s="1"/>
  <c r="M26" i="40"/>
  <c r="F24" i="41"/>
  <c r="G25" i="42"/>
  <c r="N11" i="42"/>
  <c r="O11" i="42" s="1"/>
  <c r="I23" i="44"/>
  <c r="N21" i="44"/>
  <c r="O21" i="44" s="1"/>
  <c r="I24" i="48"/>
  <c r="N12" i="33"/>
  <c r="O12" i="33" s="1"/>
  <c r="J29" i="34"/>
  <c r="E26" i="40"/>
  <c r="N20" i="46"/>
  <c r="O20" i="46" s="1"/>
  <c r="I24" i="39"/>
  <c r="O14" i="48"/>
  <c r="P14" i="48" s="1"/>
  <c r="H26" i="40"/>
  <c r="M24" i="39"/>
  <c r="D25" i="42"/>
  <c r="N25" i="42" s="1"/>
  <c r="O25" i="42" s="1"/>
  <c r="G29" i="35"/>
  <c r="N14" i="39"/>
  <c r="O14" i="39" s="1"/>
  <c r="N11" i="44"/>
  <c r="O11" i="44" s="1"/>
  <c r="N27" i="35"/>
  <c r="O27" i="35" s="1"/>
  <c r="L23" i="44"/>
  <c r="M22" i="46"/>
  <c r="N20" i="36"/>
  <c r="O20" i="36" s="1"/>
  <c r="F29" i="37"/>
  <c r="N21" i="38"/>
  <c r="O21" i="38" s="1"/>
  <c r="G24" i="41"/>
  <c r="N18" i="41"/>
  <c r="O18" i="41" s="1"/>
  <c r="H25" i="42"/>
  <c r="J23" i="44"/>
  <c r="N5" i="46"/>
  <c r="O5" i="46" s="1"/>
  <c r="J24" i="48"/>
  <c r="N23" i="45"/>
  <c r="O23" i="45" s="1"/>
  <c r="N25" i="33"/>
  <c r="O25" i="33" s="1"/>
  <c r="K29" i="35"/>
  <c r="N23" i="33"/>
  <c r="O23" i="33" s="1"/>
  <c r="N11" i="45"/>
  <c r="O11" i="45" s="1"/>
  <c r="N20" i="43"/>
  <c r="O20" i="43" s="1"/>
  <c r="H29" i="37"/>
  <c r="O22" i="48"/>
  <c r="P22" i="48" s="1"/>
  <c r="J29" i="35"/>
  <c r="N17" i="44"/>
  <c r="O17" i="44" s="1"/>
  <c r="I22" i="46"/>
  <c r="G24" i="48"/>
  <c r="I29" i="34"/>
  <c r="E24" i="41"/>
  <c r="H23" i="44"/>
  <c r="G27" i="33"/>
  <c r="G29" i="37"/>
  <c r="H24" i="41"/>
  <c r="N10" i="41"/>
  <c r="O10" i="41" s="1"/>
  <c r="I25" i="42"/>
  <c r="N15" i="45"/>
  <c r="O15" i="45" s="1"/>
  <c r="O10" i="48"/>
  <c r="P10" i="48" s="1"/>
  <c r="H29" i="34"/>
  <c r="N24" i="43"/>
  <c r="O24" i="43" s="1"/>
  <c r="D25" i="38"/>
  <c r="N20" i="39"/>
  <c r="O20" i="39" s="1"/>
  <c r="D26" i="40"/>
  <c r="N26" i="40" s="1"/>
  <c r="O26" i="40" s="1"/>
  <c r="N15" i="38"/>
  <c r="O15" i="38" s="1"/>
  <c r="N28" i="43"/>
  <c r="O28" i="43" s="1"/>
  <c r="N19" i="44"/>
  <c r="O19" i="44" s="1"/>
  <c r="F25" i="45"/>
  <c r="F23" i="44"/>
  <c r="M25" i="45"/>
  <c r="F24" i="48"/>
  <c r="D22" i="46"/>
  <c r="N23" i="34"/>
  <c r="O23" i="34" s="1"/>
  <c r="N5" i="36"/>
  <c r="O5" i="36" s="1"/>
  <c r="E25" i="42"/>
  <c r="G23" i="44"/>
  <c r="H24" i="48"/>
  <c r="O24" i="48" s="1"/>
  <c r="P24" i="48" s="1"/>
  <c r="N10" i="46"/>
  <c r="O10" i="46" s="1"/>
  <c r="N5" i="34"/>
  <c r="O5" i="34" s="1"/>
  <c r="N14" i="36"/>
  <c r="O14" i="36" s="1"/>
  <c r="I24" i="41"/>
  <c r="J25" i="42"/>
  <c r="L24" i="48"/>
  <c r="O16" i="48"/>
  <c r="P16" i="48" s="1"/>
  <c r="N16" i="46"/>
  <c r="O16" i="46" s="1"/>
  <c r="L29" i="37"/>
  <c r="N5" i="35"/>
  <c r="O5" i="35" s="1"/>
  <c r="N20" i="40"/>
  <c r="O20" i="40" s="1"/>
  <c r="I29" i="35"/>
  <c r="N24" i="40"/>
  <c r="O24" i="40" s="1"/>
  <c r="K24" i="39"/>
  <c r="H25" i="45"/>
  <c r="N5" i="45"/>
  <c r="O5" i="45" s="1"/>
  <c r="N17" i="45"/>
  <c r="O17" i="45" s="1"/>
  <c r="N18" i="46"/>
  <c r="O18" i="46" s="1"/>
  <c r="K27" i="33"/>
  <c r="D24" i="41"/>
  <c r="N24" i="41" s="1"/>
  <c r="O24" i="41" s="1"/>
  <c r="N22" i="40"/>
  <c r="O22" i="40" s="1"/>
  <c r="K24" i="48"/>
  <c r="D29" i="35"/>
  <c r="N29" i="35" s="1"/>
  <c r="O29" i="35" s="1"/>
  <c r="E24" i="39"/>
  <c r="N24" i="39" s="1"/>
  <c r="O24" i="39" s="1"/>
  <c r="J24" i="41"/>
  <c r="K25" i="42"/>
  <c r="M23" i="44"/>
  <c r="M24" i="48"/>
  <c r="O21" i="49"/>
  <c r="P21" i="49" s="1"/>
  <c r="K23" i="44"/>
  <c r="K22" i="46"/>
  <c r="N22" i="46" s="1"/>
  <c r="O22" i="46" s="1"/>
  <c r="F29" i="34"/>
  <c r="H29" i="35"/>
  <c r="K24" i="36"/>
  <c r="K29" i="37"/>
  <c r="G32" i="43"/>
  <c r="N32" i="43" s="1"/>
  <c r="O32" i="43" s="1"/>
  <c r="N24" i="48"/>
  <c r="N5" i="43"/>
  <c r="O5" i="43" s="1"/>
  <c r="M29" i="37"/>
  <c r="N23" i="35"/>
  <c r="O23" i="35" s="1"/>
  <c r="N5" i="41"/>
  <c r="O5" i="41" s="1"/>
  <c r="O5" i="48"/>
  <c r="P5" i="48" s="1"/>
  <c r="N5" i="42"/>
  <c r="O5" i="42" s="1"/>
  <c r="D29" i="34"/>
  <c r="N12" i="40"/>
  <c r="O12" i="40" s="1"/>
  <c r="N10" i="39"/>
  <c r="O10" i="39" s="1"/>
  <c r="M27" i="33"/>
  <c r="J25" i="38"/>
  <c r="I25" i="45"/>
  <c r="N11" i="38"/>
  <c r="O11" i="38" s="1"/>
  <c r="N25" i="45" l="1"/>
  <c r="O25" i="45" s="1"/>
  <c r="N25" i="38"/>
  <c r="O25" i="38" s="1"/>
  <c r="N24" i="36"/>
  <c r="O24" i="36" s="1"/>
  <c r="N29" i="34"/>
  <c r="O29" i="34" s="1"/>
  <c r="N29" i="37"/>
  <c r="O29" i="37" s="1"/>
</calcChain>
</file>

<file path=xl/sharedStrings.xml><?xml version="1.0" encoding="utf-8"?>
<sst xmlns="http://schemas.openxmlformats.org/spreadsheetml/2006/main" count="710" uniqueCount="98">
  <si>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</si>
  <si>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</si>
  <si>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</si>
  <si>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</si>
  <si>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</si>
  <si>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</si>
  <si>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</si>
  <si>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</si>
  <si>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</si>
  <si>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</si>
  <si>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</si>
  <si>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</si>
  <si>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</si>
  <si>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</si>
  <si>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</si>
  <si>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</si>
  <si>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</si>
  <si>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</si>
  <si>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</si>
  <si>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</si>
  <si>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</si>
  <si>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</si>
  <si>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</si>
  <si>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</si>
  <si>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</si>
  <si>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</si>
  <si>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</si>
  <si>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</si>
  <si>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Other Public Safety</t>
  </si>
  <si>
    <t>Physical Environment</t>
  </si>
  <si>
    <t>Water Utility Services</t>
  </si>
  <si>
    <t>Water-Sewer Combination Services</t>
  </si>
  <si>
    <t>Transportation</t>
  </si>
  <si>
    <t>Road and Street Facilities</t>
  </si>
  <si>
    <t>Economic Environment</t>
  </si>
  <si>
    <t>Other Economic Environment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</si>
  <si>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</si>
  <si>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</si>
  <si>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</si>
  <si>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</si>
  <si>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</si>
  <si>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Trenton Expenditures Reported by Account Code and Fund Type</t>
  </si>
  <si>
    <t>Local Fiscal Year Ended September 30, 2010</t>
  </si>
  <si>
    <t>Housing and Urban Development</t>
  </si>
  <si>
    <t>Human Services</t>
  </si>
  <si>
    <t>Other Human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</si>
  <si>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</si>
  <si>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</si>
  <si>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</si>
  <si>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</si>
  <si>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</si>
  <si>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</si>
  <si>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</si>
  <si>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</si>
  <si>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</si>
  <si>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Debt Service Payments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</si>
  <si>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</si>
  <si>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</si>
  <si>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</si>
  <si>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</si>
  <si>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</si>
  <si>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Other Physical Environment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</si>
  <si>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</si>
  <si>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</si>
  <si>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</si>
  <si>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</si>
  <si>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</si>
  <si>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</si>
  <si>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</si>
  <si>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</si>
  <si>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</si>
  <si>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</si>
  <si>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</si>
  <si>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</si>
  <si>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Pension Benefits</t>
  </si>
  <si>
    <t>Health</t>
  </si>
  <si>
    <t>Capital Lease Acquisitions</t>
  </si>
  <si>
    <t>Other Non-Operating Disbursements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</si>
  <si>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</si>
  <si>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</si>
  <si>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</si>
  <si>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</si>
  <si>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</si>
  <si>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</si>
  <si>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</si>
  <si>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</si>
  <si>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</si>
  <si>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</si>
  <si>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</si>
  <si>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</si>
  <si>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</si>
  <si>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</si>
  <si>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Cultural Services</t>
  </si>
  <si>
    <t>2022 Municipal Population:</t>
  </si>
  <si>
    <t>Local Fiscal Year Ended September 30, 2023</t>
  </si>
  <si>
    <t>Health Services</t>
  </si>
  <si>
    <t>Proprietary - Non-Operating Interest Expense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</si>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</sst>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ED613-7B7C-43B3-A767-50F7C7FC6481}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87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88</v>
      </c>
      <c r="N4" s="98" t="s">
        <v>5</v>
      </c>
      <c r="O4" s="98" t="s">
        <v>89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SUM(D6:D9)</f>
        <v>616766</v>
      </c>
      <c r="E5" s="103">
        <f>SUM(E6:E9)</f>
        <v>0</v>
      </c>
      <c r="F5" s="103">
        <f>SUM(F6:F9)</f>
        <v>0</v>
      </c>
      <c r="G5" s="103">
        <f>SUM(G6:G9)</f>
        <v>0</v>
      </c>
      <c r="H5" s="103">
        <f>SUM(H6:H9)</f>
        <v>0</v>
      </c>
      <c r="I5" s="103">
        <f>SUM(I6:I9)</f>
        <v>0</v>
      </c>
      <c r="J5" s="103">
        <f>SUM(J6:J9)</f>
        <v>0</v>
      </c>
      <c r="K5" s="103">
        <f>SUM(K6:K9)</f>
        <v>0</v>
      </c>
      <c r="L5" s="103">
        <f>SUM(L6:L9)</f>
        <v>0</v>
      </c>
      <c r="M5" s="103">
        <f>SUM(M6:M9)</f>
        <v>0</v>
      </c>
      <c r="N5" s="103">
        <f>SUM(N6:N9)</f>
        <v>0</v>
      </c>
      <c r="O5" s="104">
        <f>SUM(D5:N5)</f>
        <v>616766</v>
      </c>
      <c r="P5" s="105">
        <f>(O5/P$28)</f>
        <v>287.00139599813866</v>
      </c>
      <c r="Q5" s="106"/>
    </row>
    <row r="6" spans="1:134">
      <c r="A6" s="108"/>
      <c r="B6" s="109">
        <v>511</v>
      </c>
      <c r="C6" s="110" t="s">
        <v>19</v>
      </c>
      <c r="D6" s="111">
        <v>180876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180876</v>
      </c>
      <c r="P6" s="112">
        <f>(O6/P$28)</f>
        <v>84.167519776640304</v>
      </c>
      <c r="Q6" s="113"/>
    </row>
    <row r="7" spans="1:134">
      <c r="A7" s="108"/>
      <c r="B7" s="109">
        <v>513</v>
      </c>
      <c r="C7" s="110" t="s">
        <v>21</v>
      </c>
      <c r="D7" s="111">
        <v>310913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9" si="0">SUM(D7:N7)</f>
        <v>310913</v>
      </c>
      <c r="P7" s="112">
        <f>(O7/P$28)</f>
        <v>144.67798976268031</v>
      </c>
      <c r="Q7" s="113"/>
    </row>
    <row r="8" spans="1:134">
      <c r="A8" s="108"/>
      <c r="B8" s="109">
        <v>514</v>
      </c>
      <c r="C8" s="110" t="s">
        <v>22</v>
      </c>
      <c r="D8" s="111">
        <v>51000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51000</v>
      </c>
      <c r="P8" s="112">
        <f>(O8/P$28)</f>
        <v>23.731968357375525</v>
      </c>
      <c r="Q8" s="113"/>
    </row>
    <row r="9" spans="1:134">
      <c r="A9" s="108"/>
      <c r="B9" s="109">
        <v>519</v>
      </c>
      <c r="C9" s="110" t="s">
        <v>24</v>
      </c>
      <c r="D9" s="111">
        <v>73977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73977</v>
      </c>
      <c r="P9" s="112">
        <f>(O9/P$28)</f>
        <v>34.423918101442531</v>
      </c>
      <c r="Q9" s="113"/>
    </row>
    <row r="10" spans="1:134" ht="15.75">
      <c r="A10" s="114" t="s">
        <v>25</v>
      </c>
      <c r="B10" s="115"/>
      <c r="C10" s="116"/>
      <c r="D10" s="117">
        <f>SUM(D11:D12)</f>
        <v>582156</v>
      </c>
      <c r="E10" s="117">
        <f>SUM(E11:E12)</f>
        <v>0</v>
      </c>
      <c r="F10" s="117">
        <f>SUM(F11:F12)</f>
        <v>0</v>
      </c>
      <c r="G10" s="117">
        <f>SUM(G11:G12)</f>
        <v>0</v>
      </c>
      <c r="H10" s="117">
        <f>SUM(H11:H12)</f>
        <v>0</v>
      </c>
      <c r="I10" s="117">
        <f>SUM(I11:I12)</f>
        <v>0</v>
      </c>
      <c r="J10" s="117">
        <f>SUM(J11:J12)</f>
        <v>0</v>
      </c>
      <c r="K10" s="117">
        <f>SUM(K11:K12)</f>
        <v>0</v>
      </c>
      <c r="L10" s="117">
        <f>SUM(L11:L12)</f>
        <v>0</v>
      </c>
      <c r="M10" s="117">
        <f>SUM(M11:M12)</f>
        <v>0</v>
      </c>
      <c r="N10" s="117">
        <f>SUM(N11:N12)</f>
        <v>0</v>
      </c>
      <c r="O10" s="118">
        <f>SUM(D10:N10)</f>
        <v>582156</v>
      </c>
      <c r="P10" s="119">
        <f>(O10/P$28)</f>
        <v>270.8962308050256</v>
      </c>
      <c r="Q10" s="120"/>
    </row>
    <row r="11" spans="1:134">
      <c r="A11" s="108"/>
      <c r="B11" s="109">
        <v>521</v>
      </c>
      <c r="C11" s="110" t="s">
        <v>26</v>
      </c>
      <c r="D11" s="111">
        <v>399899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>SUM(D11:N11)</f>
        <v>399899</v>
      </c>
      <c r="P11" s="112">
        <f>(O11/P$28)</f>
        <v>186.08608655188459</v>
      </c>
      <c r="Q11" s="113"/>
    </row>
    <row r="12" spans="1:134">
      <c r="A12" s="108"/>
      <c r="B12" s="109">
        <v>522</v>
      </c>
      <c r="C12" s="110" t="s">
        <v>27</v>
      </c>
      <c r="D12" s="111">
        <v>182257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ref="O12" si="1">SUM(D12:N12)</f>
        <v>182257</v>
      </c>
      <c r="P12" s="112">
        <f>(O12/P$28)</f>
        <v>84.81014425314099</v>
      </c>
      <c r="Q12" s="113"/>
    </row>
    <row r="13" spans="1:134" ht="15.75">
      <c r="A13" s="114" t="s">
        <v>29</v>
      </c>
      <c r="B13" s="115"/>
      <c r="C13" s="116"/>
      <c r="D13" s="117">
        <f>SUM(D14:D14)</f>
        <v>0</v>
      </c>
      <c r="E13" s="117">
        <f>SUM(E14:E14)</f>
        <v>0</v>
      </c>
      <c r="F13" s="117">
        <f>SUM(F14:F14)</f>
        <v>0</v>
      </c>
      <c r="G13" s="117">
        <f>SUM(G14:G14)</f>
        <v>0</v>
      </c>
      <c r="H13" s="117">
        <f>SUM(H14:H14)</f>
        <v>0</v>
      </c>
      <c r="I13" s="117">
        <f>SUM(I14:I14)</f>
        <v>1416712</v>
      </c>
      <c r="J13" s="117">
        <f>SUM(J14:J14)</f>
        <v>0</v>
      </c>
      <c r="K13" s="117">
        <f>SUM(K14:K14)</f>
        <v>0</v>
      </c>
      <c r="L13" s="117">
        <f>SUM(L14:L14)</f>
        <v>0</v>
      </c>
      <c r="M13" s="117">
        <f>SUM(M14:M14)</f>
        <v>0</v>
      </c>
      <c r="N13" s="117">
        <f>SUM(N14:N14)</f>
        <v>0</v>
      </c>
      <c r="O13" s="118">
        <f>SUM(D13:N13)</f>
        <v>1416712</v>
      </c>
      <c r="P13" s="119">
        <f>(O13/P$28)</f>
        <v>659.24243834341553</v>
      </c>
      <c r="Q13" s="120"/>
    </row>
    <row r="14" spans="1:134">
      <c r="A14" s="108"/>
      <c r="B14" s="109">
        <v>536</v>
      </c>
      <c r="C14" s="110" t="s">
        <v>31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1416712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:O22" si="2">SUM(D14:N14)</f>
        <v>1416712</v>
      </c>
      <c r="P14" s="112">
        <f>(O14/P$28)</f>
        <v>659.24243834341553</v>
      </c>
      <c r="Q14" s="113"/>
    </row>
    <row r="15" spans="1:134" ht="15.75">
      <c r="A15" s="114" t="s">
        <v>32</v>
      </c>
      <c r="B15" s="115"/>
      <c r="C15" s="116"/>
      <c r="D15" s="117">
        <f>SUM(D16:D16)</f>
        <v>351550</v>
      </c>
      <c r="E15" s="117">
        <f>SUM(E16:E16)</f>
        <v>0</v>
      </c>
      <c r="F15" s="117">
        <f>SUM(F16:F16)</f>
        <v>0</v>
      </c>
      <c r="G15" s="117">
        <f>SUM(G16:G16)</f>
        <v>0</v>
      </c>
      <c r="H15" s="117">
        <f>SUM(H16:H16)</f>
        <v>0</v>
      </c>
      <c r="I15" s="117">
        <f>SUM(I16:I16)</f>
        <v>0</v>
      </c>
      <c r="J15" s="117">
        <f>SUM(J16:J16)</f>
        <v>0</v>
      </c>
      <c r="K15" s="117">
        <f>SUM(K16:K16)</f>
        <v>0</v>
      </c>
      <c r="L15" s="117">
        <f>SUM(L16:L16)</f>
        <v>0</v>
      </c>
      <c r="M15" s="117">
        <f>SUM(M16:M16)</f>
        <v>0</v>
      </c>
      <c r="N15" s="117">
        <f>SUM(N16:N16)</f>
        <v>0</v>
      </c>
      <c r="O15" s="117">
        <f t="shared" si="2"/>
        <v>351550</v>
      </c>
      <c r="P15" s="119">
        <f>(O15/P$28)</f>
        <v>163.58771521637971</v>
      </c>
      <c r="Q15" s="120"/>
    </row>
    <row r="16" spans="1:134">
      <c r="A16" s="108"/>
      <c r="B16" s="109">
        <v>541</v>
      </c>
      <c r="C16" s="110" t="s">
        <v>33</v>
      </c>
      <c r="D16" s="111">
        <v>351550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2"/>
        <v>351550</v>
      </c>
      <c r="P16" s="112">
        <f>(O16/P$28)</f>
        <v>163.58771521637971</v>
      </c>
      <c r="Q16" s="113"/>
    </row>
    <row r="17" spans="1:120" ht="15.75">
      <c r="A17" s="114" t="s">
        <v>34</v>
      </c>
      <c r="B17" s="115"/>
      <c r="C17" s="116"/>
      <c r="D17" s="117">
        <f>SUM(D18:D18)</f>
        <v>0</v>
      </c>
      <c r="E17" s="117">
        <f>SUM(E18:E18)</f>
        <v>438398</v>
      </c>
      <c r="F17" s="117">
        <f>SUM(F18:F18)</f>
        <v>0</v>
      </c>
      <c r="G17" s="117">
        <f>SUM(G18:G18)</f>
        <v>0</v>
      </c>
      <c r="H17" s="117">
        <f>SUM(H18:H18)</f>
        <v>0</v>
      </c>
      <c r="I17" s="117">
        <f>SUM(I18:I18)</f>
        <v>0</v>
      </c>
      <c r="J17" s="117">
        <f>SUM(J18:J18)</f>
        <v>0</v>
      </c>
      <c r="K17" s="117">
        <f>SUM(K18:K18)</f>
        <v>0</v>
      </c>
      <c r="L17" s="117">
        <f>SUM(L18:L18)</f>
        <v>0</v>
      </c>
      <c r="M17" s="117">
        <f>SUM(M18:M18)</f>
        <v>0</v>
      </c>
      <c r="N17" s="117">
        <f>SUM(N18:N18)</f>
        <v>0</v>
      </c>
      <c r="O17" s="117">
        <f t="shared" si="2"/>
        <v>438398</v>
      </c>
      <c r="P17" s="119">
        <f>(O17/P$28)</f>
        <v>204.00093066542578</v>
      </c>
      <c r="Q17" s="120"/>
    </row>
    <row r="18" spans="1:120">
      <c r="A18" s="121"/>
      <c r="B18" s="122">
        <v>559</v>
      </c>
      <c r="C18" s="123" t="s">
        <v>35</v>
      </c>
      <c r="D18" s="111">
        <v>0</v>
      </c>
      <c r="E18" s="111">
        <v>438398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438398</v>
      </c>
      <c r="P18" s="112">
        <f>(O18/P$28)</f>
        <v>204.00093066542578</v>
      </c>
      <c r="Q18" s="113"/>
    </row>
    <row r="19" spans="1:120" ht="15.75">
      <c r="A19" s="114" t="s">
        <v>44</v>
      </c>
      <c r="B19" s="115"/>
      <c r="C19" s="116"/>
      <c r="D19" s="117">
        <f>SUM(D20:D20)</f>
        <v>20983</v>
      </c>
      <c r="E19" s="117">
        <f>SUM(E20:E20)</f>
        <v>0</v>
      </c>
      <c r="F19" s="117">
        <f>SUM(F20:F20)</f>
        <v>0</v>
      </c>
      <c r="G19" s="117">
        <f>SUM(G20:G20)</f>
        <v>0</v>
      </c>
      <c r="H19" s="117">
        <f>SUM(H20:H20)</f>
        <v>0</v>
      </c>
      <c r="I19" s="117">
        <f>SUM(I20:I20)</f>
        <v>0</v>
      </c>
      <c r="J19" s="117">
        <f>SUM(J20:J20)</f>
        <v>0</v>
      </c>
      <c r="K19" s="117">
        <f>SUM(K20:K20)</f>
        <v>0</v>
      </c>
      <c r="L19" s="117">
        <f>SUM(L20:L20)</f>
        <v>0</v>
      </c>
      <c r="M19" s="117">
        <f>SUM(M20:M20)</f>
        <v>0</v>
      </c>
      <c r="N19" s="117">
        <f>SUM(N20:N20)</f>
        <v>0</v>
      </c>
      <c r="O19" s="117">
        <f t="shared" si="2"/>
        <v>20983</v>
      </c>
      <c r="P19" s="119">
        <f>(O19/P$28)</f>
        <v>9.7640763145649139</v>
      </c>
      <c r="Q19" s="120"/>
    </row>
    <row r="20" spans="1:120">
      <c r="A20" s="108"/>
      <c r="B20" s="109">
        <v>562</v>
      </c>
      <c r="C20" s="110" t="s">
        <v>95</v>
      </c>
      <c r="D20" s="111">
        <v>20983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20983</v>
      </c>
      <c r="P20" s="112">
        <f>(O20/P$28)</f>
        <v>9.7640763145649139</v>
      </c>
      <c r="Q20" s="113"/>
    </row>
    <row r="21" spans="1:120" ht="15.75">
      <c r="A21" s="114" t="s">
        <v>36</v>
      </c>
      <c r="B21" s="115"/>
      <c r="C21" s="116"/>
      <c r="D21" s="117">
        <f>SUM(D22:D22)</f>
        <v>19928</v>
      </c>
      <c r="E21" s="117">
        <f>SUM(E22:E22)</f>
        <v>0</v>
      </c>
      <c r="F21" s="117">
        <f>SUM(F22:F22)</f>
        <v>0</v>
      </c>
      <c r="G21" s="117">
        <f>SUM(G22:G22)</f>
        <v>0</v>
      </c>
      <c r="H21" s="117">
        <f>SUM(H22:H22)</f>
        <v>0</v>
      </c>
      <c r="I21" s="117">
        <f>SUM(I22:I22)</f>
        <v>0</v>
      </c>
      <c r="J21" s="117">
        <f>SUM(J22:J22)</f>
        <v>0</v>
      </c>
      <c r="K21" s="117">
        <f>SUM(K22:K22)</f>
        <v>0</v>
      </c>
      <c r="L21" s="117">
        <f>SUM(L22:L22)</f>
        <v>0</v>
      </c>
      <c r="M21" s="117">
        <f>SUM(M22:M22)</f>
        <v>0</v>
      </c>
      <c r="N21" s="117">
        <f>SUM(N22:N22)</f>
        <v>0</v>
      </c>
      <c r="O21" s="117">
        <f>SUM(D21:N21)</f>
        <v>19928</v>
      </c>
      <c r="P21" s="119">
        <f>(O21/P$28)</f>
        <v>9.2731503024662629</v>
      </c>
      <c r="Q21" s="113"/>
    </row>
    <row r="22" spans="1:120">
      <c r="A22" s="108"/>
      <c r="B22" s="109">
        <v>572</v>
      </c>
      <c r="C22" s="110" t="s">
        <v>37</v>
      </c>
      <c r="D22" s="111">
        <v>19928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19928</v>
      </c>
      <c r="P22" s="112">
        <f>(O22/P$28)</f>
        <v>9.2731503024662629</v>
      </c>
      <c r="Q22" s="113"/>
    </row>
    <row r="23" spans="1:120" ht="15.75">
      <c r="A23" s="114" t="s">
        <v>39</v>
      </c>
      <c r="B23" s="115"/>
      <c r="C23" s="116"/>
      <c r="D23" s="117">
        <f>SUM(D24:D25)</f>
        <v>2325</v>
      </c>
      <c r="E23" s="117">
        <f>SUM(E24:E25)</f>
        <v>0</v>
      </c>
      <c r="F23" s="117">
        <f>SUM(F24:F25)</f>
        <v>0</v>
      </c>
      <c r="G23" s="117">
        <f>SUM(G24:G25)</f>
        <v>0</v>
      </c>
      <c r="H23" s="117">
        <f>SUM(H24:H25)</f>
        <v>0</v>
      </c>
      <c r="I23" s="117">
        <f>SUM(I24:I25)</f>
        <v>5666</v>
      </c>
      <c r="J23" s="117">
        <f>SUM(J24:J25)</f>
        <v>0</v>
      </c>
      <c r="K23" s="117">
        <f>SUM(K24:K25)</f>
        <v>0</v>
      </c>
      <c r="L23" s="117">
        <f>SUM(L24:L25)</f>
        <v>0</v>
      </c>
      <c r="M23" s="117">
        <f>SUM(M24:M25)</f>
        <v>0</v>
      </c>
      <c r="N23" s="117">
        <f>SUM(N24:N25)</f>
        <v>0</v>
      </c>
      <c r="O23" s="117">
        <f>SUM(D23:N23)</f>
        <v>7991</v>
      </c>
      <c r="P23" s="119">
        <f>(O23/P$28)</f>
        <v>3.7184737087017217</v>
      </c>
      <c r="Q23" s="113"/>
    </row>
    <row r="24" spans="1:120">
      <c r="A24" s="108"/>
      <c r="B24" s="109">
        <v>581</v>
      </c>
      <c r="C24" s="110" t="s">
        <v>90</v>
      </c>
      <c r="D24" s="111">
        <v>2325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>SUM(D24:N24)</f>
        <v>2325</v>
      </c>
      <c r="P24" s="112">
        <f>(O24/P$28)</f>
        <v>1.08189855746859</v>
      </c>
      <c r="Q24" s="113"/>
    </row>
    <row r="25" spans="1:120" ht="15.75" thickBot="1">
      <c r="A25" s="108"/>
      <c r="B25" s="109">
        <v>591</v>
      </c>
      <c r="C25" s="110" t="s">
        <v>96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5666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ref="O25" si="3">SUM(D25:N25)</f>
        <v>5666</v>
      </c>
      <c r="P25" s="112">
        <f>(O25/P$28)</f>
        <v>2.6365751512331319</v>
      </c>
      <c r="Q25" s="113"/>
    </row>
    <row r="26" spans="1:120" ht="16.5" thickBot="1">
      <c r="A26" s="124" t="s">
        <v>10</v>
      </c>
      <c r="B26" s="125"/>
      <c r="C26" s="126"/>
      <c r="D26" s="127">
        <f>SUM(D5,D10,D13,D15,D17,D19,D21,D23)</f>
        <v>1593708</v>
      </c>
      <c r="E26" s="127">
        <f t="shared" ref="E26:N26" si="4">SUM(E5,E10,E13,E15,E17,E19,E21,E23)</f>
        <v>438398</v>
      </c>
      <c r="F26" s="127">
        <f t="shared" si="4"/>
        <v>0</v>
      </c>
      <c r="G26" s="127">
        <f t="shared" si="4"/>
        <v>0</v>
      </c>
      <c r="H26" s="127">
        <f t="shared" si="4"/>
        <v>0</v>
      </c>
      <c r="I26" s="127">
        <f t="shared" si="4"/>
        <v>1422378</v>
      </c>
      <c r="J26" s="127">
        <f t="shared" si="4"/>
        <v>0</v>
      </c>
      <c r="K26" s="127">
        <f t="shared" si="4"/>
        <v>0</v>
      </c>
      <c r="L26" s="127">
        <f t="shared" si="4"/>
        <v>0</v>
      </c>
      <c r="M26" s="127">
        <f t="shared" si="4"/>
        <v>0</v>
      </c>
      <c r="N26" s="127">
        <f t="shared" si="4"/>
        <v>0</v>
      </c>
      <c r="O26" s="127">
        <f>SUM(D26:N26)</f>
        <v>3454484</v>
      </c>
      <c r="P26" s="128">
        <f>(O26/P$28)</f>
        <v>1607.4844113541183</v>
      </c>
      <c r="Q26" s="106"/>
      <c r="R26" s="129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</row>
    <row r="27" spans="1:120">
      <c r="A27" s="130"/>
      <c r="B27" s="131"/>
      <c r="C27" s="131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3"/>
    </row>
    <row r="28" spans="1:120">
      <c r="A28" s="134"/>
      <c r="B28" s="135"/>
      <c r="C28" s="135"/>
      <c r="D28" s="136"/>
      <c r="E28" s="136"/>
      <c r="F28" s="136"/>
      <c r="G28" s="136"/>
      <c r="H28" s="136"/>
      <c r="I28" s="136"/>
      <c r="J28" s="136"/>
      <c r="K28" s="136"/>
      <c r="L28" s="136"/>
      <c r="M28" s="139" t="s">
        <v>97</v>
      </c>
      <c r="N28" s="139"/>
      <c r="O28" s="139"/>
      <c r="P28" s="137">
        <v>2149</v>
      </c>
    </row>
    <row r="29" spans="1:120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2"/>
    </row>
    <row r="30" spans="1:120" ht="15.75" customHeight="1" thickBot="1">
      <c r="A30" s="143" t="s">
        <v>47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5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SUM(D6:D9)</f>
        <v>377942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4" si="1">SUM(D5:M5)</f>
        <v>377942</v>
      </c>
      <c r="O5" s="61">
        <f t="shared" ref="O5:O24" si="2">(N5/O$26)</f>
        <v>189.82521346057257</v>
      </c>
      <c r="P5" s="62"/>
    </row>
    <row r="6" spans="1:133">
      <c r="A6" s="64"/>
      <c r="B6" s="65">
        <v>511</v>
      </c>
      <c r="C6" s="66" t="s">
        <v>19</v>
      </c>
      <c r="D6" s="67">
        <v>48672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48672</v>
      </c>
      <c r="O6" s="68">
        <f t="shared" si="2"/>
        <v>24.446007031642392</v>
      </c>
      <c r="P6" s="69"/>
    </row>
    <row r="7" spans="1:133">
      <c r="A7" s="64"/>
      <c r="B7" s="65">
        <v>513</v>
      </c>
      <c r="C7" s="66" t="s">
        <v>21</v>
      </c>
      <c r="D7" s="67">
        <v>252609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252609</v>
      </c>
      <c r="O7" s="68">
        <f t="shared" si="2"/>
        <v>126.87543947764942</v>
      </c>
      <c r="P7" s="69"/>
    </row>
    <row r="8" spans="1:133">
      <c r="A8" s="64"/>
      <c r="B8" s="65">
        <v>514</v>
      </c>
      <c r="C8" s="66" t="s">
        <v>22</v>
      </c>
      <c r="D8" s="67">
        <v>25567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25567</v>
      </c>
      <c r="O8" s="68">
        <f t="shared" si="2"/>
        <v>12.841285786037167</v>
      </c>
      <c r="P8" s="69"/>
    </row>
    <row r="9" spans="1:133">
      <c r="A9" s="64"/>
      <c r="B9" s="65">
        <v>519</v>
      </c>
      <c r="C9" s="66" t="s">
        <v>58</v>
      </c>
      <c r="D9" s="67">
        <v>51094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51094</v>
      </c>
      <c r="O9" s="68">
        <f t="shared" si="2"/>
        <v>25.662481165243594</v>
      </c>
      <c r="P9" s="69"/>
    </row>
    <row r="10" spans="1:133" ht="15.75">
      <c r="A10" s="70" t="s">
        <v>25</v>
      </c>
      <c r="B10" s="71"/>
      <c r="C10" s="72"/>
      <c r="D10" s="73">
        <f t="shared" ref="D10:M10" si="3">SUM(D11:D13)</f>
        <v>263926</v>
      </c>
      <c r="E10" s="73">
        <f t="shared" si="3"/>
        <v>0</v>
      </c>
      <c r="F10" s="73">
        <f t="shared" si="3"/>
        <v>0</v>
      </c>
      <c r="G10" s="73">
        <f t="shared" si="3"/>
        <v>0</v>
      </c>
      <c r="H10" s="73">
        <f t="shared" si="3"/>
        <v>0</v>
      </c>
      <c r="I10" s="73">
        <f t="shared" si="3"/>
        <v>0</v>
      </c>
      <c r="J10" s="73">
        <f t="shared" si="3"/>
        <v>0</v>
      </c>
      <c r="K10" s="73">
        <f t="shared" si="3"/>
        <v>0</v>
      </c>
      <c r="L10" s="73">
        <f t="shared" si="3"/>
        <v>0</v>
      </c>
      <c r="M10" s="73">
        <f t="shared" si="3"/>
        <v>0</v>
      </c>
      <c r="N10" s="74">
        <f t="shared" si="1"/>
        <v>263926</v>
      </c>
      <c r="O10" s="75">
        <f t="shared" si="2"/>
        <v>132.55951783023608</v>
      </c>
      <c r="P10" s="76"/>
    </row>
    <row r="11" spans="1:133">
      <c r="A11" s="64"/>
      <c r="B11" s="65">
        <v>521</v>
      </c>
      <c r="C11" s="66" t="s">
        <v>26</v>
      </c>
      <c r="D11" s="67">
        <v>142266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142266</v>
      </c>
      <c r="O11" s="68">
        <f t="shared" si="2"/>
        <v>71.454545454545453</v>
      </c>
      <c r="P11" s="69"/>
    </row>
    <row r="12" spans="1:133">
      <c r="A12" s="64"/>
      <c r="B12" s="65">
        <v>522</v>
      </c>
      <c r="C12" s="66" t="s">
        <v>27</v>
      </c>
      <c r="D12" s="67">
        <v>85617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85617</v>
      </c>
      <c r="O12" s="68">
        <f t="shared" si="2"/>
        <v>43.00200904068307</v>
      </c>
      <c r="P12" s="69"/>
    </row>
    <row r="13" spans="1:133">
      <c r="A13" s="64"/>
      <c r="B13" s="65">
        <v>529</v>
      </c>
      <c r="C13" s="66" t="s">
        <v>28</v>
      </c>
      <c r="D13" s="67">
        <v>36043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36043</v>
      </c>
      <c r="O13" s="68">
        <f t="shared" si="2"/>
        <v>18.102963335007534</v>
      </c>
      <c r="P13" s="69"/>
    </row>
    <row r="14" spans="1:133" ht="15.75">
      <c r="A14" s="70" t="s">
        <v>29</v>
      </c>
      <c r="B14" s="71"/>
      <c r="C14" s="72"/>
      <c r="D14" s="73">
        <f t="shared" ref="D14:M14" si="4">SUM(D15:D17)</f>
        <v>0</v>
      </c>
      <c r="E14" s="73">
        <f t="shared" si="4"/>
        <v>83457</v>
      </c>
      <c r="F14" s="73">
        <f t="shared" si="4"/>
        <v>0</v>
      </c>
      <c r="G14" s="73">
        <f t="shared" si="4"/>
        <v>0</v>
      </c>
      <c r="H14" s="73">
        <f t="shared" si="4"/>
        <v>0</v>
      </c>
      <c r="I14" s="73">
        <f t="shared" si="4"/>
        <v>783227</v>
      </c>
      <c r="J14" s="73">
        <f t="shared" si="4"/>
        <v>0</v>
      </c>
      <c r="K14" s="73">
        <f t="shared" si="4"/>
        <v>0</v>
      </c>
      <c r="L14" s="73">
        <f t="shared" si="4"/>
        <v>0</v>
      </c>
      <c r="M14" s="73">
        <f t="shared" si="4"/>
        <v>0</v>
      </c>
      <c r="N14" s="74">
        <f t="shared" si="1"/>
        <v>866684</v>
      </c>
      <c r="O14" s="75">
        <f t="shared" si="2"/>
        <v>435.30085384229028</v>
      </c>
      <c r="P14" s="76"/>
    </row>
    <row r="15" spans="1:133">
      <c r="A15" s="64"/>
      <c r="B15" s="65">
        <v>534</v>
      </c>
      <c r="C15" s="66" t="s">
        <v>59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274562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274562</v>
      </c>
      <c r="O15" s="68">
        <f t="shared" si="2"/>
        <v>137.90155700652937</v>
      </c>
      <c r="P15" s="69"/>
    </row>
    <row r="16" spans="1:133">
      <c r="A16" s="64"/>
      <c r="B16" s="65">
        <v>536</v>
      </c>
      <c r="C16" s="66" t="s">
        <v>60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508665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508665</v>
      </c>
      <c r="O16" s="68">
        <f t="shared" si="2"/>
        <v>255.48216976393772</v>
      </c>
      <c r="P16" s="69"/>
    </row>
    <row r="17" spans="1:119">
      <c r="A17" s="64"/>
      <c r="B17" s="65">
        <v>539</v>
      </c>
      <c r="C17" s="66" t="s">
        <v>61</v>
      </c>
      <c r="D17" s="67">
        <v>0</v>
      </c>
      <c r="E17" s="67">
        <v>83457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83457</v>
      </c>
      <c r="O17" s="68">
        <f t="shared" si="2"/>
        <v>41.917127071823202</v>
      </c>
      <c r="P17" s="69"/>
    </row>
    <row r="18" spans="1:119" ht="15.75">
      <c r="A18" s="70" t="s">
        <v>32</v>
      </c>
      <c r="B18" s="71"/>
      <c r="C18" s="72"/>
      <c r="D18" s="73">
        <f t="shared" ref="D18:M18" si="5">SUM(D19:D19)</f>
        <v>198226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0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3">
        <f t="shared" si="1"/>
        <v>198226</v>
      </c>
      <c r="O18" s="75">
        <f t="shared" si="2"/>
        <v>99.561024610748362</v>
      </c>
      <c r="P18" s="76"/>
    </row>
    <row r="19" spans="1:119">
      <c r="A19" s="64"/>
      <c r="B19" s="65">
        <v>541</v>
      </c>
      <c r="C19" s="66" t="s">
        <v>62</v>
      </c>
      <c r="D19" s="67">
        <v>198226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198226</v>
      </c>
      <c r="O19" s="68">
        <f t="shared" si="2"/>
        <v>99.561024610748362</v>
      </c>
      <c r="P19" s="69"/>
    </row>
    <row r="20" spans="1:119" ht="15.75">
      <c r="A20" s="70" t="s">
        <v>36</v>
      </c>
      <c r="B20" s="71"/>
      <c r="C20" s="72"/>
      <c r="D20" s="73">
        <f t="shared" ref="D20:M20" si="6">SUM(D21:D21)</f>
        <v>5764</v>
      </c>
      <c r="E20" s="73">
        <f t="shared" si="6"/>
        <v>0</v>
      </c>
      <c r="F20" s="73">
        <f t="shared" si="6"/>
        <v>0</v>
      </c>
      <c r="G20" s="73">
        <f t="shared" si="6"/>
        <v>0</v>
      </c>
      <c r="H20" s="73">
        <f t="shared" si="6"/>
        <v>0</v>
      </c>
      <c r="I20" s="73">
        <f t="shared" si="6"/>
        <v>0</v>
      </c>
      <c r="J20" s="73">
        <f t="shared" si="6"/>
        <v>0</v>
      </c>
      <c r="K20" s="73">
        <f t="shared" si="6"/>
        <v>0</v>
      </c>
      <c r="L20" s="73">
        <f t="shared" si="6"/>
        <v>0</v>
      </c>
      <c r="M20" s="73">
        <f t="shared" si="6"/>
        <v>0</v>
      </c>
      <c r="N20" s="73">
        <f t="shared" si="1"/>
        <v>5764</v>
      </c>
      <c r="O20" s="75">
        <f t="shared" si="2"/>
        <v>2.8950276243093924</v>
      </c>
      <c r="P20" s="69"/>
    </row>
    <row r="21" spans="1:119">
      <c r="A21" s="64"/>
      <c r="B21" s="65">
        <v>572</v>
      </c>
      <c r="C21" s="66" t="s">
        <v>63</v>
      </c>
      <c r="D21" s="67">
        <v>5764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5764</v>
      </c>
      <c r="O21" s="68">
        <f t="shared" si="2"/>
        <v>2.8950276243093924</v>
      </c>
      <c r="P21" s="69"/>
    </row>
    <row r="22" spans="1:119" ht="15.75">
      <c r="A22" s="70" t="s">
        <v>64</v>
      </c>
      <c r="B22" s="71"/>
      <c r="C22" s="72"/>
      <c r="D22" s="73">
        <f t="shared" ref="D22:M22" si="7">SUM(D23:D23)</f>
        <v>31835</v>
      </c>
      <c r="E22" s="73">
        <f t="shared" si="7"/>
        <v>0</v>
      </c>
      <c r="F22" s="73">
        <f t="shared" si="7"/>
        <v>0</v>
      </c>
      <c r="G22" s="73">
        <f t="shared" si="7"/>
        <v>0</v>
      </c>
      <c r="H22" s="73">
        <f t="shared" si="7"/>
        <v>0</v>
      </c>
      <c r="I22" s="73">
        <f t="shared" si="7"/>
        <v>159808</v>
      </c>
      <c r="J22" s="73">
        <f t="shared" si="7"/>
        <v>0</v>
      </c>
      <c r="K22" s="73">
        <f t="shared" si="7"/>
        <v>0</v>
      </c>
      <c r="L22" s="73">
        <f t="shared" si="7"/>
        <v>0</v>
      </c>
      <c r="M22" s="73">
        <f t="shared" si="7"/>
        <v>0</v>
      </c>
      <c r="N22" s="73">
        <f t="shared" si="1"/>
        <v>191643</v>
      </c>
      <c r="O22" s="75">
        <f t="shared" si="2"/>
        <v>96.254645906579611</v>
      </c>
      <c r="P22" s="69"/>
    </row>
    <row r="23" spans="1:119" ht="15.75" thickBot="1">
      <c r="A23" s="64"/>
      <c r="B23" s="65">
        <v>581</v>
      </c>
      <c r="C23" s="66" t="s">
        <v>65</v>
      </c>
      <c r="D23" s="67">
        <v>31835</v>
      </c>
      <c r="E23" s="67">
        <v>0</v>
      </c>
      <c r="F23" s="67">
        <v>0</v>
      </c>
      <c r="G23" s="67">
        <v>0</v>
      </c>
      <c r="H23" s="67">
        <v>0</v>
      </c>
      <c r="I23" s="67">
        <v>159808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191643</v>
      </c>
      <c r="O23" s="68">
        <f t="shared" si="2"/>
        <v>96.254645906579611</v>
      </c>
      <c r="P23" s="69"/>
    </row>
    <row r="24" spans="1:119" ht="16.5" thickBot="1">
      <c r="A24" s="77" t="s">
        <v>10</v>
      </c>
      <c r="B24" s="78"/>
      <c r="C24" s="79"/>
      <c r="D24" s="80">
        <f>SUM(D5,D10,D14,D18,D20,D22)</f>
        <v>877693</v>
      </c>
      <c r="E24" s="80">
        <f t="shared" ref="E24:M24" si="8">SUM(E5,E10,E14,E18,E20,E22)</f>
        <v>83457</v>
      </c>
      <c r="F24" s="80">
        <f t="shared" si="8"/>
        <v>0</v>
      </c>
      <c r="G24" s="80">
        <f t="shared" si="8"/>
        <v>0</v>
      </c>
      <c r="H24" s="80">
        <f t="shared" si="8"/>
        <v>0</v>
      </c>
      <c r="I24" s="80">
        <f t="shared" si="8"/>
        <v>943035</v>
      </c>
      <c r="J24" s="80">
        <f t="shared" si="8"/>
        <v>0</v>
      </c>
      <c r="K24" s="80">
        <f t="shared" si="8"/>
        <v>0</v>
      </c>
      <c r="L24" s="80">
        <f t="shared" si="8"/>
        <v>0</v>
      </c>
      <c r="M24" s="80">
        <f t="shared" si="8"/>
        <v>0</v>
      </c>
      <c r="N24" s="80">
        <f t="shared" si="1"/>
        <v>1904185</v>
      </c>
      <c r="O24" s="81">
        <f t="shared" si="2"/>
        <v>956.39628327473633</v>
      </c>
      <c r="P24" s="62"/>
      <c r="Q24" s="82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</row>
    <row r="25" spans="1:119">
      <c r="A25" s="84"/>
      <c r="B25" s="85"/>
      <c r="C25" s="85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7"/>
    </row>
    <row r="26" spans="1:119">
      <c r="A26" s="88"/>
      <c r="B26" s="89"/>
      <c r="C26" s="89"/>
      <c r="D26" s="90"/>
      <c r="E26" s="90"/>
      <c r="F26" s="90"/>
      <c r="G26" s="90"/>
      <c r="H26" s="90"/>
      <c r="I26" s="90"/>
      <c r="J26" s="90"/>
      <c r="K26" s="90"/>
      <c r="L26" s="177" t="s">
        <v>66</v>
      </c>
      <c r="M26" s="177"/>
      <c r="N26" s="177"/>
      <c r="O26" s="91">
        <v>1991</v>
      </c>
    </row>
    <row r="27" spans="1:119">
      <c r="A27" s="178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80"/>
    </row>
    <row r="28" spans="1:119" ht="15.75" customHeight="1" thickBot="1">
      <c r="A28" s="181" t="s">
        <v>47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3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312766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8909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321675</v>
      </c>
      <c r="O5" s="32">
        <f t="shared" ref="O5:O25" si="2">(N5/O$27)</f>
        <v>163.70229007633588</v>
      </c>
      <c r="P5" s="6"/>
    </row>
    <row r="6" spans="1:133">
      <c r="A6" s="12"/>
      <c r="B6" s="44">
        <v>511</v>
      </c>
      <c r="C6" s="20" t="s">
        <v>19</v>
      </c>
      <c r="D6" s="46">
        <v>42978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42978</v>
      </c>
      <c r="O6" s="47">
        <f t="shared" si="2"/>
        <v>21.871755725190841</v>
      </c>
      <c r="P6" s="9"/>
    </row>
    <row r="7" spans="1:133">
      <c r="A7" s="12"/>
      <c r="B7" s="44">
        <v>513</v>
      </c>
      <c r="C7" s="20" t="s">
        <v>21</v>
      </c>
      <c r="D7" s="46">
        <v>220584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220584</v>
      </c>
      <c r="O7" s="47">
        <f t="shared" si="2"/>
        <v>112.25648854961833</v>
      </c>
      <c r="P7" s="9"/>
    </row>
    <row r="8" spans="1:133">
      <c r="A8" s="12"/>
      <c r="B8" s="44">
        <v>514</v>
      </c>
      <c r="C8" s="20" t="s">
        <v>22</v>
      </c>
      <c r="D8" s="46">
        <v>25751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25751</v>
      </c>
      <c r="O8" s="47">
        <f t="shared" si="2"/>
        <v>13.104834605597965</v>
      </c>
      <c r="P8" s="9"/>
    </row>
    <row r="9" spans="1:133">
      <c r="A9" s="12"/>
      <c r="B9" s="44">
        <v>517</v>
      </c>
      <c r="C9" s="20" t="s">
        <v>55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8909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8909</v>
      </c>
      <c r="O9" s="47">
        <f t="shared" si="2"/>
        <v>4.5338422391857502</v>
      </c>
      <c r="P9" s="9"/>
    </row>
    <row r="10" spans="1:133">
      <c r="A10" s="12"/>
      <c r="B10" s="44">
        <v>519</v>
      </c>
      <c r="C10" s="20" t="s">
        <v>24</v>
      </c>
      <c r="D10" s="46">
        <v>23453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23453</v>
      </c>
      <c r="O10" s="47">
        <f t="shared" si="2"/>
        <v>11.935368956743002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SUM(D12:D14)</f>
        <v>302217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302217</v>
      </c>
      <c r="O11" s="43">
        <f t="shared" si="2"/>
        <v>153.80000000000001</v>
      </c>
      <c r="P11" s="10"/>
    </row>
    <row r="12" spans="1:133">
      <c r="A12" s="12"/>
      <c r="B12" s="44">
        <v>521</v>
      </c>
      <c r="C12" s="20" t="s">
        <v>26</v>
      </c>
      <c r="D12" s="46">
        <v>202838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202838</v>
      </c>
      <c r="O12" s="47">
        <f t="shared" si="2"/>
        <v>103.22544529262086</v>
      </c>
      <c r="P12" s="9"/>
    </row>
    <row r="13" spans="1:133">
      <c r="A13" s="12"/>
      <c r="B13" s="44">
        <v>522</v>
      </c>
      <c r="C13" s="20" t="s">
        <v>27</v>
      </c>
      <c r="D13" s="46">
        <v>64242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64242</v>
      </c>
      <c r="O13" s="47">
        <f t="shared" si="2"/>
        <v>32.693129770992364</v>
      </c>
      <c r="P13" s="9"/>
    </row>
    <row r="14" spans="1:133">
      <c r="A14" s="12"/>
      <c r="B14" s="44">
        <v>529</v>
      </c>
      <c r="C14" s="20" t="s">
        <v>28</v>
      </c>
      <c r="D14" s="46">
        <v>35137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35137</v>
      </c>
      <c r="O14" s="47">
        <f t="shared" si="2"/>
        <v>17.881424936386768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SUM(D16:D16)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1024252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1024252</v>
      </c>
      <c r="O15" s="43">
        <f t="shared" si="2"/>
        <v>521.24783715012722</v>
      </c>
      <c r="P15" s="10"/>
    </row>
    <row r="16" spans="1:133">
      <c r="A16" s="12"/>
      <c r="B16" s="44">
        <v>536</v>
      </c>
      <c r="C16" s="20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1024252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1024252</v>
      </c>
      <c r="O16" s="47">
        <f t="shared" si="2"/>
        <v>521.24783715012722</v>
      </c>
      <c r="P16" s="9"/>
    </row>
    <row r="17" spans="1:119" ht="15.75">
      <c r="A17" s="28" t="s">
        <v>32</v>
      </c>
      <c r="B17" s="29"/>
      <c r="C17" s="30"/>
      <c r="D17" s="31">
        <f t="shared" ref="D17:M17" si="5">SUM(D18:D18)</f>
        <v>188131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188131</v>
      </c>
      <c r="O17" s="43">
        <f t="shared" si="2"/>
        <v>95.740966921119593</v>
      </c>
      <c r="P17" s="10"/>
    </row>
    <row r="18" spans="1:119">
      <c r="A18" s="12"/>
      <c r="B18" s="44">
        <v>541</v>
      </c>
      <c r="C18" s="20" t="s">
        <v>33</v>
      </c>
      <c r="D18" s="46">
        <v>188131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188131</v>
      </c>
      <c r="O18" s="47">
        <f t="shared" si="2"/>
        <v>95.740966921119593</v>
      </c>
      <c r="P18" s="9"/>
    </row>
    <row r="19" spans="1:119" ht="15.75">
      <c r="A19" s="28" t="s">
        <v>34</v>
      </c>
      <c r="B19" s="29"/>
      <c r="C19" s="30"/>
      <c r="D19" s="31">
        <f t="shared" ref="D19:M19" si="6">SUM(D20:D20)</f>
        <v>0</v>
      </c>
      <c r="E19" s="31">
        <f t="shared" si="6"/>
        <v>17056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17056</v>
      </c>
      <c r="O19" s="43">
        <f t="shared" si="2"/>
        <v>8.679898218829516</v>
      </c>
      <c r="P19" s="10"/>
    </row>
    <row r="20" spans="1:119">
      <c r="A20" s="13"/>
      <c r="B20" s="45">
        <v>559</v>
      </c>
      <c r="C20" s="21" t="s">
        <v>35</v>
      </c>
      <c r="D20" s="46">
        <v>0</v>
      </c>
      <c r="E20" s="46">
        <v>17056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17056</v>
      </c>
      <c r="O20" s="47">
        <f t="shared" si="2"/>
        <v>8.679898218829516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5576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5576</v>
      </c>
      <c r="O21" s="43">
        <f t="shared" si="2"/>
        <v>2.8376590330788805</v>
      </c>
      <c r="P21" s="9"/>
    </row>
    <row r="22" spans="1:119">
      <c r="A22" s="12"/>
      <c r="B22" s="44">
        <v>572</v>
      </c>
      <c r="C22" s="20" t="s">
        <v>37</v>
      </c>
      <c r="D22" s="46">
        <v>5576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5576</v>
      </c>
      <c r="O22" s="47">
        <f t="shared" si="2"/>
        <v>2.8376590330788805</v>
      </c>
      <c r="P22" s="9"/>
    </row>
    <row r="23" spans="1:119" ht="15.75">
      <c r="A23" s="28" t="s">
        <v>39</v>
      </c>
      <c r="B23" s="29"/>
      <c r="C23" s="30"/>
      <c r="D23" s="31">
        <f t="shared" ref="D23:M23" si="8">SUM(D24:D24)</f>
        <v>33786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33786</v>
      </c>
      <c r="O23" s="43">
        <f t="shared" si="2"/>
        <v>17.193893129770991</v>
      </c>
      <c r="P23" s="9"/>
    </row>
    <row r="24" spans="1:119" ht="15.75" thickBot="1">
      <c r="A24" s="12"/>
      <c r="B24" s="44">
        <v>581</v>
      </c>
      <c r="C24" s="20" t="s">
        <v>38</v>
      </c>
      <c r="D24" s="46">
        <v>33786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33786</v>
      </c>
      <c r="O24" s="47">
        <f t="shared" si="2"/>
        <v>17.193893129770991</v>
      </c>
      <c r="P24" s="9"/>
    </row>
    <row r="25" spans="1:119" ht="16.5" thickBot="1">
      <c r="A25" s="14" t="s">
        <v>10</v>
      </c>
      <c r="B25" s="23"/>
      <c r="C25" s="22"/>
      <c r="D25" s="15">
        <f>SUM(D5,D11,D15,D17,D19,D21,D23)</f>
        <v>842476</v>
      </c>
      <c r="E25" s="15">
        <f t="shared" ref="E25:M25" si="9">SUM(E5,E11,E15,E17,E19,E21,E23)</f>
        <v>17056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1033161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1"/>
        <v>1892693</v>
      </c>
      <c r="O25" s="37">
        <f t="shared" si="2"/>
        <v>963.20254452926213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3" t="s">
        <v>56</v>
      </c>
      <c r="M27" s="163"/>
      <c r="N27" s="163"/>
      <c r="O27" s="41">
        <v>1965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47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310610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310610</v>
      </c>
      <c r="O5" s="32">
        <f t="shared" ref="O5:O24" si="2">(N5/O$26)</f>
        <v>158.79856850715746</v>
      </c>
      <c r="P5" s="6"/>
    </row>
    <row r="6" spans="1:133">
      <c r="A6" s="12"/>
      <c r="B6" s="44">
        <v>511</v>
      </c>
      <c r="C6" s="20" t="s">
        <v>19</v>
      </c>
      <c r="D6" s="46">
        <v>41278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41278</v>
      </c>
      <c r="O6" s="47">
        <f t="shared" si="2"/>
        <v>21.103271983640081</v>
      </c>
      <c r="P6" s="9"/>
    </row>
    <row r="7" spans="1:133">
      <c r="A7" s="12"/>
      <c r="B7" s="44">
        <v>513</v>
      </c>
      <c r="C7" s="20" t="s">
        <v>21</v>
      </c>
      <c r="D7" s="46">
        <v>233213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233213</v>
      </c>
      <c r="O7" s="47">
        <f t="shared" si="2"/>
        <v>119.22955010224949</v>
      </c>
      <c r="P7" s="9"/>
    </row>
    <row r="8" spans="1:133">
      <c r="A8" s="12"/>
      <c r="B8" s="44">
        <v>514</v>
      </c>
      <c r="C8" s="20" t="s">
        <v>22</v>
      </c>
      <c r="D8" s="46">
        <v>18583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18583</v>
      </c>
      <c r="O8" s="47">
        <f t="shared" si="2"/>
        <v>9.5005112474437627</v>
      </c>
      <c r="P8" s="9"/>
    </row>
    <row r="9" spans="1:133">
      <c r="A9" s="12"/>
      <c r="B9" s="44">
        <v>519</v>
      </c>
      <c r="C9" s="20" t="s">
        <v>24</v>
      </c>
      <c r="D9" s="46">
        <v>17536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17536</v>
      </c>
      <c r="O9" s="47">
        <f t="shared" si="2"/>
        <v>8.96523517382413</v>
      </c>
      <c r="P9" s="9"/>
    </row>
    <row r="10" spans="1:133" ht="15.75">
      <c r="A10" s="28" t="s">
        <v>25</v>
      </c>
      <c r="B10" s="29"/>
      <c r="C10" s="30"/>
      <c r="D10" s="31">
        <f t="shared" ref="D10:M10" si="3">SUM(D11:D13)</f>
        <v>325165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325165</v>
      </c>
      <c r="O10" s="43">
        <f t="shared" si="2"/>
        <v>166.23977505112475</v>
      </c>
      <c r="P10" s="10"/>
    </row>
    <row r="11" spans="1:133">
      <c r="A11" s="12"/>
      <c r="B11" s="44">
        <v>521</v>
      </c>
      <c r="C11" s="20" t="s">
        <v>26</v>
      </c>
      <c r="D11" s="46">
        <v>214155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214155</v>
      </c>
      <c r="O11" s="47">
        <f t="shared" si="2"/>
        <v>109.4861963190184</v>
      </c>
      <c r="P11" s="9"/>
    </row>
    <row r="12" spans="1:133">
      <c r="A12" s="12"/>
      <c r="B12" s="44">
        <v>522</v>
      </c>
      <c r="C12" s="20" t="s">
        <v>27</v>
      </c>
      <c r="D12" s="46">
        <v>74203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74203</v>
      </c>
      <c r="O12" s="47">
        <f t="shared" si="2"/>
        <v>37.936094069529652</v>
      </c>
      <c r="P12" s="9"/>
    </row>
    <row r="13" spans="1:133">
      <c r="A13" s="12"/>
      <c r="B13" s="44">
        <v>529</v>
      </c>
      <c r="C13" s="20" t="s">
        <v>28</v>
      </c>
      <c r="D13" s="46">
        <v>36807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36807</v>
      </c>
      <c r="O13" s="47">
        <f t="shared" si="2"/>
        <v>18.817484662576685</v>
      </c>
      <c r="P13" s="9"/>
    </row>
    <row r="14" spans="1:133" ht="15.75">
      <c r="A14" s="28" t="s">
        <v>29</v>
      </c>
      <c r="B14" s="29"/>
      <c r="C14" s="30"/>
      <c r="D14" s="31">
        <f t="shared" ref="D14:M14" si="4">SUM(D15:D15)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970824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970824</v>
      </c>
      <c r="O14" s="43">
        <f t="shared" si="2"/>
        <v>496.3312883435583</v>
      </c>
      <c r="P14" s="10"/>
    </row>
    <row r="15" spans="1:133">
      <c r="A15" s="12"/>
      <c r="B15" s="44">
        <v>536</v>
      </c>
      <c r="C15" s="20" t="s">
        <v>31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970824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970824</v>
      </c>
      <c r="O15" s="47">
        <f t="shared" si="2"/>
        <v>496.3312883435583</v>
      </c>
      <c r="P15" s="9"/>
    </row>
    <row r="16" spans="1:133" ht="15.75">
      <c r="A16" s="28" t="s">
        <v>32</v>
      </c>
      <c r="B16" s="29"/>
      <c r="C16" s="30"/>
      <c r="D16" s="31">
        <f t="shared" ref="D16:M16" si="5">SUM(D17:D17)</f>
        <v>228262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228262</v>
      </c>
      <c r="O16" s="43">
        <f t="shared" si="2"/>
        <v>116.69836400817996</v>
      </c>
      <c r="P16" s="10"/>
    </row>
    <row r="17" spans="1:119">
      <c r="A17" s="12"/>
      <c r="B17" s="44">
        <v>541</v>
      </c>
      <c r="C17" s="20" t="s">
        <v>33</v>
      </c>
      <c r="D17" s="46">
        <v>228262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228262</v>
      </c>
      <c r="O17" s="47">
        <f t="shared" si="2"/>
        <v>116.69836400817996</v>
      </c>
      <c r="P17" s="9"/>
    </row>
    <row r="18" spans="1:119" ht="15.75">
      <c r="A18" s="28" t="s">
        <v>34</v>
      </c>
      <c r="B18" s="29"/>
      <c r="C18" s="30"/>
      <c r="D18" s="31">
        <f t="shared" ref="D18:M18" si="6">SUM(D19:D19)</f>
        <v>0</v>
      </c>
      <c r="E18" s="31">
        <f t="shared" si="6"/>
        <v>10590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10590</v>
      </c>
      <c r="O18" s="43">
        <f t="shared" si="2"/>
        <v>5.4141104294478524</v>
      </c>
      <c r="P18" s="10"/>
    </row>
    <row r="19" spans="1:119">
      <c r="A19" s="13"/>
      <c r="B19" s="45">
        <v>559</v>
      </c>
      <c r="C19" s="21" t="s">
        <v>35</v>
      </c>
      <c r="D19" s="46">
        <v>0</v>
      </c>
      <c r="E19" s="46">
        <v>10590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10590</v>
      </c>
      <c r="O19" s="47">
        <f t="shared" si="2"/>
        <v>5.4141104294478524</v>
      </c>
      <c r="P19" s="9"/>
    </row>
    <row r="20" spans="1:119" ht="15.75">
      <c r="A20" s="28" t="s">
        <v>36</v>
      </c>
      <c r="B20" s="29"/>
      <c r="C20" s="30"/>
      <c r="D20" s="31">
        <f t="shared" ref="D20:M20" si="7">SUM(D21:D21)</f>
        <v>6186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6186</v>
      </c>
      <c r="O20" s="43">
        <f t="shared" si="2"/>
        <v>3.1625766871165646</v>
      </c>
      <c r="P20" s="9"/>
    </row>
    <row r="21" spans="1:119">
      <c r="A21" s="12"/>
      <c r="B21" s="44">
        <v>572</v>
      </c>
      <c r="C21" s="20" t="s">
        <v>37</v>
      </c>
      <c r="D21" s="46">
        <v>6186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6186</v>
      </c>
      <c r="O21" s="47">
        <f t="shared" si="2"/>
        <v>3.1625766871165646</v>
      </c>
      <c r="P21" s="9"/>
    </row>
    <row r="22" spans="1:119" ht="15.75">
      <c r="A22" s="28" t="s">
        <v>39</v>
      </c>
      <c r="B22" s="29"/>
      <c r="C22" s="30"/>
      <c r="D22" s="31">
        <f t="shared" ref="D22:M22" si="8">SUM(D23:D23)</f>
        <v>31599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31599</v>
      </c>
      <c r="O22" s="43">
        <f t="shared" si="2"/>
        <v>16.154907975460123</v>
      </c>
      <c r="P22" s="9"/>
    </row>
    <row r="23" spans="1:119" ht="15.75" thickBot="1">
      <c r="A23" s="12"/>
      <c r="B23" s="44">
        <v>581</v>
      </c>
      <c r="C23" s="20" t="s">
        <v>38</v>
      </c>
      <c r="D23" s="46">
        <v>31599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31599</v>
      </c>
      <c r="O23" s="47">
        <f t="shared" si="2"/>
        <v>16.154907975460123</v>
      </c>
      <c r="P23" s="9"/>
    </row>
    <row r="24" spans="1:119" ht="16.5" thickBot="1">
      <c r="A24" s="14" t="s">
        <v>10</v>
      </c>
      <c r="B24" s="23"/>
      <c r="C24" s="22"/>
      <c r="D24" s="15">
        <f>SUM(D5,D10,D14,D16,D18,D20,D22)</f>
        <v>901822</v>
      </c>
      <c r="E24" s="15">
        <f t="shared" ref="E24:M24" si="9">SUM(E5,E10,E14,E16,E18,E20,E22)</f>
        <v>10590</v>
      </c>
      <c r="F24" s="15">
        <f t="shared" si="9"/>
        <v>0</v>
      </c>
      <c r="G24" s="15">
        <f t="shared" si="9"/>
        <v>0</v>
      </c>
      <c r="H24" s="15">
        <f t="shared" si="9"/>
        <v>0</v>
      </c>
      <c r="I24" s="15">
        <f t="shared" si="9"/>
        <v>970824</v>
      </c>
      <c r="J24" s="15">
        <f t="shared" si="9"/>
        <v>0</v>
      </c>
      <c r="K24" s="15">
        <f t="shared" si="9"/>
        <v>0</v>
      </c>
      <c r="L24" s="15">
        <f t="shared" si="9"/>
        <v>0</v>
      </c>
      <c r="M24" s="15">
        <f t="shared" si="9"/>
        <v>0</v>
      </c>
      <c r="N24" s="15">
        <f t="shared" si="1"/>
        <v>1883236</v>
      </c>
      <c r="O24" s="37">
        <f t="shared" si="2"/>
        <v>962.79959100204496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163" t="s">
        <v>51</v>
      </c>
      <c r="M26" s="163"/>
      <c r="N26" s="163"/>
      <c r="O26" s="41">
        <v>1956</v>
      </c>
    </row>
    <row r="27" spans="1:119">
      <c r="A27" s="164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  <row r="28" spans="1:119" ht="15.75" customHeight="1" thickBot="1">
      <c r="A28" s="165" t="s">
        <v>47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5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274542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274542</v>
      </c>
      <c r="O5" s="32">
        <f t="shared" ref="O5:O29" si="2">(N5/O$31)</f>
        <v>138.30831234256928</v>
      </c>
      <c r="P5" s="6"/>
    </row>
    <row r="6" spans="1:133">
      <c r="A6" s="12"/>
      <c r="B6" s="44">
        <v>511</v>
      </c>
      <c r="C6" s="20" t="s">
        <v>19</v>
      </c>
      <c r="D6" s="46">
        <v>45132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45132</v>
      </c>
      <c r="O6" s="47">
        <f t="shared" si="2"/>
        <v>22.736523929471034</v>
      </c>
      <c r="P6" s="9"/>
    </row>
    <row r="7" spans="1:133">
      <c r="A7" s="12"/>
      <c r="B7" s="44">
        <v>512</v>
      </c>
      <c r="C7" s="20" t="s">
        <v>20</v>
      </c>
      <c r="D7" s="46">
        <v>73062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73062</v>
      </c>
      <c r="O7" s="47">
        <f t="shared" si="2"/>
        <v>36.807052896725438</v>
      </c>
      <c r="P7" s="9"/>
    </row>
    <row r="8" spans="1:133">
      <c r="A8" s="12"/>
      <c r="B8" s="44">
        <v>513</v>
      </c>
      <c r="C8" s="20" t="s">
        <v>21</v>
      </c>
      <c r="D8" s="46">
        <v>93683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93683</v>
      </c>
      <c r="O8" s="47">
        <f t="shared" si="2"/>
        <v>47.19546599496222</v>
      </c>
      <c r="P8" s="9"/>
    </row>
    <row r="9" spans="1:133">
      <c r="A9" s="12"/>
      <c r="B9" s="44">
        <v>514</v>
      </c>
      <c r="C9" s="20" t="s">
        <v>22</v>
      </c>
      <c r="D9" s="46">
        <v>28895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28895</v>
      </c>
      <c r="O9" s="47">
        <f t="shared" si="2"/>
        <v>14.556675062972293</v>
      </c>
      <c r="P9" s="9"/>
    </row>
    <row r="10" spans="1:133">
      <c r="A10" s="12"/>
      <c r="B10" s="44">
        <v>515</v>
      </c>
      <c r="C10" s="20" t="s">
        <v>23</v>
      </c>
      <c r="D10" s="46">
        <v>15500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15500</v>
      </c>
      <c r="O10" s="47">
        <f t="shared" si="2"/>
        <v>7.8085642317380355</v>
      </c>
      <c r="P10" s="9"/>
    </row>
    <row r="11" spans="1:133">
      <c r="A11" s="12"/>
      <c r="B11" s="44">
        <v>519</v>
      </c>
      <c r="C11" s="20" t="s">
        <v>24</v>
      </c>
      <c r="D11" s="46">
        <v>18270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18270</v>
      </c>
      <c r="O11" s="47">
        <f t="shared" si="2"/>
        <v>9.2040302267002527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298643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298643</v>
      </c>
      <c r="O12" s="43">
        <f t="shared" si="2"/>
        <v>150.44987405541562</v>
      </c>
      <c r="P12" s="10"/>
    </row>
    <row r="13" spans="1:133">
      <c r="A13" s="12"/>
      <c r="B13" s="44">
        <v>521</v>
      </c>
      <c r="C13" s="20" t="s">
        <v>26</v>
      </c>
      <c r="D13" s="46">
        <v>212654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212654</v>
      </c>
      <c r="O13" s="47">
        <f t="shared" si="2"/>
        <v>107.13047858942066</v>
      </c>
      <c r="P13" s="9"/>
    </row>
    <row r="14" spans="1:133">
      <c r="A14" s="12"/>
      <c r="B14" s="44">
        <v>522</v>
      </c>
      <c r="C14" s="20" t="s">
        <v>27</v>
      </c>
      <c r="D14" s="46">
        <v>60495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60495</v>
      </c>
      <c r="O14" s="47">
        <f t="shared" si="2"/>
        <v>30.476070528967256</v>
      </c>
      <c r="P14" s="9"/>
    </row>
    <row r="15" spans="1:133">
      <c r="A15" s="12"/>
      <c r="B15" s="44">
        <v>529</v>
      </c>
      <c r="C15" s="20" t="s">
        <v>28</v>
      </c>
      <c r="D15" s="46">
        <v>25494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25494</v>
      </c>
      <c r="O15" s="47">
        <f t="shared" si="2"/>
        <v>12.843324937027708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SUM(D17:D18)</f>
        <v>0</v>
      </c>
      <c r="E16" s="31">
        <f t="shared" si="4"/>
        <v>370667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982804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1353471</v>
      </c>
      <c r="O16" s="43">
        <f t="shared" si="2"/>
        <v>681.84937027707804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370667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370667</v>
      </c>
      <c r="O17" s="47">
        <f t="shared" si="2"/>
        <v>186.73400503778336</v>
      </c>
      <c r="P17" s="9"/>
    </row>
    <row r="18" spans="1:119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982804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982804</v>
      </c>
      <c r="O18" s="47">
        <f t="shared" si="2"/>
        <v>495.1153652392947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194892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194892</v>
      </c>
      <c r="O19" s="43">
        <f t="shared" si="2"/>
        <v>98.182367758186402</v>
      </c>
      <c r="P19" s="10"/>
    </row>
    <row r="20" spans="1:119">
      <c r="A20" s="12"/>
      <c r="B20" s="44">
        <v>541</v>
      </c>
      <c r="C20" s="20" t="s">
        <v>33</v>
      </c>
      <c r="D20" s="46">
        <v>194892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194892</v>
      </c>
      <c r="O20" s="47">
        <f t="shared" si="2"/>
        <v>98.182367758186402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22901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22901</v>
      </c>
      <c r="O21" s="43">
        <f t="shared" si="2"/>
        <v>11.537027707808564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22901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22901</v>
      </c>
      <c r="O22" s="47">
        <f t="shared" si="2"/>
        <v>11.537027707808564</v>
      </c>
      <c r="P22" s="9"/>
    </row>
    <row r="23" spans="1:119" ht="15.75">
      <c r="A23" s="28" t="s">
        <v>44</v>
      </c>
      <c r="B23" s="29"/>
      <c r="C23" s="30"/>
      <c r="D23" s="31">
        <f t="shared" ref="D23:M23" si="7">SUM(D24:D24)</f>
        <v>1496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1496</v>
      </c>
      <c r="O23" s="43">
        <f t="shared" si="2"/>
        <v>0.75365239294710329</v>
      </c>
      <c r="P23" s="10"/>
    </row>
    <row r="24" spans="1:119">
      <c r="A24" s="12"/>
      <c r="B24" s="44">
        <v>569</v>
      </c>
      <c r="C24" s="20" t="s">
        <v>45</v>
      </c>
      <c r="D24" s="46">
        <v>1496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1496</v>
      </c>
      <c r="O24" s="47">
        <f t="shared" si="2"/>
        <v>0.75365239294710329</v>
      </c>
      <c r="P24" s="9"/>
    </row>
    <row r="25" spans="1:119" ht="15.75">
      <c r="A25" s="28" t="s">
        <v>36</v>
      </c>
      <c r="B25" s="29"/>
      <c r="C25" s="30"/>
      <c r="D25" s="31">
        <f t="shared" ref="D25:M25" si="8">SUM(D26:D26)</f>
        <v>6350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6350</v>
      </c>
      <c r="O25" s="43">
        <f t="shared" si="2"/>
        <v>3.1989924433249368</v>
      </c>
      <c r="P25" s="9"/>
    </row>
    <row r="26" spans="1:119">
      <c r="A26" s="12"/>
      <c r="B26" s="44">
        <v>572</v>
      </c>
      <c r="C26" s="20" t="s">
        <v>37</v>
      </c>
      <c r="D26" s="46">
        <v>6350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6350</v>
      </c>
      <c r="O26" s="47">
        <f t="shared" si="2"/>
        <v>3.1989924433249368</v>
      </c>
      <c r="P26" s="9"/>
    </row>
    <row r="27" spans="1:119" ht="15.75">
      <c r="A27" s="28" t="s">
        <v>39</v>
      </c>
      <c r="B27" s="29"/>
      <c r="C27" s="30"/>
      <c r="D27" s="31">
        <f t="shared" ref="D27:M27" si="9">SUM(D28:D28)</f>
        <v>31841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4157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1"/>
        <v>35998</v>
      </c>
      <c r="O27" s="43">
        <f t="shared" si="2"/>
        <v>18.135012594458438</v>
      </c>
      <c r="P27" s="9"/>
    </row>
    <row r="28" spans="1:119" ht="15.75" thickBot="1">
      <c r="A28" s="12"/>
      <c r="B28" s="44">
        <v>581</v>
      </c>
      <c r="C28" s="20" t="s">
        <v>38</v>
      </c>
      <c r="D28" s="46">
        <v>31841</v>
      </c>
      <c r="E28" s="46">
        <v>0</v>
      </c>
      <c r="F28" s="46">
        <v>0</v>
      </c>
      <c r="G28" s="46">
        <v>0</v>
      </c>
      <c r="H28" s="46">
        <v>0</v>
      </c>
      <c r="I28" s="46">
        <v>4157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35998</v>
      </c>
      <c r="O28" s="47">
        <f t="shared" si="2"/>
        <v>18.135012594458438</v>
      </c>
      <c r="P28" s="9"/>
    </row>
    <row r="29" spans="1:119" ht="16.5" thickBot="1">
      <c r="A29" s="14" t="s">
        <v>10</v>
      </c>
      <c r="B29" s="23"/>
      <c r="C29" s="22"/>
      <c r="D29" s="15">
        <f t="shared" ref="D29:M29" si="10">SUM(D5,D12,D16,D19,D21,D23,D25,D27)</f>
        <v>807764</v>
      </c>
      <c r="E29" s="15">
        <f t="shared" si="10"/>
        <v>393568</v>
      </c>
      <c r="F29" s="15">
        <f t="shared" si="10"/>
        <v>0</v>
      </c>
      <c r="G29" s="15">
        <f t="shared" si="10"/>
        <v>0</v>
      </c>
      <c r="H29" s="15">
        <f t="shared" si="10"/>
        <v>0</v>
      </c>
      <c r="I29" s="15">
        <f t="shared" si="10"/>
        <v>986961</v>
      </c>
      <c r="J29" s="15">
        <f t="shared" si="10"/>
        <v>0</v>
      </c>
      <c r="K29" s="15">
        <f t="shared" si="10"/>
        <v>0</v>
      </c>
      <c r="L29" s="15">
        <f t="shared" si="10"/>
        <v>0</v>
      </c>
      <c r="M29" s="15">
        <f t="shared" si="10"/>
        <v>0</v>
      </c>
      <c r="N29" s="15">
        <f t="shared" si="1"/>
        <v>2188293</v>
      </c>
      <c r="O29" s="37">
        <f t="shared" si="2"/>
        <v>1102.4146095717883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49</v>
      </c>
      <c r="M31" s="163"/>
      <c r="N31" s="163"/>
      <c r="O31" s="41">
        <v>1985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248615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7" si="1">SUM(D5:M5)</f>
        <v>248615</v>
      </c>
      <c r="O5" s="32">
        <f t="shared" ref="O5:O29" si="2">(N5/O$31)</f>
        <v>124.36968484242121</v>
      </c>
      <c r="P5" s="6"/>
    </row>
    <row r="6" spans="1:133">
      <c r="A6" s="12"/>
      <c r="B6" s="44">
        <v>511</v>
      </c>
      <c r="C6" s="20" t="s">
        <v>19</v>
      </c>
      <c r="D6" s="46">
        <v>54428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54428</v>
      </c>
      <c r="O6" s="47">
        <f t="shared" si="2"/>
        <v>27.227613806903452</v>
      </c>
      <c r="P6" s="9"/>
    </row>
    <row r="7" spans="1:133">
      <c r="A7" s="12"/>
      <c r="B7" s="44">
        <v>512</v>
      </c>
      <c r="C7" s="20" t="s">
        <v>20</v>
      </c>
      <c r="D7" s="46">
        <v>66245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66245</v>
      </c>
      <c r="O7" s="47">
        <f t="shared" si="2"/>
        <v>33.139069534767387</v>
      </c>
      <c r="P7" s="9"/>
    </row>
    <row r="8" spans="1:133">
      <c r="A8" s="12"/>
      <c r="B8" s="44">
        <v>513</v>
      </c>
      <c r="C8" s="20" t="s">
        <v>21</v>
      </c>
      <c r="D8" s="46">
        <v>64802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64802</v>
      </c>
      <c r="O8" s="47">
        <f t="shared" si="2"/>
        <v>32.417208604302154</v>
      </c>
      <c r="P8" s="9"/>
    </row>
    <row r="9" spans="1:133">
      <c r="A9" s="12"/>
      <c r="B9" s="44">
        <v>514</v>
      </c>
      <c r="C9" s="20" t="s">
        <v>22</v>
      </c>
      <c r="D9" s="46">
        <v>23360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23360</v>
      </c>
      <c r="O9" s="47">
        <f t="shared" si="2"/>
        <v>11.685842921460731</v>
      </c>
      <c r="P9" s="9"/>
    </row>
    <row r="10" spans="1:133">
      <c r="A10" s="12"/>
      <c r="B10" s="44">
        <v>515</v>
      </c>
      <c r="C10" s="20" t="s">
        <v>23</v>
      </c>
      <c r="D10" s="46">
        <v>15500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15500</v>
      </c>
      <c r="O10" s="47">
        <f t="shared" si="2"/>
        <v>7.7538769384692348</v>
      </c>
      <c r="P10" s="9"/>
    </row>
    <row r="11" spans="1:133">
      <c r="A11" s="12"/>
      <c r="B11" s="44">
        <v>519</v>
      </c>
      <c r="C11" s="20" t="s">
        <v>24</v>
      </c>
      <c r="D11" s="46">
        <v>24280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24280</v>
      </c>
      <c r="O11" s="47">
        <f t="shared" si="2"/>
        <v>12.14607303651826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359910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359910</v>
      </c>
      <c r="O12" s="43">
        <f t="shared" si="2"/>
        <v>180.04502251125564</v>
      </c>
      <c r="P12" s="10"/>
    </row>
    <row r="13" spans="1:133">
      <c r="A13" s="12"/>
      <c r="B13" s="44">
        <v>521</v>
      </c>
      <c r="C13" s="20" t="s">
        <v>26</v>
      </c>
      <c r="D13" s="46">
        <v>290028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290028</v>
      </c>
      <c r="O13" s="47">
        <f t="shared" si="2"/>
        <v>145.0865432716358</v>
      </c>
      <c r="P13" s="9"/>
    </row>
    <row r="14" spans="1:133">
      <c r="A14" s="12"/>
      <c r="B14" s="44">
        <v>522</v>
      </c>
      <c r="C14" s="20" t="s">
        <v>27</v>
      </c>
      <c r="D14" s="46">
        <v>52550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52550</v>
      </c>
      <c r="O14" s="47">
        <f t="shared" si="2"/>
        <v>26.288144072036019</v>
      </c>
      <c r="P14" s="9"/>
    </row>
    <row r="15" spans="1:133">
      <c r="A15" s="12"/>
      <c r="B15" s="44">
        <v>529</v>
      </c>
      <c r="C15" s="20" t="s">
        <v>28</v>
      </c>
      <c r="D15" s="46">
        <v>17332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17332</v>
      </c>
      <c r="O15" s="47">
        <f t="shared" si="2"/>
        <v>8.6703351675837919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SUM(D17:D17)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968172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968172</v>
      </c>
      <c r="O16" s="43">
        <f t="shared" si="2"/>
        <v>484.32816408204104</v>
      </c>
      <c r="P16" s="10"/>
    </row>
    <row r="17" spans="1:119">
      <c r="A17" s="12"/>
      <c r="B17" s="44">
        <v>536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968172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968172</v>
      </c>
      <c r="O17" s="47">
        <f t="shared" si="2"/>
        <v>484.32816408204104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218492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3" si="6">SUM(D18:M18)</f>
        <v>218492</v>
      </c>
      <c r="O18" s="43">
        <f t="shared" si="2"/>
        <v>109.30065032516258</v>
      </c>
      <c r="P18" s="10"/>
    </row>
    <row r="19" spans="1:119">
      <c r="A19" s="12"/>
      <c r="B19" s="44">
        <v>541</v>
      </c>
      <c r="C19" s="20" t="s">
        <v>33</v>
      </c>
      <c r="D19" s="46">
        <v>218492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218492</v>
      </c>
      <c r="O19" s="47">
        <f t="shared" si="2"/>
        <v>109.30065032516258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SUM(D21:D22)</f>
        <v>0</v>
      </c>
      <c r="E20" s="31">
        <f t="shared" si="7"/>
        <v>649601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649601</v>
      </c>
      <c r="O20" s="43">
        <f t="shared" si="2"/>
        <v>324.96298149074539</v>
      </c>
      <c r="P20" s="10"/>
    </row>
    <row r="21" spans="1:119">
      <c r="A21" s="13"/>
      <c r="B21" s="45">
        <v>554</v>
      </c>
      <c r="C21" s="21" t="s">
        <v>43</v>
      </c>
      <c r="D21" s="46">
        <v>0</v>
      </c>
      <c r="E21" s="46">
        <v>281459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281459</v>
      </c>
      <c r="O21" s="47">
        <f t="shared" si="2"/>
        <v>140.79989994997499</v>
      </c>
      <c r="P21" s="9"/>
    </row>
    <row r="22" spans="1:119">
      <c r="A22" s="13"/>
      <c r="B22" s="45">
        <v>559</v>
      </c>
      <c r="C22" s="21" t="s">
        <v>35</v>
      </c>
      <c r="D22" s="46">
        <v>0</v>
      </c>
      <c r="E22" s="46">
        <v>368142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368142</v>
      </c>
      <c r="O22" s="47">
        <f t="shared" si="2"/>
        <v>184.16308154077038</v>
      </c>
      <c r="P22" s="9"/>
    </row>
    <row r="23" spans="1:119" ht="15.75">
      <c r="A23" s="28" t="s">
        <v>44</v>
      </c>
      <c r="B23" s="29"/>
      <c r="C23" s="30"/>
      <c r="D23" s="31">
        <f t="shared" ref="D23:M23" si="8">SUM(D24:D24)</f>
        <v>2307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6"/>
        <v>2307</v>
      </c>
      <c r="O23" s="43">
        <f t="shared" si="2"/>
        <v>1.1540770385192596</v>
      </c>
      <c r="P23" s="10"/>
    </row>
    <row r="24" spans="1:119">
      <c r="A24" s="12"/>
      <c r="B24" s="44">
        <v>569</v>
      </c>
      <c r="C24" s="20" t="s">
        <v>45</v>
      </c>
      <c r="D24" s="46">
        <v>2307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9">SUM(D24:M24)</f>
        <v>2307</v>
      </c>
      <c r="O24" s="47">
        <f t="shared" si="2"/>
        <v>1.1540770385192596</v>
      </c>
      <c r="P24" s="9"/>
    </row>
    <row r="25" spans="1:119" ht="15.75">
      <c r="A25" s="28" t="s">
        <v>36</v>
      </c>
      <c r="B25" s="29"/>
      <c r="C25" s="30"/>
      <c r="D25" s="31">
        <f t="shared" ref="D25:M25" si="10">SUM(D26:D26)</f>
        <v>12054</v>
      </c>
      <c r="E25" s="31">
        <f t="shared" si="10"/>
        <v>0</v>
      </c>
      <c r="F25" s="31">
        <f t="shared" si="10"/>
        <v>0</v>
      </c>
      <c r="G25" s="31">
        <f t="shared" si="10"/>
        <v>0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9"/>
        <v>12054</v>
      </c>
      <c r="O25" s="43">
        <f t="shared" si="2"/>
        <v>6.030015007503752</v>
      </c>
      <c r="P25" s="9"/>
    </row>
    <row r="26" spans="1:119">
      <c r="A26" s="12"/>
      <c r="B26" s="44">
        <v>572</v>
      </c>
      <c r="C26" s="20" t="s">
        <v>37</v>
      </c>
      <c r="D26" s="46">
        <v>12054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12054</v>
      </c>
      <c r="O26" s="47">
        <f t="shared" si="2"/>
        <v>6.030015007503752</v>
      </c>
      <c r="P26" s="9"/>
    </row>
    <row r="27" spans="1:119" ht="15.75">
      <c r="A27" s="28" t="s">
        <v>39</v>
      </c>
      <c r="B27" s="29"/>
      <c r="C27" s="30"/>
      <c r="D27" s="31">
        <f t="shared" ref="D27:M27" si="11">SUM(D28:D28)</f>
        <v>34468</v>
      </c>
      <c r="E27" s="31">
        <f t="shared" si="11"/>
        <v>2031</v>
      </c>
      <c r="F27" s="31">
        <f t="shared" si="11"/>
        <v>0</v>
      </c>
      <c r="G27" s="31">
        <f t="shared" si="11"/>
        <v>0</v>
      </c>
      <c r="H27" s="31">
        <f t="shared" si="11"/>
        <v>0</v>
      </c>
      <c r="I27" s="31">
        <f t="shared" si="11"/>
        <v>0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0</v>
      </c>
      <c r="N27" s="31">
        <f t="shared" si="9"/>
        <v>36499</v>
      </c>
      <c r="O27" s="43">
        <f t="shared" si="2"/>
        <v>18.25862931465733</v>
      </c>
      <c r="P27" s="9"/>
    </row>
    <row r="28" spans="1:119" ht="15.75" thickBot="1">
      <c r="A28" s="12"/>
      <c r="B28" s="44">
        <v>581</v>
      </c>
      <c r="C28" s="20" t="s">
        <v>38</v>
      </c>
      <c r="D28" s="46">
        <v>34468</v>
      </c>
      <c r="E28" s="46">
        <v>2031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36499</v>
      </c>
      <c r="O28" s="47">
        <f t="shared" si="2"/>
        <v>18.25862931465733</v>
      </c>
      <c r="P28" s="9"/>
    </row>
    <row r="29" spans="1:119" ht="16.5" thickBot="1">
      <c r="A29" s="14" t="s">
        <v>10</v>
      </c>
      <c r="B29" s="23"/>
      <c r="C29" s="22"/>
      <c r="D29" s="15">
        <f t="shared" ref="D29:M29" si="12">SUM(D5,D12,D16,D18,D20,D23,D25,D27)</f>
        <v>875846</v>
      </c>
      <c r="E29" s="15">
        <f t="shared" si="12"/>
        <v>651632</v>
      </c>
      <c r="F29" s="15">
        <f t="shared" si="12"/>
        <v>0</v>
      </c>
      <c r="G29" s="15">
        <f t="shared" si="12"/>
        <v>0</v>
      </c>
      <c r="H29" s="15">
        <f t="shared" si="12"/>
        <v>0</v>
      </c>
      <c r="I29" s="15">
        <f t="shared" si="12"/>
        <v>968172</v>
      </c>
      <c r="J29" s="15">
        <f t="shared" si="12"/>
        <v>0</v>
      </c>
      <c r="K29" s="15">
        <f t="shared" si="12"/>
        <v>0</v>
      </c>
      <c r="L29" s="15">
        <f t="shared" si="12"/>
        <v>0</v>
      </c>
      <c r="M29" s="15">
        <f t="shared" si="12"/>
        <v>0</v>
      </c>
      <c r="N29" s="15">
        <f t="shared" si="9"/>
        <v>2495650</v>
      </c>
      <c r="O29" s="37">
        <f t="shared" si="2"/>
        <v>1248.4492246123061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46</v>
      </c>
      <c r="M31" s="163"/>
      <c r="N31" s="163"/>
      <c r="O31" s="41">
        <v>1999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A33:O33"/>
    <mergeCell ref="L31:N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236212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236212</v>
      </c>
      <c r="O5" s="32">
        <f t="shared" ref="O5:O27" si="2">(N5/O$29)</f>
        <v>138.13567251461987</v>
      </c>
      <c r="P5" s="6"/>
    </row>
    <row r="6" spans="1:133">
      <c r="A6" s="12"/>
      <c r="B6" s="44">
        <v>511</v>
      </c>
      <c r="C6" s="20" t="s">
        <v>19</v>
      </c>
      <c r="D6" s="46">
        <v>48917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48917</v>
      </c>
      <c r="O6" s="47">
        <f t="shared" si="2"/>
        <v>28.606432748538012</v>
      </c>
      <c r="P6" s="9"/>
    </row>
    <row r="7" spans="1:133">
      <c r="A7" s="12"/>
      <c r="B7" s="44">
        <v>512</v>
      </c>
      <c r="C7" s="20" t="s">
        <v>20</v>
      </c>
      <c r="D7" s="46">
        <v>72274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72274</v>
      </c>
      <c r="O7" s="47">
        <f t="shared" si="2"/>
        <v>42.265497076023394</v>
      </c>
      <c r="P7" s="9"/>
    </row>
    <row r="8" spans="1:133">
      <c r="A8" s="12"/>
      <c r="B8" s="44">
        <v>513</v>
      </c>
      <c r="C8" s="20" t="s">
        <v>21</v>
      </c>
      <c r="D8" s="46">
        <v>45708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45708</v>
      </c>
      <c r="O8" s="47">
        <f t="shared" si="2"/>
        <v>26.729824561403507</v>
      </c>
      <c r="P8" s="9"/>
    </row>
    <row r="9" spans="1:133">
      <c r="A9" s="12"/>
      <c r="B9" s="44">
        <v>514</v>
      </c>
      <c r="C9" s="20" t="s">
        <v>22</v>
      </c>
      <c r="D9" s="46">
        <v>20268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20268</v>
      </c>
      <c r="O9" s="47">
        <f t="shared" si="2"/>
        <v>11.852631578947369</v>
      </c>
      <c r="P9" s="9"/>
    </row>
    <row r="10" spans="1:133">
      <c r="A10" s="12"/>
      <c r="B10" s="44">
        <v>515</v>
      </c>
      <c r="C10" s="20" t="s">
        <v>23</v>
      </c>
      <c r="D10" s="46">
        <v>15500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15500</v>
      </c>
      <c r="O10" s="47">
        <f t="shared" si="2"/>
        <v>9.064327485380117</v>
      </c>
      <c r="P10" s="9"/>
    </row>
    <row r="11" spans="1:133">
      <c r="A11" s="12"/>
      <c r="B11" s="44">
        <v>519</v>
      </c>
      <c r="C11" s="20" t="s">
        <v>24</v>
      </c>
      <c r="D11" s="46">
        <v>33545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33545</v>
      </c>
      <c r="O11" s="47">
        <f t="shared" si="2"/>
        <v>19.616959064327485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341356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341356</v>
      </c>
      <c r="O12" s="43">
        <f t="shared" si="2"/>
        <v>199.62339181286549</v>
      </c>
      <c r="P12" s="10"/>
    </row>
    <row r="13" spans="1:133">
      <c r="A13" s="12"/>
      <c r="B13" s="44">
        <v>521</v>
      </c>
      <c r="C13" s="20" t="s">
        <v>26</v>
      </c>
      <c r="D13" s="46">
        <v>229031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229031</v>
      </c>
      <c r="O13" s="47">
        <f t="shared" si="2"/>
        <v>133.93625730994151</v>
      </c>
      <c r="P13" s="9"/>
    </row>
    <row r="14" spans="1:133">
      <c r="A14" s="12"/>
      <c r="B14" s="44">
        <v>522</v>
      </c>
      <c r="C14" s="20" t="s">
        <v>27</v>
      </c>
      <c r="D14" s="46">
        <v>61436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61436</v>
      </c>
      <c r="O14" s="47">
        <f t="shared" si="2"/>
        <v>35.927485380116956</v>
      </c>
      <c r="P14" s="9"/>
    </row>
    <row r="15" spans="1:133">
      <c r="A15" s="12"/>
      <c r="B15" s="44">
        <v>529</v>
      </c>
      <c r="C15" s="20" t="s">
        <v>28</v>
      </c>
      <c r="D15" s="46">
        <v>50889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50889</v>
      </c>
      <c r="O15" s="47">
        <f t="shared" si="2"/>
        <v>29.759649122807019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SUM(D17:D18)</f>
        <v>0</v>
      </c>
      <c r="E16" s="31">
        <f t="shared" si="4"/>
        <v>28611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944047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972658</v>
      </c>
      <c r="O16" s="43">
        <f t="shared" si="2"/>
        <v>568.80584795321636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28611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28611</v>
      </c>
      <c r="O17" s="47">
        <f t="shared" si="2"/>
        <v>16.731578947368423</v>
      </c>
      <c r="P17" s="9"/>
    </row>
    <row r="18" spans="1:119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944047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944047</v>
      </c>
      <c r="O18" s="47">
        <f t="shared" si="2"/>
        <v>552.07426900584801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207082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207082</v>
      </c>
      <c r="O19" s="43">
        <f t="shared" si="2"/>
        <v>121.10058479532164</v>
      </c>
      <c r="P19" s="10"/>
    </row>
    <row r="20" spans="1:119">
      <c r="A20" s="12"/>
      <c r="B20" s="44">
        <v>541</v>
      </c>
      <c r="C20" s="20" t="s">
        <v>33</v>
      </c>
      <c r="D20" s="46">
        <v>207082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207082</v>
      </c>
      <c r="O20" s="47">
        <f t="shared" si="2"/>
        <v>121.10058479532164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295877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295877</v>
      </c>
      <c r="O21" s="43">
        <f t="shared" si="2"/>
        <v>173.02748538011696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295877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295877</v>
      </c>
      <c r="O22" s="47">
        <f t="shared" si="2"/>
        <v>173.02748538011696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857523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857523</v>
      </c>
      <c r="O23" s="43">
        <f t="shared" si="2"/>
        <v>501.47543859649124</v>
      </c>
      <c r="P23" s="9"/>
    </row>
    <row r="24" spans="1:119">
      <c r="A24" s="12"/>
      <c r="B24" s="44">
        <v>572</v>
      </c>
      <c r="C24" s="20" t="s">
        <v>37</v>
      </c>
      <c r="D24" s="46">
        <v>857523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857523</v>
      </c>
      <c r="O24" s="47">
        <f t="shared" si="2"/>
        <v>501.47543859649124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32471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32471</v>
      </c>
      <c r="O25" s="43">
        <f t="shared" si="2"/>
        <v>18.988888888888887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32471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32471</v>
      </c>
      <c r="O26" s="47">
        <f t="shared" si="2"/>
        <v>18.988888888888887</v>
      </c>
      <c r="P26" s="9"/>
    </row>
    <row r="27" spans="1:119" ht="16.5" thickBot="1">
      <c r="A27" s="14" t="s">
        <v>10</v>
      </c>
      <c r="B27" s="23"/>
      <c r="C27" s="22"/>
      <c r="D27" s="15">
        <f>SUM(D5,D12,D16,D19,D21,D23,D25)</f>
        <v>1674644</v>
      </c>
      <c r="E27" s="15">
        <f t="shared" ref="E27:M27" si="9">SUM(E5,E12,E16,E19,E21,E23,E25)</f>
        <v>324488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944047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1"/>
        <v>2943179</v>
      </c>
      <c r="O27" s="37">
        <f t="shared" si="2"/>
        <v>1721.1573099415205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40</v>
      </c>
      <c r="M29" s="163"/>
      <c r="N29" s="163"/>
      <c r="O29" s="41">
        <v>1710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thickBot="1">
      <c r="A31" s="165" t="s">
        <v>47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232725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7" si="1">SUM(D5:M5)</f>
        <v>232725</v>
      </c>
      <c r="O5" s="32">
        <f t="shared" ref="O5:O29" si="2">(N5/O$31)</f>
        <v>135.14808362369337</v>
      </c>
      <c r="P5" s="6"/>
    </row>
    <row r="6" spans="1:133">
      <c r="A6" s="12"/>
      <c r="B6" s="44">
        <v>511</v>
      </c>
      <c r="C6" s="20" t="s">
        <v>19</v>
      </c>
      <c r="D6" s="46">
        <v>55666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55666</v>
      </c>
      <c r="O6" s="47">
        <f t="shared" si="2"/>
        <v>32.326364692218348</v>
      </c>
      <c r="P6" s="9"/>
    </row>
    <row r="7" spans="1:133">
      <c r="A7" s="12"/>
      <c r="B7" s="44">
        <v>512</v>
      </c>
      <c r="C7" s="20" t="s">
        <v>20</v>
      </c>
      <c r="D7" s="46">
        <v>63563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63563</v>
      </c>
      <c r="O7" s="47">
        <f t="shared" si="2"/>
        <v>36.912311265969805</v>
      </c>
      <c r="P7" s="9"/>
    </row>
    <row r="8" spans="1:133">
      <c r="A8" s="12"/>
      <c r="B8" s="44">
        <v>513</v>
      </c>
      <c r="C8" s="20" t="s">
        <v>21</v>
      </c>
      <c r="D8" s="46">
        <v>48215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48215</v>
      </c>
      <c r="O8" s="47">
        <f t="shared" si="2"/>
        <v>27.999419279907084</v>
      </c>
      <c r="P8" s="9"/>
    </row>
    <row r="9" spans="1:133">
      <c r="A9" s="12"/>
      <c r="B9" s="44">
        <v>514</v>
      </c>
      <c r="C9" s="20" t="s">
        <v>22</v>
      </c>
      <c r="D9" s="46">
        <v>20953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20953</v>
      </c>
      <c r="O9" s="47">
        <f t="shared" si="2"/>
        <v>12.167828106852497</v>
      </c>
      <c r="P9" s="9"/>
    </row>
    <row r="10" spans="1:133">
      <c r="A10" s="12"/>
      <c r="B10" s="44">
        <v>515</v>
      </c>
      <c r="C10" s="20" t="s">
        <v>23</v>
      </c>
      <c r="D10" s="46">
        <v>14000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14000</v>
      </c>
      <c r="O10" s="47">
        <f t="shared" si="2"/>
        <v>8.1300813008130088</v>
      </c>
      <c r="P10" s="9"/>
    </row>
    <row r="11" spans="1:133">
      <c r="A11" s="12"/>
      <c r="B11" s="44">
        <v>519</v>
      </c>
      <c r="C11" s="20" t="s">
        <v>24</v>
      </c>
      <c r="D11" s="46">
        <v>30328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30328</v>
      </c>
      <c r="O11" s="47">
        <f t="shared" si="2"/>
        <v>17.612078977932637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304284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304284</v>
      </c>
      <c r="O12" s="43">
        <f t="shared" si="2"/>
        <v>176.70383275261324</v>
      </c>
      <c r="P12" s="10"/>
    </row>
    <row r="13" spans="1:133">
      <c r="A13" s="12"/>
      <c r="B13" s="44">
        <v>521</v>
      </c>
      <c r="C13" s="20" t="s">
        <v>26</v>
      </c>
      <c r="D13" s="46">
        <v>199664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199664</v>
      </c>
      <c r="O13" s="47">
        <f t="shared" si="2"/>
        <v>115.94889663182346</v>
      </c>
      <c r="P13" s="9"/>
    </row>
    <row r="14" spans="1:133">
      <c r="A14" s="12"/>
      <c r="B14" s="44">
        <v>522</v>
      </c>
      <c r="C14" s="20" t="s">
        <v>27</v>
      </c>
      <c r="D14" s="46">
        <v>71968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71968</v>
      </c>
      <c r="O14" s="47">
        <f t="shared" si="2"/>
        <v>41.793263646922185</v>
      </c>
      <c r="P14" s="9"/>
    </row>
    <row r="15" spans="1:133">
      <c r="A15" s="12"/>
      <c r="B15" s="44">
        <v>529</v>
      </c>
      <c r="C15" s="20" t="s">
        <v>28</v>
      </c>
      <c r="D15" s="46">
        <v>32652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32652</v>
      </c>
      <c r="O15" s="47">
        <f t="shared" si="2"/>
        <v>18.961672473867594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SUM(D17:D17)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922375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922375</v>
      </c>
      <c r="O16" s="43">
        <f t="shared" si="2"/>
        <v>535.64169570267131</v>
      </c>
      <c r="P16" s="10"/>
    </row>
    <row r="17" spans="1:119">
      <c r="A17" s="12"/>
      <c r="B17" s="44">
        <v>536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922375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922375</v>
      </c>
      <c r="O17" s="47">
        <f t="shared" si="2"/>
        <v>535.64169570267131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180301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3" si="6">SUM(D18:M18)</f>
        <v>180301</v>
      </c>
      <c r="O18" s="43">
        <f t="shared" si="2"/>
        <v>104.70441347270615</v>
      </c>
      <c r="P18" s="10"/>
    </row>
    <row r="19" spans="1:119">
      <c r="A19" s="12"/>
      <c r="B19" s="44">
        <v>541</v>
      </c>
      <c r="C19" s="20" t="s">
        <v>33</v>
      </c>
      <c r="D19" s="46">
        <v>180301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180301</v>
      </c>
      <c r="O19" s="47">
        <f t="shared" si="2"/>
        <v>104.70441347270615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SUM(D21:D22)</f>
        <v>0</v>
      </c>
      <c r="E20" s="31">
        <f t="shared" si="7"/>
        <v>100269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100269</v>
      </c>
      <c r="O20" s="43">
        <f t="shared" si="2"/>
        <v>58.228222996515676</v>
      </c>
      <c r="P20" s="10"/>
    </row>
    <row r="21" spans="1:119">
      <c r="A21" s="13"/>
      <c r="B21" s="45">
        <v>554</v>
      </c>
      <c r="C21" s="21" t="s">
        <v>43</v>
      </c>
      <c r="D21" s="46">
        <v>0</v>
      </c>
      <c r="E21" s="46">
        <v>22600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22600</v>
      </c>
      <c r="O21" s="47">
        <f t="shared" si="2"/>
        <v>13.124274099883856</v>
      </c>
      <c r="P21" s="9"/>
    </row>
    <row r="22" spans="1:119">
      <c r="A22" s="13"/>
      <c r="B22" s="45">
        <v>559</v>
      </c>
      <c r="C22" s="21" t="s">
        <v>35</v>
      </c>
      <c r="D22" s="46">
        <v>0</v>
      </c>
      <c r="E22" s="46">
        <v>77669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77669</v>
      </c>
      <c r="O22" s="47">
        <f t="shared" si="2"/>
        <v>45.10394889663182</v>
      </c>
      <c r="P22" s="9"/>
    </row>
    <row r="23" spans="1:119" ht="15.75">
      <c r="A23" s="28" t="s">
        <v>44</v>
      </c>
      <c r="B23" s="29"/>
      <c r="C23" s="30"/>
      <c r="D23" s="31">
        <f t="shared" ref="D23:M23" si="8">SUM(D24:D24)</f>
        <v>84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6"/>
        <v>84</v>
      </c>
      <c r="O23" s="43">
        <f t="shared" si="2"/>
        <v>4.878048780487805E-2</v>
      </c>
      <c r="P23" s="10"/>
    </row>
    <row r="24" spans="1:119">
      <c r="A24" s="12"/>
      <c r="B24" s="44">
        <v>569</v>
      </c>
      <c r="C24" s="20" t="s">
        <v>45</v>
      </c>
      <c r="D24" s="46">
        <v>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9">SUM(D24:M24)</f>
        <v>84</v>
      </c>
      <c r="O24" s="47">
        <f t="shared" si="2"/>
        <v>4.878048780487805E-2</v>
      </c>
      <c r="P24" s="9"/>
    </row>
    <row r="25" spans="1:119" ht="15.75">
      <c r="A25" s="28" t="s">
        <v>36</v>
      </c>
      <c r="B25" s="29"/>
      <c r="C25" s="30"/>
      <c r="D25" s="31">
        <f t="shared" ref="D25:M25" si="10">SUM(D26:D26)</f>
        <v>112107</v>
      </c>
      <c r="E25" s="31">
        <f t="shared" si="10"/>
        <v>0</v>
      </c>
      <c r="F25" s="31">
        <f t="shared" si="10"/>
        <v>0</v>
      </c>
      <c r="G25" s="31">
        <f t="shared" si="10"/>
        <v>0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9"/>
        <v>112107</v>
      </c>
      <c r="O25" s="43">
        <f t="shared" si="2"/>
        <v>65.102787456445995</v>
      </c>
      <c r="P25" s="9"/>
    </row>
    <row r="26" spans="1:119">
      <c r="A26" s="12"/>
      <c r="B26" s="44">
        <v>572</v>
      </c>
      <c r="C26" s="20" t="s">
        <v>37</v>
      </c>
      <c r="D26" s="46">
        <v>112107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112107</v>
      </c>
      <c r="O26" s="47">
        <f t="shared" si="2"/>
        <v>65.102787456445995</v>
      </c>
      <c r="P26" s="9"/>
    </row>
    <row r="27" spans="1:119" ht="15.75">
      <c r="A27" s="28" t="s">
        <v>39</v>
      </c>
      <c r="B27" s="29"/>
      <c r="C27" s="30"/>
      <c r="D27" s="31">
        <f t="shared" ref="D27:M27" si="11">SUM(D28:D28)</f>
        <v>92601</v>
      </c>
      <c r="E27" s="31">
        <f t="shared" si="11"/>
        <v>0</v>
      </c>
      <c r="F27" s="31">
        <f t="shared" si="11"/>
        <v>0</v>
      </c>
      <c r="G27" s="31">
        <f t="shared" si="11"/>
        <v>0</v>
      </c>
      <c r="H27" s="31">
        <f t="shared" si="11"/>
        <v>0</v>
      </c>
      <c r="I27" s="31">
        <f t="shared" si="11"/>
        <v>27822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0</v>
      </c>
      <c r="N27" s="31">
        <f t="shared" si="9"/>
        <v>120423</v>
      </c>
      <c r="O27" s="43">
        <f t="shared" si="2"/>
        <v>69.932055749128921</v>
      </c>
      <c r="P27" s="9"/>
    </row>
    <row r="28" spans="1:119" ht="15.75" thickBot="1">
      <c r="A28" s="12"/>
      <c r="B28" s="44">
        <v>581</v>
      </c>
      <c r="C28" s="20" t="s">
        <v>38</v>
      </c>
      <c r="D28" s="46">
        <v>92601</v>
      </c>
      <c r="E28" s="46">
        <v>0</v>
      </c>
      <c r="F28" s="46">
        <v>0</v>
      </c>
      <c r="G28" s="46">
        <v>0</v>
      </c>
      <c r="H28" s="46">
        <v>0</v>
      </c>
      <c r="I28" s="46">
        <v>27822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120423</v>
      </c>
      <c r="O28" s="47">
        <f t="shared" si="2"/>
        <v>69.932055749128921</v>
      </c>
      <c r="P28" s="9"/>
    </row>
    <row r="29" spans="1:119" ht="16.5" thickBot="1">
      <c r="A29" s="14" t="s">
        <v>10</v>
      </c>
      <c r="B29" s="23"/>
      <c r="C29" s="22"/>
      <c r="D29" s="15">
        <f t="shared" ref="D29:M29" si="12">SUM(D5,D12,D16,D18,D20,D23,D25,D27)</f>
        <v>922102</v>
      </c>
      <c r="E29" s="15">
        <f t="shared" si="12"/>
        <v>100269</v>
      </c>
      <c r="F29" s="15">
        <f t="shared" si="12"/>
        <v>0</v>
      </c>
      <c r="G29" s="15">
        <f t="shared" si="12"/>
        <v>0</v>
      </c>
      <c r="H29" s="15">
        <f t="shared" si="12"/>
        <v>0</v>
      </c>
      <c r="I29" s="15">
        <f t="shared" si="12"/>
        <v>950197</v>
      </c>
      <c r="J29" s="15">
        <f t="shared" si="12"/>
        <v>0</v>
      </c>
      <c r="K29" s="15">
        <f t="shared" si="12"/>
        <v>0</v>
      </c>
      <c r="L29" s="15">
        <f t="shared" si="12"/>
        <v>0</v>
      </c>
      <c r="M29" s="15">
        <f t="shared" si="12"/>
        <v>0</v>
      </c>
      <c r="N29" s="15">
        <f t="shared" si="9"/>
        <v>1972568</v>
      </c>
      <c r="O29" s="37">
        <f t="shared" si="2"/>
        <v>1145.5098722415796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53</v>
      </c>
      <c r="M31" s="163"/>
      <c r="N31" s="163"/>
      <c r="O31" s="41">
        <v>1722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269834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269834</v>
      </c>
      <c r="O5" s="32">
        <f t="shared" ref="O5:O26" si="2">(N5/O$28)</f>
        <v>159.66508875739646</v>
      </c>
      <c r="P5" s="6"/>
    </row>
    <row r="6" spans="1:133">
      <c r="A6" s="12"/>
      <c r="B6" s="44">
        <v>511</v>
      </c>
      <c r="C6" s="20" t="s">
        <v>19</v>
      </c>
      <c r="D6" s="46">
        <v>66397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66397</v>
      </c>
      <c r="O6" s="47">
        <f t="shared" si="2"/>
        <v>39.288165680473369</v>
      </c>
      <c r="P6" s="9"/>
    </row>
    <row r="7" spans="1:133">
      <c r="A7" s="12"/>
      <c r="B7" s="44">
        <v>512</v>
      </c>
      <c r="C7" s="20" t="s">
        <v>20</v>
      </c>
      <c r="D7" s="46">
        <v>65987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65987</v>
      </c>
      <c r="O7" s="47">
        <f t="shared" si="2"/>
        <v>39.045562130177515</v>
      </c>
      <c r="P7" s="9"/>
    </row>
    <row r="8" spans="1:133">
      <c r="A8" s="12"/>
      <c r="B8" s="44">
        <v>513</v>
      </c>
      <c r="C8" s="20" t="s">
        <v>21</v>
      </c>
      <c r="D8" s="46">
        <v>48449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48449</v>
      </c>
      <c r="O8" s="47">
        <f t="shared" si="2"/>
        <v>28.668047337278107</v>
      </c>
      <c r="P8" s="9"/>
    </row>
    <row r="9" spans="1:133">
      <c r="A9" s="12"/>
      <c r="B9" s="44">
        <v>514</v>
      </c>
      <c r="C9" s="20" t="s">
        <v>22</v>
      </c>
      <c r="D9" s="46">
        <v>26953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26953</v>
      </c>
      <c r="O9" s="47">
        <f t="shared" si="2"/>
        <v>15.948520710059171</v>
      </c>
      <c r="P9" s="9"/>
    </row>
    <row r="10" spans="1:133">
      <c r="A10" s="12"/>
      <c r="B10" s="44">
        <v>515</v>
      </c>
      <c r="C10" s="20" t="s">
        <v>23</v>
      </c>
      <c r="D10" s="46">
        <v>14000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14000</v>
      </c>
      <c r="O10" s="47">
        <f t="shared" si="2"/>
        <v>8.2840236686390529</v>
      </c>
      <c r="P10" s="9"/>
    </row>
    <row r="11" spans="1:133">
      <c r="A11" s="12"/>
      <c r="B11" s="44">
        <v>519</v>
      </c>
      <c r="C11" s="20" t="s">
        <v>24</v>
      </c>
      <c r="D11" s="46">
        <v>48048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48048</v>
      </c>
      <c r="O11" s="47">
        <f t="shared" si="2"/>
        <v>28.430769230769229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294327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294327</v>
      </c>
      <c r="O12" s="43">
        <f t="shared" si="2"/>
        <v>174.15798816568048</v>
      </c>
      <c r="P12" s="10"/>
    </row>
    <row r="13" spans="1:133">
      <c r="A13" s="12"/>
      <c r="B13" s="44">
        <v>521</v>
      </c>
      <c r="C13" s="20" t="s">
        <v>26</v>
      </c>
      <c r="D13" s="46">
        <v>193242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193242</v>
      </c>
      <c r="O13" s="47">
        <f t="shared" si="2"/>
        <v>114.34437869822486</v>
      </c>
      <c r="P13" s="9"/>
    </row>
    <row r="14" spans="1:133">
      <c r="A14" s="12"/>
      <c r="B14" s="44">
        <v>522</v>
      </c>
      <c r="C14" s="20" t="s">
        <v>27</v>
      </c>
      <c r="D14" s="46">
        <v>65779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65779</v>
      </c>
      <c r="O14" s="47">
        <f t="shared" si="2"/>
        <v>38.922485207100593</v>
      </c>
      <c r="P14" s="9"/>
    </row>
    <row r="15" spans="1:133">
      <c r="A15" s="12"/>
      <c r="B15" s="44">
        <v>529</v>
      </c>
      <c r="C15" s="20" t="s">
        <v>28</v>
      </c>
      <c r="D15" s="46">
        <v>35306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35306</v>
      </c>
      <c r="O15" s="47">
        <f t="shared" si="2"/>
        <v>20.891124260355031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SUM(D17:D17)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891046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891046</v>
      </c>
      <c r="O16" s="43">
        <f t="shared" si="2"/>
        <v>527.2461538461539</v>
      </c>
      <c r="P16" s="10"/>
    </row>
    <row r="17" spans="1:119">
      <c r="A17" s="12"/>
      <c r="B17" s="44">
        <v>536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891046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891046</v>
      </c>
      <c r="O17" s="47">
        <f t="shared" si="2"/>
        <v>527.2461538461539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187023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187023</v>
      </c>
      <c r="O18" s="43">
        <f t="shared" si="2"/>
        <v>110.66449704142012</v>
      </c>
      <c r="P18" s="10"/>
    </row>
    <row r="19" spans="1:119">
      <c r="A19" s="12"/>
      <c r="B19" s="44">
        <v>541</v>
      </c>
      <c r="C19" s="20" t="s">
        <v>33</v>
      </c>
      <c r="D19" s="46">
        <v>187023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187023</v>
      </c>
      <c r="O19" s="47">
        <f t="shared" si="2"/>
        <v>110.66449704142012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48592</v>
      </c>
      <c r="E20" s="31">
        <f t="shared" si="6"/>
        <v>26281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74873</v>
      </c>
      <c r="O20" s="43">
        <f t="shared" si="2"/>
        <v>44.303550295857988</v>
      </c>
      <c r="P20" s="10"/>
    </row>
    <row r="21" spans="1:119">
      <c r="A21" s="13"/>
      <c r="B21" s="45">
        <v>559</v>
      </c>
      <c r="C21" s="21" t="s">
        <v>35</v>
      </c>
      <c r="D21" s="46">
        <v>48592</v>
      </c>
      <c r="E21" s="46">
        <v>26281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74873</v>
      </c>
      <c r="O21" s="47">
        <f t="shared" si="2"/>
        <v>44.303550295857988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SUM(D23:D23)</f>
        <v>17445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17445</v>
      </c>
      <c r="O22" s="43">
        <f t="shared" si="2"/>
        <v>10.322485207100591</v>
      </c>
      <c r="P22" s="9"/>
    </row>
    <row r="23" spans="1:119">
      <c r="A23" s="12"/>
      <c r="B23" s="44">
        <v>572</v>
      </c>
      <c r="C23" s="20" t="s">
        <v>37</v>
      </c>
      <c r="D23" s="46">
        <v>17445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17445</v>
      </c>
      <c r="O23" s="47">
        <f t="shared" si="2"/>
        <v>10.322485207100591</v>
      </c>
      <c r="P23" s="9"/>
    </row>
    <row r="24" spans="1:119" ht="15.75">
      <c r="A24" s="28" t="s">
        <v>39</v>
      </c>
      <c r="B24" s="29"/>
      <c r="C24" s="30"/>
      <c r="D24" s="31">
        <f t="shared" ref="D24:M24" si="8">SUM(D25:D25)</f>
        <v>86312</v>
      </c>
      <c r="E24" s="31">
        <f t="shared" si="8"/>
        <v>1048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18052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105412</v>
      </c>
      <c r="O24" s="43">
        <f t="shared" si="2"/>
        <v>62.37396449704142</v>
      </c>
      <c r="P24" s="9"/>
    </row>
    <row r="25" spans="1:119" ht="15.75" thickBot="1">
      <c r="A25" s="12"/>
      <c r="B25" s="44">
        <v>581</v>
      </c>
      <c r="C25" s="20" t="s">
        <v>38</v>
      </c>
      <c r="D25" s="46">
        <v>86312</v>
      </c>
      <c r="E25" s="46">
        <v>1048</v>
      </c>
      <c r="F25" s="46">
        <v>0</v>
      </c>
      <c r="G25" s="46">
        <v>0</v>
      </c>
      <c r="H25" s="46">
        <v>0</v>
      </c>
      <c r="I25" s="46">
        <v>18052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105412</v>
      </c>
      <c r="O25" s="47">
        <f t="shared" si="2"/>
        <v>62.37396449704142</v>
      </c>
      <c r="P25" s="9"/>
    </row>
    <row r="26" spans="1:119" ht="16.5" thickBot="1">
      <c r="A26" s="14" t="s">
        <v>10</v>
      </c>
      <c r="B26" s="23"/>
      <c r="C26" s="22"/>
      <c r="D26" s="15">
        <f>SUM(D5,D12,D16,D18,D20,D22,D24)</f>
        <v>903533</v>
      </c>
      <c r="E26" s="15">
        <f t="shared" ref="E26:M26" si="9">SUM(E5,E12,E16,E18,E20,E22,E24)</f>
        <v>27329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909098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1"/>
        <v>1839960</v>
      </c>
      <c r="O26" s="37">
        <f t="shared" si="2"/>
        <v>1088.7337278106509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68</v>
      </c>
      <c r="M28" s="163"/>
      <c r="N28" s="163"/>
      <c r="O28" s="41">
        <v>1690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47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88</v>
      </c>
      <c r="N4" s="34" t="s">
        <v>5</v>
      </c>
      <c r="O4" s="34" t="s">
        <v>89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SUM(D6:D9)</f>
        <v>473702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473702</v>
      </c>
      <c r="P5" s="32">
        <f t="shared" ref="P5:P21" si="1">(O5/P$23)</f>
        <v>224.82297104888468</v>
      </c>
      <c r="Q5" s="6"/>
    </row>
    <row r="6" spans="1:134">
      <c r="A6" s="12"/>
      <c r="B6" s="44">
        <v>511</v>
      </c>
      <c r="C6" s="20" t="s">
        <v>19</v>
      </c>
      <c r="D6" s="46">
        <v>72455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72455</v>
      </c>
      <c r="P6" s="47">
        <f t="shared" si="1"/>
        <v>34.387755102040813</v>
      </c>
      <c r="Q6" s="9"/>
    </row>
    <row r="7" spans="1:134">
      <c r="A7" s="12"/>
      <c r="B7" s="44">
        <v>513</v>
      </c>
      <c r="C7" s="20" t="s">
        <v>21</v>
      </c>
      <c r="D7" s="46">
        <v>350044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350044</v>
      </c>
      <c r="P7" s="47">
        <f t="shared" si="1"/>
        <v>166.13383958234456</v>
      </c>
      <c r="Q7" s="9"/>
    </row>
    <row r="8" spans="1:134">
      <c r="A8" s="12"/>
      <c r="B8" s="44">
        <v>514</v>
      </c>
      <c r="C8" s="20" t="s">
        <v>22</v>
      </c>
      <c r="D8" s="46">
        <v>36203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36203</v>
      </c>
      <c r="P8" s="47">
        <f t="shared" si="1"/>
        <v>17.182249644043665</v>
      </c>
      <c r="Q8" s="9"/>
    </row>
    <row r="9" spans="1:134">
      <c r="A9" s="12"/>
      <c r="B9" s="44">
        <v>515</v>
      </c>
      <c r="C9" s="20" t="s">
        <v>23</v>
      </c>
      <c r="D9" s="46">
        <v>15000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15000</v>
      </c>
      <c r="P9" s="47">
        <f t="shared" si="1"/>
        <v>7.1191267204556237</v>
      </c>
      <c r="Q9" s="9"/>
    </row>
    <row r="10" spans="1:134" ht="15.75">
      <c r="A10" s="28" t="s">
        <v>25</v>
      </c>
      <c r="B10" s="29"/>
      <c r="C10" s="30"/>
      <c r="D10" s="31">
        <f t="shared" ref="D10:N10" si="3">SUM(D11:D12)</f>
        <v>464405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42">
        <f>SUM(D10:N10)</f>
        <v>464405</v>
      </c>
      <c r="P10" s="43">
        <f t="shared" si="1"/>
        <v>220.41053630754627</v>
      </c>
      <c r="Q10" s="10"/>
    </row>
    <row r="11" spans="1:134">
      <c r="A11" s="12"/>
      <c r="B11" s="44">
        <v>521</v>
      </c>
      <c r="C11" s="20" t="s">
        <v>26</v>
      </c>
      <c r="D11" s="46">
        <v>415355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415355</v>
      </c>
      <c r="P11" s="47">
        <f t="shared" si="1"/>
        <v>197.13099193165638</v>
      </c>
      <c r="Q11" s="9"/>
    </row>
    <row r="12" spans="1:134">
      <c r="A12" s="12"/>
      <c r="B12" s="44">
        <v>522</v>
      </c>
      <c r="C12" s="20" t="s">
        <v>27</v>
      </c>
      <c r="D12" s="46">
        <v>49050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" si="4">SUM(D12:N12)</f>
        <v>49050</v>
      </c>
      <c r="P12" s="47">
        <f t="shared" si="1"/>
        <v>23.279544375889891</v>
      </c>
      <c r="Q12" s="9"/>
    </row>
    <row r="13" spans="1:134" ht="15.75">
      <c r="A13" s="28" t="s">
        <v>29</v>
      </c>
      <c r="B13" s="29"/>
      <c r="C13" s="30"/>
      <c r="D13" s="31">
        <f t="shared" ref="D13:N13" si="5">SUM(D14:D14)</f>
        <v>0</v>
      </c>
      <c r="E13" s="31">
        <f t="shared" si="5"/>
        <v>0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1376093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5"/>
        <v>0</v>
      </c>
      <c r="O13" s="42">
        <f>SUM(D13:N13)</f>
        <v>1376093</v>
      </c>
      <c r="P13" s="43">
        <f t="shared" si="1"/>
        <v>653.10536307546272</v>
      </c>
      <c r="Q13" s="10"/>
    </row>
    <row r="14" spans="1:134">
      <c r="A14" s="12"/>
      <c r="B14" s="44">
        <v>536</v>
      </c>
      <c r="C14" s="20" t="s">
        <v>31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1376093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6">SUM(D14:N14)</f>
        <v>1376093</v>
      </c>
      <c r="P14" s="47">
        <f t="shared" si="1"/>
        <v>653.10536307546272</v>
      </c>
      <c r="Q14" s="9"/>
    </row>
    <row r="15" spans="1:134" ht="15.75">
      <c r="A15" s="28" t="s">
        <v>32</v>
      </c>
      <c r="B15" s="29"/>
      <c r="C15" s="30"/>
      <c r="D15" s="31">
        <f t="shared" ref="D15:N15" si="7">SUM(D16:D16)</f>
        <v>375363</v>
      </c>
      <c r="E15" s="31">
        <f t="shared" si="7"/>
        <v>0</v>
      </c>
      <c r="F15" s="31">
        <f t="shared" si="7"/>
        <v>0</v>
      </c>
      <c r="G15" s="31">
        <f t="shared" si="7"/>
        <v>0</v>
      </c>
      <c r="H15" s="31">
        <f t="shared" si="7"/>
        <v>0</v>
      </c>
      <c r="I15" s="31">
        <f t="shared" si="7"/>
        <v>0</v>
      </c>
      <c r="J15" s="31">
        <f t="shared" si="7"/>
        <v>0</v>
      </c>
      <c r="K15" s="31">
        <f t="shared" si="7"/>
        <v>0</v>
      </c>
      <c r="L15" s="31">
        <f t="shared" si="7"/>
        <v>0</v>
      </c>
      <c r="M15" s="31">
        <f t="shared" si="7"/>
        <v>0</v>
      </c>
      <c r="N15" s="31">
        <f t="shared" si="7"/>
        <v>0</v>
      </c>
      <c r="O15" s="31">
        <f t="shared" si="6"/>
        <v>375363</v>
      </c>
      <c r="P15" s="43">
        <f t="shared" si="1"/>
        <v>178.15045087802562</v>
      </c>
      <c r="Q15" s="10"/>
    </row>
    <row r="16" spans="1:134">
      <c r="A16" s="12"/>
      <c r="B16" s="44">
        <v>541</v>
      </c>
      <c r="C16" s="20" t="s">
        <v>33</v>
      </c>
      <c r="D16" s="46">
        <v>375363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375363</v>
      </c>
      <c r="P16" s="47">
        <f t="shared" si="1"/>
        <v>178.15045087802562</v>
      </c>
      <c r="Q16" s="9"/>
    </row>
    <row r="17" spans="1:120" ht="15.75">
      <c r="A17" s="28" t="s">
        <v>34</v>
      </c>
      <c r="B17" s="29"/>
      <c r="C17" s="30"/>
      <c r="D17" s="31">
        <f t="shared" ref="D17:N17" si="8">SUM(D18:D18)</f>
        <v>0</v>
      </c>
      <c r="E17" s="31">
        <f t="shared" si="8"/>
        <v>263898</v>
      </c>
      <c r="F17" s="31">
        <f t="shared" si="8"/>
        <v>0</v>
      </c>
      <c r="G17" s="31">
        <f t="shared" si="8"/>
        <v>0</v>
      </c>
      <c r="H17" s="31">
        <f t="shared" si="8"/>
        <v>0</v>
      </c>
      <c r="I17" s="31">
        <f t="shared" si="8"/>
        <v>0</v>
      </c>
      <c r="J17" s="31">
        <f t="shared" si="8"/>
        <v>0</v>
      </c>
      <c r="K17" s="31">
        <f t="shared" si="8"/>
        <v>0</v>
      </c>
      <c r="L17" s="31">
        <f t="shared" si="8"/>
        <v>0</v>
      </c>
      <c r="M17" s="31">
        <f t="shared" si="8"/>
        <v>0</v>
      </c>
      <c r="N17" s="31">
        <f t="shared" si="8"/>
        <v>0</v>
      </c>
      <c r="O17" s="31">
        <f t="shared" si="6"/>
        <v>263898</v>
      </c>
      <c r="P17" s="43">
        <f t="shared" si="1"/>
        <v>125.24822021831989</v>
      </c>
      <c r="Q17" s="10"/>
    </row>
    <row r="18" spans="1:120">
      <c r="A18" s="13"/>
      <c r="B18" s="45">
        <v>559</v>
      </c>
      <c r="C18" s="21" t="s">
        <v>35</v>
      </c>
      <c r="D18" s="46">
        <v>0</v>
      </c>
      <c r="E18" s="46">
        <v>263898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263898</v>
      </c>
      <c r="P18" s="47">
        <f t="shared" si="1"/>
        <v>125.24822021831989</v>
      </c>
      <c r="Q18" s="9"/>
    </row>
    <row r="19" spans="1:120" ht="15.75">
      <c r="A19" s="28" t="s">
        <v>36</v>
      </c>
      <c r="B19" s="29"/>
      <c r="C19" s="30"/>
      <c r="D19" s="31">
        <f t="shared" ref="D19:N19" si="9">SUM(D20:D20)</f>
        <v>17331</v>
      </c>
      <c r="E19" s="31">
        <f t="shared" si="9"/>
        <v>0</v>
      </c>
      <c r="F19" s="31">
        <f t="shared" si="9"/>
        <v>0</v>
      </c>
      <c r="G19" s="31">
        <f t="shared" si="9"/>
        <v>0</v>
      </c>
      <c r="H19" s="31">
        <f t="shared" si="9"/>
        <v>0</v>
      </c>
      <c r="I19" s="31">
        <f t="shared" si="9"/>
        <v>0</v>
      </c>
      <c r="J19" s="31">
        <f t="shared" si="9"/>
        <v>0</v>
      </c>
      <c r="K19" s="31">
        <f t="shared" si="9"/>
        <v>0</v>
      </c>
      <c r="L19" s="31">
        <f t="shared" si="9"/>
        <v>0</v>
      </c>
      <c r="M19" s="31">
        <f t="shared" si="9"/>
        <v>0</v>
      </c>
      <c r="N19" s="31">
        <f t="shared" si="9"/>
        <v>0</v>
      </c>
      <c r="O19" s="31">
        <f>SUM(D19:N19)</f>
        <v>17331</v>
      </c>
      <c r="P19" s="43">
        <f t="shared" si="1"/>
        <v>8.2254390128144284</v>
      </c>
      <c r="Q19" s="9"/>
    </row>
    <row r="20" spans="1:120" ht="15.75" thickBot="1">
      <c r="A20" s="12"/>
      <c r="B20" s="44">
        <v>573</v>
      </c>
      <c r="C20" s="20" t="s">
        <v>92</v>
      </c>
      <c r="D20" s="46">
        <v>17331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17331</v>
      </c>
      <c r="P20" s="47">
        <f t="shared" si="1"/>
        <v>8.2254390128144284</v>
      </c>
      <c r="Q20" s="9"/>
    </row>
    <row r="21" spans="1:120" ht="16.5" thickBot="1">
      <c r="A21" s="14" t="s">
        <v>10</v>
      </c>
      <c r="B21" s="23"/>
      <c r="C21" s="22"/>
      <c r="D21" s="15">
        <f>SUM(D5,D10,D13,D15,D17,D19)</f>
        <v>1330801</v>
      </c>
      <c r="E21" s="15">
        <f t="shared" ref="E21:N21" si="10">SUM(E5,E10,E13,E15,E17,E19)</f>
        <v>263898</v>
      </c>
      <c r="F21" s="15">
        <f t="shared" si="10"/>
        <v>0</v>
      </c>
      <c r="G21" s="15">
        <f t="shared" si="10"/>
        <v>0</v>
      </c>
      <c r="H21" s="15">
        <f t="shared" si="10"/>
        <v>0</v>
      </c>
      <c r="I21" s="15">
        <f t="shared" si="10"/>
        <v>1376093</v>
      </c>
      <c r="J21" s="15">
        <f t="shared" si="10"/>
        <v>0</v>
      </c>
      <c r="K21" s="15">
        <f t="shared" si="10"/>
        <v>0</v>
      </c>
      <c r="L21" s="15">
        <f t="shared" si="10"/>
        <v>0</v>
      </c>
      <c r="M21" s="15">
        <f t="shared" si="10"/>
        <v>0</v>
      </c>
      <c r="N21" s="15">
        <f t="shared" si="10"/>
        <v>0</v>
      </c>
      <c r="O21" s="15">
        <f>SUM(D21:N21)</f>
        <v>2970792</v>
      </c>
      <c r="P21" s="37">
        <f t="shared" si="1"/>
        <v>1409.9629805410536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9"/>
    </row>
    <row r="23" spans="1:120">
      <c r="A23" s="38"/>
      <c r="B23" s="39"/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163" t="s">
        <v>93</v>
      </c>
      <c r="N23" s="163"/>
      <c r="O23" s="163"/>
      <c r="P23" s="41">
        <v>2107</v>
      </c>
    </row>
    <row r="24" spans="1:120">
      <c r="A24" s="164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2"/>
    </row>
    <row r="25" spans="1:120" ht="15.75" customHeight="1" thickBot="1">
      <c r="A25" s="165" t="s">
        <v>47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5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87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88</v>
      </c>
      <c r="N4" s="34" t="s">
        <v>5</v>
      </c>
      <c r="O4" s="34" t="s">
        <v>89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SUM(D6:D9)</f>
        <v>695423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4" si="1">SUM(D5:N5)</f>
        <v>695423</v>
      </c>
      <c r="P5" s="32">
        <f t="shared" ref="P5:P24" si="2">(O5/P$26)</f>
        <v>336.76658595641646</v>
      </c>
      <c r="Q5" s="6"/>
    </row>
    <row r="6" spans="1:134">
      <c r="A6" s="12"/>
      <c r="B6" s="44">
        <v>511</v>
      </c>
      <c r="C6" s="20" t="s">
        <v>19</v>
      </c>
      <c r="D6" s="46">
        <v>99758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99758</v>
      </c>
      <c r="P6" s="47">
        <f t="shared" si="2"/>
        <v>48.308958837772394</v>
      </c>
      <c r="Q6" s="9"/>
    </row>
    <row r="7" spans="1:134">
      <c r="A7" s="12"/>
      <c r="B7" s="44">
        <v>513</v>
      </c>
      <c r="C7" s="20" t="s">
        <v>21</v>
      </c>
      <c r="D7" s="46">
        <v>540624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540624</v>
      </c>
      <c r="P7" s="47">
        <f t="shared" si="2"/>
        <v>261.80338983050848</v>
      </c>
      <c r="Q7" s="9"/>
    </row>
    <row r="8" spans="1:134">
      <c r="A8" s="12"/>
      <c r="B8" s="44">
        <v>514</v>
      </c>
      <c r="C8" s="20" t="s">
        <v>22</v>
      </c>
      <c r="D8" s="46">
        <v>38791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38791</v>
      </c>
      <c r="P8" s="47">
        <f t="shared" si="2"/>
        <v>18.784987893462471</v>
      </c>
      <c r="Q8" s="9"/>
    </row>
    <row r="9" spans="1:134">
      <c r="A9" s="12"/>
      <c r="B9" s="44">
        <v>515</v>
      </c>
      <c r="C9" s="20" t="s">
        <v>23</v>
      </c>
      <c r="D9" s="46">
        <v>16250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16250</v>
      </c>
      <c r="P9" s="47">
        <f t="shared" si="2"/>
        <v>7.8692493946731235</v>
      </c>
      <c r="Q9" s="9"/>
    </row>
    <row r="10" spans="1:134" ht="15.75">
      <c r="A10" s="28" t="s">
        <v>25</v>
      </c>
      <c r="B10" s="29"/>
      <c r="C10" s="30"/>
      <c r="D10" s="31">
        <f t="shared" ref="D10:N10" si="3">SUM(D11:D13)</f>
        <v>337135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31">
        <f t="shared" si="3"/>
        <v>0</v>
      </c>
      <c r="O10" s="42">
        <f t="shared" si="1"/>
        <v>337135</v>
      </c>
      <c r="P10" s="43">
        <f t="shared" si="2"/>
        <v>163.26150121065376</v>
      </c>
      <c r="Q10" s="10"/>
    </row>
    <row r="11" spans="1:134">
      <c r="A11" s="12"/>
      <c r="B11" s="44">
        <v>521</v>
      </c>
      <c r="C11" s="20" t="s">
        <v>26</v>
      </c>
      <c r="D11" s="46">
        <v>246159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246159</v>
      </c>
      <c r="P11" s="47">
        <f t="shared" si="2"/>
        <v>119.20532687651331</v>
      </c>
      <c r="Q11" s="9"/>
    </row>
    <row r="12" spans="1:134">
      <c r="A12" s="12"/>
      <c r="B12" s="44">
        <v>522</v>
      </c>
      <c r="C12" s="20" t="s">
        <v>27</v>
      </c>
      <c r="D12" s="46">
        <v>70381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70381</v>
      </c>
      <c r="P12" s="47">
        <f t="shared" si="2"/>
        <v>34.082808716707021</v>
      </c>
      <c r="Q12" s="9"/>
    </row>
    <row r="13" spans="1:134">
      <c r="A13" s="12"/>
      <c r="B13" s="44">
        <v>529</v>
      </c>
      <c r="C13" s="20" t="s">
        <v>28</v>
      </c>
      <c r="D13" s="46">
        <v>20595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20595</v>
      </c>
      <c r="P13" s="47">
        <f t="shared" si="2"/>
        <v>9.973365617433414</v>
      </c>
      <c r="Q13" s="9"/>
    </row>
    <row r="14" spans="1:134" ht="15.75">
      <c r="A14" s="28" t="s">
        <v>29</v>
      </c>
      <c r="B14" s="29"/>
      <c r="C14" s="30"/>
      <c r="D14" s="31">
        <f t="shared" ref="D14:N14" si="4">SUM(D15:D15)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1590044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31">
        <f t="shared" si="4"/>
        <v>0</v>
      </c>
      <c r="O14" s="42">
        <f t="shared" si="1"/>
        <v>1590044</v>
      </c>
      <c r="P14" s="43">
        <f t="shared" si="2"/>
        <v>769.99709443099277</v>
      </c>
      <c r="Q14" s="10"/>
    </row>
    <row r="15" spans="1:134">
      <c r="A15" s="12"/>
      <c r="B15" s="44">
        <v>536</v>
      </c>
      <c r="C15" s="20" t="s">
        <v>31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1590044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1590044</v>
      </c>
      <c r="P15" s="47">
        <f t="shared" si="2"/>
        <v>769.99709443099277</v>
      </c>
      <c r="Q15" s="9"/>
    </row>
    <row r="16" spans="1:134" ht="15.75">
      <c r="A16" s="28" t="s">
        <v>32</v>
      </c>
      <c r="B16" s="29"/>
      <c r="C16" s="30"/>
      <c r="D16" s="31">
        <f t="shared" ref="D16:N16" si="5">SUM(D17:D17)</f>
        <v>840921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0</v>
      </c>
      <c r="O16" s="31">
        <f t="shared" si="1"/>
        <v>840921</v>
      </c>
      <c r="P16" s="43">
        <f t="shared" si="2"/>
        <v>407.22566585956417</v>
      </c>
      <c r="Q16" s="10"/>
    </row>
    <row r="17" spans="1:120">
      <c r="A17" s="12"/>
      <c r="B17" s="44">
        <v>541</v>
      </c>
      <c r="C17" s="20" t="s">
        <v>33</v>
      </c>
      <c r="D17" s="46">
        <v>840921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840921</v>
      </c>
      <c r="P17" s="47">
        <f t="shared" si="2"/>
        <v>407.22566585956417</v>
      </c>
      <c r="Q17" s="9"/>
    </row>
    <row r="18" spans="1:120" ht="15.75">
      <c r="A18" s="28" t="s">
        <v>34</v>
      </c>
      <c r="B18" s="29"/>
      <c r="C18" s="30"/>
      <c r="D18" s="31">
        <f t="shared" ref="D18:N18" si="6">SUM(D19:D19)</f>
        <v>0</v>
      </c>
      <c r="E18" s="31">
        <f t="shared" si="6"/>
        <v>397110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6"/>
        <v>0</v>
      </c>
      <c r="O18" s="31">
        <f t="shared" si="1"/>
        <v>397110</v>
      </c>
      <c r="P18" s="43">
        <f t="shared" si="2"/>
        <v>192.30508474576271</v>
      </c>
      <c r="Q18" s="10"/>
    </row>
    <row r="19" spans="1:120">
      <c r="A19" s="13"/>
      <c r="B19" s="45">
        <v>559</v>
      </c>
      <c r="C19" s="21" t="s">
        <v>35</v>
      </c>
      <c r="D19" s="46">
        <v>0</v>
      </c>
      <c r="E19" s="46">
        <v>397110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397110</v>
      </c>
      <c r="P19" s="47">
        <f t="shared" si="2"/>
        <v>192.30508474576271</v>
      </c>
      <c r="Q19" s="9"/>
    </row>
    <row r="20" spans="1:120" ht="15.75">
      <c r="A20" s="28" t="s">
        <v>36</v>
      </c>
      <c r="B20" s="29"/>
      <c r="C20" s="30"/>
      <c r="D20" s="31">
        <f t="shared" ref="D20:N20" si="7">SUM(D21:D21)</f>
        <v>3965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7"/>
        <v>0</v>
      </c>
      <c r="O20" s="31">
        <f t="shared" si="1"/>
        <v>3965</v>
      </c>
      <c r="P20" s="43">
        <f t="shared" si="2"/>
        <v>1.9200968523002422</v>
      </c>
      <c r="Q20" s="9"/>
    </row>
    <row r="21" spans="1:120">
      <c r="A21" s="12"/>
      <c r="B21" s="44">
        <v>572</v>
      </c>
      <c r="C21" s="20" t="s">
        <v>37</v>
      </c>
      <c r="D21" s="46">
        <v>3965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3965</v>
      </c>
      <c r="P21" s="47">
        <f t="shared" si="2"/>
        <v>1.9200968523002422</v>
      </c>
      <c r="Q21" s="9"/>
    </row>
    <row r="22" spans="1:120" ht="15.75">
      <c r="A22" s="28" t="s">
        <v>39</v>
      </c>
      <c r="B22" s="29"/>
      <c r="C22" s="30"/>
      <c r="D22" s="31">
        <f t="shared" ref="D22:N22" si="8">SUM(D23:D23)</f>
        <v>27297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1"/>
        <v>27297</v>
      </c>
      <c r="P22" s="43">
        <f t="shared" si="2"/>
        <v>13.218886198547215</v>
      </c>
      <c r="Q22" s="9"/>
    </row>
    <row r="23" spans="1:120" ht="15.75" thickBot="1">
      <c r="A23" s="12"/>
      <c r="B23" s="44">
        <v>581</v>
      </c>
      <c r="C23" s="20" t="s">
        <v>90</v>
      </c>
      <c r="D23" s="46">
        <v>27297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27297</v>
      </c>
      <c r="P23" s="47">
        <f t="shared" si="2"/>
        <v>13.218886198547215</v>
      </c>
      <c r="Q23" s="9"/>
    </row>
    <row r="24" spans="1:120" ht="16.5" thickBot="1">
      <c r="A24" s="14" t="s">
        <v>10</v>
      </c>
      <c r="B24" s="23"/>
      <c r="C24" s="22"/>
      <c r="D24" s="15">
        <f>SUM(D5,D10,D14,D16,D18,D20,D22)</f>
        <v>1904741</v>
      </c>
      <c r="E24" s="15">
        <f t="shared" ref="E24:N24" si="9">SUM(E5,E10,E14,E16,E18,E20,E22)</f>
        <v>397110</v>
      </c>
      <c r="F24" s="15">
        <f t="shared" si="9"/>
        <v>0</v>
      </c>
      <c r="G24" s="15">
        <f t="shared" si="9"/>
        <v>0</v>
      </c>
      <c r="H24" s="15">
        <f t="shared" si="9"/>
        <v>0</v>
      </c>
      <c r="I24" s="15">
        <f t="shared" si="9"/>
        <v>1590044</v>
      </c>
      <c r="J24" s="15">
        <f t="shared" si="9"/>
        <v>0</v>
      </c>
      <c r="K24" s="15">
        <f t="shared" si="9"/>
        <v>0</v>
      </c>
      <c r="L24" s="15">
        <f t="shared" si="9"/>
        <v>0</v>
      </c>
      <c r="M24" s="15">
        <f t="shared" si="9"/>
        <v>0</v>
      </c>
      <c r="N24" s="15">
        <f t="shared" si="9"/>
        <v>0</v>
      </c>
      <c r="O24" s="15">
        <f t="shared" si="1"/>
        <v>3891895</v>
      </c>
      <c r="P24" s="37">
        <f t="shared" si="2"/>
        <v>1884.6949152542372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9"/>
    </row>
    <row r="26" spans="1:120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163" t="s">
        <v>86</v>
      </c>
      <c r="N26" s="163"/>
      <c r="O26" s="163"/>
      <c r="P26" s="41">
        <v>2065</v>
      </c>
    </row>
    <row r="27" spans="1:120">
      <c r="A27" s="164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2"/>
    </row>
    <row r="28" spans="1:120" ht="15.75" customHeight="1" thickBot="1">
      <c r="A28" s="165" t="s">
        <v>47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5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594566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594566</v>
      </c>
      <c r="O5" s="32">
        <f t="shared" ref="O5:O22" si="2">(N5/O$24)</f>
        <v>266.14413607878248</v>
      </c>
      <c r="P5" s="6"/>
    </row>
    <row r="6" spans="1:133">
      <c r="A6" s="12"/>
      <c r="B6" s="44">
        <v>511</v>
      </c>
      <c r="C6" s="20" t="s">
        <v>19</v>
      </c>
      <c r="D6" s="46">
        <v>67143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67143</v>
      </c>
      <c r="O6" s="47">
        <f t="shared" si="2"/>
        <v>30.055058191584603</v>
      </c>
      <c r="P6" s="9"/>
    </row>
    <row r="7" spans="1:133">
      <c r="A7" s="12"/>
      <c r="B7" s="44">
        <v>513</v>
      </c>
      <c r="C7" s="20" t="s">
        <v>21</v>
      </c>
      <c r="D7" s="46">
        <v>479070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479070</v>
      </c>
      <c r="O7" s="47">
        <f t="shared" si="2"/>
        <v>214.44494180841539</v>
      </c>
      <c r="P7" s="9"/>
    </row>
    <row r="8" spans="1:133">
      <c r="A8" s="12"/>
      <c r="B8" s="44">
        <v>514</v>
      </c>
      <c r="C8" s="20" t="s">
        <v>22</v>
      </c>
      <c r="D8" s="46">
        <v>33353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33353</v>
      </c>
      <c r="O8" s="47">
        <f t="shared" si="2"/>
        <v>14.929722470904208</v>
      </c>
      <c r="P8" s="9"/>
    </row>
    <row r="9" spans="1:133">
      <c r="A9" s="12"/>
      <c r="B9" s="44">
        <v>515</v>
      </c>
      <c r="C9" s="20" t="s">
        <v>23</v>
      </c>
      <c r="D9" s="46">
        <v>15000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15000</v>
      </c>
      <c r="O9" s="47">
        <f t="shared" si="2"/>
        <v>6.714413607878245</v>
      </c>
      <c r="P9" s="9"/>
    </row>
    <row r="10" spans="1:133" ht="15.75">
      <c r="A10" s="28" t="s">
        <v>25</v>
      </c>
      <c r="B10" s="29"/>
      <c r="C10" s="30"/>
      <c r="D10" s="31">
        <f t="shared" ref="D10:M10" si="3">SUM(D11:D12)</f>
        <v>465624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465624</v>
      </c>
      <c r="O10" s="43">
        <f t="shared" si="2"/>
        <v>208.42614145031334</v>
      </c>
      <c r="P10" s="10"/>
    </row>
    <row r="11" spans="1:133">
      <c r="A11" s="12"/>
      <c r="B11" s="44">
        <v>521</v>
      </c>
      <c r="C11" s="20" t="s">
        <v>26</v>
      </c>
      <c r="D11" s="46">
        <v>230454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230454</v>
      </c>
      <c r="O11" s="47">
        <f t="shared" si="2"/>
        <v>103.15756490599821</v>
      </c>
      <c r="P11" s="9"/>
    </row>
    <row r="12" spans="1:133">
      <c r="A12" s="12"/>
      <c r="B12" s="44">
        <v>522</v>
      </c>
      <c r="C12" s="20" t="s">
        <v>27</v>
      </c>
      <c r="D12" s="46">
        <v>235170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235170</v>
      </c>
      <c r="O12" s="47">
        <f t="shared" si="2"/>
        <v>105.26857654431512</v>
      </c>
      <c r="P12" s="9"/>
    </row>
    <row r="13" spans="1:133" ht="15.75">
      <c r="A13" s="28" t="s">
        <v>29</v>
      </c>
      <c r="B13" s="29"/>
      <c r="C13" s="30"/>
      <c r="D13" s="31">
        <f t="shared" ref="D13:M13" si="4">SUM(D14:D15)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1714916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1714916</v>
      </c>
      <c r="O13" s="43">
        <f t="shared" si="2"/>
        <v>767.64368845120862</v>
      </c>
      <c r="P13" s="10"/>
    </row>
    <row r="14" spans="1:133">
      <c r="A14" s="12"/>
      <c r="B14" s="44">
        <v>534</v>
      </c>
      <c r="C14" s="20" t="s">
        <v>59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288277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288277</v>
      </c>
      <c r="O14" s="47">
        <f t="shared" si="2"/>
        <v>129.04073410922112</v>
      </c>
      <c r="P14" s="9"/>
    </row>
    <row r="15" spans="1:133">
      <c r="A15" s="12"/>
      <c r="B15" s="44">
        <v>536</v>
      </c>
      <c r="C15" s="20" t="s">
        <v>60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1426639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1426639</v>
      </c>
      <c r="O15" s="47">
        <f t="shared" si="2"/>
        <v>638.60295434198747</v>
      </c>
      <c r="P15" s="9"/>
    </row>
    <row r="16" spans="1:133" ht="15.75">
      <c r="A16" s="28" t="s">
        <v>32</v>
      </c>
      <c r="B16" s="29"/>
      <c r="C16" s="30"/>
      <c r="D16" s="31">
        <f t="shared" ref="D16:M16" si="5">SUM(D17:D17)</f>
        <v>487708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487708</v>
      </c>
      <c r="O16" s="43">
        <f t="shared" si="2"/>
        <v>218.31154879140556</v>
      </c>
      <c r="P16" s="10"/>
    </row>
    <row r="17" spans="1:119">
      <c r="A17" s="12"/>
      <c r="B17" s="44">
        <v>541</v>
      </c>
      <c r="C17" s="20" t="s">
        <v>62</v>
      </c>
      <c r="D17" s="46">
        <v>487708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487708</v>
      </c>
      <c r="O17" s="47">
        <f t="shared" si="2"/>
        <v>218.31154879140556</v>
      </c>
      <c r="P17" s="9"/>
    </row>
    <row r="18" spans="1:119" ht="15.75">
      <c r="A18" s="28" t="s">
        <v>34</v>
      </c>
      <c r="B18" s="29"/>
      <c r="C18" s="30"/>
      <c r="D18" s="31">
        <f t="shared" ref="D18:M18" si="6">SUM(D19:D19)</f>
        <v>0</v>
      </c>
      <c r="E18" s="31">
        <f t="shared" si="6"/>
        <v>87246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87246</v>
      </c>
      <c r="O18" s="43">
        <f t="shared" si="2"/>
        <v>39.053715308863026</v>
      </c>
      <c r="P18" s="10"/>
    </row>
    <row r="19" spans="1:119">
      <c r="A19" s="13"/>
      <c r="B19" s="45">
        <v>559</v>
      </c>
      <c r="C19" s="21" t="s">
        <v>35</v>
      </c>
      <c r="D19" s="46">
        <v>0</v>
      </c>
      <c r="E19" s="46">
        <v>87246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87246</v>
      </c>
      <c r="O19" s="47">
        <f t="shared" si="2"/>
        <v>39.053715308863026</v>
      </c>
      <c r="P19" s="9"/>
    </row>
    <row r="20" spans="1:119" ht="15.75">
      <c r="A20" s="28" t="s">
        <v>64</v>
      </c>
      <c r="B20" s="29"/>
      <c r="C20" s="30"/>
      <c r="D20" s="31">
        <f t="shared" ref="D20:M20" si="7">SUM(D21:D21)</f>
        <v>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145000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145000</v>
      </c>
      <c r="O20" s="43">
        <f t="shared" si="2"/>
        <v>64.905998209489709</v>
      </c>
      <c r="P20" s="9"/>
    </row>
    <row r="21" spans="1:119" ht="15.75" thickBot="1">
      <c r="A21" s="12"/>
      <c r="B21" s="44">
        <v>581</v>
      </c>
      <c r="C21" s="20" t="s">
        <v>65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145000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145000</v>
      </c>
      <c r="O21" s="47">
        <f t="shared" si="2"/>
        <v>64.905998209489709</v>
      </c>
      <c r="P21" s="9"/>
    </row>
    <row r="22" spans="1:119" ht="16.5" thickBot="1">
      <c r="A22" s="14" t="s">
        <v>10</v>
      </c>
      <c r="B22" s="23"/>
      <c r="C22" s="22"/>
      <c r="D22" s="15">
        <f>SUM(D5,D10,D13,D16,D18,D20)</f>
        <v>1547898</v>
      </c>
      <c r="E22" s="15">
        <f t="shared" ref="E22:M22" si="8">SUM(E5,E10,E13,E16,E18,E20)</f>
        <v>87246</v>
      </c>
      <c r="F22" s="15">
        <f t="shared" si="8"/>
        <v>0</v>
      </c>
      <c r="G22" s="15">
        <f t="shared" si="8"/>
        <v>0</v>
      </c>
      <c r="H22" s="15">
        <f t="shared" si="8"/>
        <v>0</v>
      </c>
      <c r="I22" s="15">
        <f t="shared" si="8"/>
        <v>1859916</v>
      </c>
      <c r="J22" s="15">
        <f t="shared" si="8"/>
        <v>0</v>
      </c>
      <c r="K22" s="15">
        <f t="shared" si="8"/>
        <v>0</v>
      </c>
      <c r="L22" s="15">
        <f t="shared" si="8"/>
        <v>0</v>
      </c>
      <c r="M22" s="15">
        <f t="shared" si="8"/>
        <v>0</v>
      </c>
      <c r="N22" s="15">
        <f t="shared" si="1"/>
        <v>3495060</v>
      </c>
      <c r="O22" s="37">
        <f t="shared" si="2"/>
        <v>1564.4852282900627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38"/>
      <c r="B24" s="39"/>
      <c r="C24" s="39"/>
      <c r="D24" s="40"/>
      <c r="E24" s="40"/>
      <c r="F24" s="40"/>
      <c r="G24" s="40"/>
      <c r="H24" s="40"/>
      <c r="I24" s="40"/>
      <c r="J24" s="40"/>
      <c r="K24" s="40"/>
      <c r="L24" s="163" t="s">
        <v>84</v>
      </c>
      <c r="M24" s="163"/>
      <c r="N24" s="163"/>
      <c r="O24" s="41">
        <v>2234</v>
      </c>
    </row>
    <row r="25" spans="1:119">
      <c r="A25" s="164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  <row r="26" spans="1:119" ht="15.75" customHeight="1" thickBot="1">
      <c r="A26" s="165" t="s">
        <v>47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439069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439069</v>
      </c>
      <c r="O5" s="32">
        <f t="shared" ref="O5:O25" si="2">(N5/O$27)</f>
        <v>217.25333993072735</v>
      </c>
      <c r="P5" s="6"/>
    </row>
    <row r="6" spans="1:133">
      <c r="A6" s="12"/>
      <c r="B6" s="44">
        <v>511</v>
      </c>
      <c r="C6" s="20" t="s">
        <v>19</v>
      </c>
      <c r="D6" s="46">
        <v>60134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60134</v>
      </c>
      <c r="O6" s="47">
        <f t="shared" si="2"/>
        <v>29.754576942107867</v>
      </c>
      <c r="P6" s="9"/>
    </row>
    <row r="7" spans="1:133">
      <c r="A7" s="12"/>
      <c r="B7" s="44">
        <v>513</v>
      </c>
      <c r="C7" s="20" t="s">
        <v>21</v>
      </c>
      <c r="D7" s="46">
        <v>260506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260506</v>
      </c>
      <c r="O7" s="47">
        <f t="shared" si="2"/>
        <v>128.899554675903</v>
      </c>
      <c r="P7" s="9"/>
    </row>
    <row r="8" spans="1:133">
      <c r="A8" s="12"/>
      <c r="B8" s="44">
        <v>514</v>
      </c>
      <c r="C8" s="20" t="s">
        <v>22</v>
      </c>
      <c r="D8" s="46">
        <v>36778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36778</v>
      </c>
      <c r="O8" s="47">
        <f t="shared" si="2"/>
        <v>18.197921820880751</v>
      </c>
      <c r="P8" s="9"/>
    </row>
    <row r="9" spans="1:133">
      <c r="A9" s="12"/>
      <c r="B9" s="44">
        <v>515</v>
      </c>
      <c r="C9" s="20" t="s">
        <v>23</v>
      </c>
      <c r="D9" s="46">
        <v>13750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13750</v>
      </c>
      <c r="O9" s="47">
        <f t="shared" si="2"/>
        <v>6.8035625927758536</v>
      </c>
      <c r="P9" s="9"/>
    </row>
    <row r="10" spans="1:133">
      <c r="A10" s="12"/>
      <c r="B10" s="44">
        <v>519</v>
      </c>
      <c r="C10" s="20" t="s">
        <v>58</v>
      </c>
      <c r="D10" s="46">
        <v>67901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67901</v>
      </c>
      <c r="O10" s="47">
        <f t="shared" si="2"/>
        <v>33.597723899059872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SUM(D12:D14)</f>
        <v>304075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304075</v>
      </c>
      <c r="O11" s="43">
        <f t="shared" si="2"/>
        <v>150.45769421078674</v>
      </c>
      <c r="P11" s="10"/>
    </row>
    <row r="12" spans="1:133">
      <c r="A12" s="12"/>
      <c r="B12" s="44">
        <v>521</v>
      </c>
      <c r="C12" s="20" t="s">
        <v>26</v>
      </c>
      <c r="D12" s="46">
        <v>185664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185664</v>
      </c>
      <c r="O12" s="47">
        <f t="shared" si="2"/>
        <v>91.867392380009889</v>
      </c>
      <c r="P12" s="9"/>
    </row>
    <row r="13" spans="1:133">
      <c r="A13" s="12"/>
      <c r="B13" s="44">
        <v>522</v>
      </c>
      <c r="C13" s="20" t="s">
        <v>27</v>
      </c>
      <c r="D13" s="46">
        <v>97379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97379</v>
      </c>
      <c r="O13" s="47">
        <f t="shared" si="2"/>
        <v>48.183572488866901</v>
      </c>
      <c r="P13" s="9"/>
    </row>
    <row r="14" spans="1:133">
      <c r="A14" s="12"/>
      <c r="B14" s="44">
        <v>529</v>
      </c>
      <c r="C14" s="20" t="s">
        <v>28</v>
      </c>
      <c r="D14" s="46">
        <v>21032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21032</v>
      </c>
      <c r="O14" s="47">
        <f t="shared" si="2"/>
        <v>10.406729341909946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SUM(D16:D16)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1047495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1047495</v>
      </c>
      <c r="O15" s="43">
        <f t="shared" si="2"/>
        <v>518.30529440870851</v>
      </c>
      <c r="P15" s="10"/>
    </row>
    <row r="16" spans="1:133">
      <c r="A16" s="12"/>
      <c r="B16" s="44">
        <v>536</v>
      </c>
      <c r="C16" s="20" t="s">
        <v>60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1047495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1047495</v>
      </c>
      <c r="O16" s="47">
        <f t="shared" si="2"/>
        <v>518.30529440870851</v>
      </c>
      <c r="P16" s="9"/>
    </row>
    <row r="17" spans="1:119" ht="15.75">
      <c r="A17" s="28" t="s">
        <v>32</v>
      </c>
      <c r="B17" s="29"/>
      <c r="C17" s="30"/>
      <c r="D17" s="31">
        <f t="shared" ref="D17:M17" si="5">SUM(D18:D18)</f>
        <v>248652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248652</v>
      </c>
      <c r="O17" s="43">
        <f t="shared" si="2"/>
        <v>123.03414151410193</v>
      </c>
      <c r="P17" s="10"/>
    </row>
    <row r="18" spans="1:119">
      <c r="A18" s="12"/>
      <c r="B18" s="44">
        <v>541</v>
      </c>
      <c r="C18" s="20" t="s">
        <v>62</v>
      </c>
      <c r="D18" s="46">
        <v>248652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248652</v>
      </c>
      <c r="O18" s="47">
        <f t="shared" si="2"/>
        <v>123.03414151410193</v>
      </c>
      <c r="P18" s="9"/>
    </row>
    <row r="19" spans="1:119" ht="15.75">
      <c r="A19" s="28" t="s">
        <v>34</v>
      </c>
      <c r="B19" s="29"/>
      <c r="C19" s="30"/>
      <c r="D19" s="31">
        <f t="shared" ref="D19:M19" si="6">SUM(D20:D20)</f>
        <v>0</v>
      </c>
      <c r="E19" s="31">
        <f t="shared" si="6"/>
        <v>118120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118120</v>
      </c>
      <c r="O19" s="43">
        <f t="shared" si="2"/>
        <v>58.446313706086094</v>
      </c>
      <c r="P19" s="10"/>
    </row>
    <row r="20" spans="1:119">
      <c r="A20" s="13"/>
      <c r="B20" s="45">
        <v>559</v>
      </c>
      <c r="C20" s="21" t="s">
        <v>35</v>
      </c>
      <c r="D20" s="46">
        <v>0</v>
      </c>
      <c r="E20" s="46">
        <v>118120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118120</v>
      </c>
      <c r="O20" s="47">
        <f t="shared" si="2"/>
        <v>58.446313706086094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8498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8498</v>
      </c>
      <c r="O21" s="43">
        <f t="shared" si="2"/>
        <v>4.2048490846115785</v>
      </c>
      <c r="P21" s="9"/>
    </row>
    <row r="22" spans="1:119">
      <c r="A22" s="12"/>
      <c r="B22" s="44">
        <v>572</v>
      </c>
      <c r="C22" s="20" t="s">
        <v>63</v>
      </c>
      <c r="D22" s="46">
        <v>8498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8498</v>
      </c>
      <c r="O22" s="47">
        <f t="shared" si="2"/>
        <v>4.2048490846115785</v>
      </c>
      <c r="P22" s="9"/>
    </row>
    <row r="23" spans="1:119" ht="15.75">
      <c r="A23" s="28" t="s">
        <v>64</v>
      </c>
      <c r="B23" s="29"/>
      <c r="C23" s="30"/>
      <c r="D23" s="31">
        <f t="shared" ref="D23:M23" si="8">SUM(D24:D24)</f>
        <v>94963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94963</v>
      </c>
      <c r="O23" s="43">
        <f t="shared" si="2"/>
        <v>46.988124690747156</v>
      </c>
      <c r="P23" s="9"/>
    </row>
    <row r="24" spans="1:119" ht="15.75" thickBot="1">
      <c r="A24" s="12"/>
      <c r="B24" s="44">
        <v>581</v>
      </c>
      <c r="C24" s="20" t="s">
        <v>65</v>
      </c>
      <c r="D24" s="46">
        <v>94963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94963</v>
      </c>
      <c r="O24" s="47">
        <f t="shared" si="2"/>
        <v>46.988124690747156</v>
      </c>
      <c r="P24" s="9"/>
    </row>
    <row r="25" spans="1:119" ht="16.5" thickBot="1">
      <c r="A25" s="14" t="s">
        <v>10</v>
      </c>
      <c r="B25" s="23"/>
      <c r="C25" s="22"/>
      <c r="D25" s="15">
        <f>SUM(D5,D11,D15,D17,D19,D21,D23)</f>
        <v>1095257</v>
      </c>
      <c r="E25" s="15">
        <f t="shared" ref="E25:M25" si="9">SUM(E5,E11,E15,E17,E19,E21,E23)</f>
        <v>118120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1047495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1"/>
        <v>2260872</v>
      </c>
      <c r="O25" s="37">
        <f t="shared" si="2"/>
        <v>1118.6897575457695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3" t="s">
        <v>82</v>
      </c>
      <c r="M27" s="163"/>
      <c r="N27" s="163"/>
      <c r="O27" s="41">
        <v>2021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47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543466</v>
      </c>
      <c r="E5" s="26">
        <f t="shared" si="0"/>
        <v>192107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150000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885573</v>
      </c>
      <c r="O5" s="32">
        <f t="shared" ref="O5:O23" si="2">(N5/O$25)</f>
        <v>436.45786101527847</v>
      </c>
      <c r="P5" s="6"/>
    </row>
    <row r="6" spans="1:133">
      <c r="A6" s="12"/>
      <c r="B6" s="44">
        <v>511</v>
      </c>
      <c r="C6" s="20" t="s">
        <v>19</v>
      </c>
      <c r="D6" s="46">
        <v>70224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70224</v>
      </c>
      <c r="O6" s="47">
        <f t="shared" si="2"/>
        <v>34.610152784622969</v>
      </c>
      <c r="P6" s="9"/>
    </row>
    <row r="7" spans="1:133">
      <c r="A7" s="12"/>
      <c r="B7" s="44">
        <v>513</v>
      </c>
      <c r="C7" s="20" t="s">
        <v>21</v>
      </c>
      <c r="D7" s="46">
        <v>300823</v>
      </c>
      <c r="E7" s="46">
        <v>0</v>
      </c>
      <c r="F7" s="46">
        <v>0</v>
      </c>
      <c r="G7" s="46">
        <v>0</v>
      </c>
      <c r="H7" s="46">
        <v>0</v>
      </c>
      <c r="I7" s="46">
        <v>150000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450823</v>
      </c>
      <c r="O7" s="47">
        <f t="shared" si="2"/>
        <v>222.18974864465252</v>
      </c>
      <c r="P7" s="9"/>
    </row>
    <row r="8" spans="1:133">
      <c r="A8" s="12"/>
      <c r="B8" s="44">
        <v>514</v>
      </c>
      <c r="C8" s="20" t="s">
        <v>22</v>
      </c>
      <c r="D8" s="46">
        <v>29833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29833</v>
      </c>
      <c r="O8" s="47">
        <f t="shared" si="2"/>
        <v>14.703302119270576</v>
      </c>
      <c r="P8" s="9"/>
    </row>
    <row r="9" spans="1:133">
      <c r="A9" s="12"/>
      <c r="B9" s="44">
        <v>515</v>
      </c>
      <c r="C9" s="20" t="s">
        <v>23</v>
      </c>
      <c r="D9" s="46">
        <v>10000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10000</v>
      </c>
      <c r="O9" s="47">
        <f t="shared" si="2"/>
        <v>4.9285362247412516</v>
      </c>
      <c r="P9" s="9"/>
    </row>
    <row r="10" spans="1:133">
      <c r="A10" s="12"/>
      <c r="B10" s="44">
        <v>519</v>
      </c>
      <c r="C10" s="20" t="s">
        <v>58</v>
      </c>
      <c r="D10" s="46">
        <v>132586</v>
      </c>
      <c r="E10" s="46">
        <v>192107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324693</v>
      </c>
      <c r="O10" s="47">
        <f t="shared" si="2"/>
        <v>160.02612124199112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SUM(D12:D13)</f>
        <v>296621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296621</v>
      </c>
      <c r="O11" s="43">
        <f t="shared" si="2"/>
        <v>146.19073435189748</v>
      </c>
      <c r="P11" s="10"/>
    </row>
    <row r="12" spans="1:133">
      <c r="A12" s="12"/>
      <c r="B12" s="44">
        <v>521</v>
      </c>
      <c r="C12" s="20" t="s">
        <v>26</v>
      </c>
      <c r="D12" s="46">
        <v>173436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173436</v>
      </c>
      <c r="O12" s="47">
        <f t="shared" si="2"/>
        <v>85.478560867422374</v>
      </c>
      <c r="P12" s="9"/>
    </row>
    <row r="13" spans="1:133">
      <c r="A13" s="12"/>
      <c r="B13" s="44">
        <v>522</v>
      </c>
      <c r="C13" s="20" t="s">
        <v>27</v>
      </c>
      <c r="D13" s="46">
        <v>123185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123185</v>
      </c>
      <c r="O13" s="47">
        <f t="shared" si="2"/>
        <v>60.712173484475109</v>
      </c>
      <c r="P13" s="9"/>
    </row>
    <row r="14" spans="1:133" ht="15.75">
      <c r="A14" s="28" t="s">
        <v>29</v>
      </c>
      <c r="B14" s="29"/>
      <c r="C14" s="30"/>
      <c r="D14" s="31">
        <f t="shared" ref="D14:M14" si="4">SUM(D15:D16)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1063771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1063771</v>
      </c>
      <c r="O14" s="43">
        <f t="shared" si="2"/>
        <v>524.28339083292258</v>
      </c>
      <c r="P14" s="10"/>
    </row>
    <row r="15" spans="1:133">
      <c r="A15" s="12"/>
      <c r="B15" s="44">
        <v>534</v>
      </c>
      <c r="C15" s="20" t="s">
        <v>59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267747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267747</v>
      </c>
      <c r="O15" s="47">
        <f t="shared" si="2"/>
        <v>131.9600788565796</v>
      </c>
      <c r="P15" s="9"/>
    </row>
    <row r="16" spans="1:133">
      <c r="A16" s="12"/>
      <c r="B16" s="44">
        <v>536</v>
      </c>
      <c r="C16" s="20" t="s">
        <v>60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796024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796024</v>
      </c>
      <c r="O16" s="47">
        <f t="shared" si="2"/>
        <v>392.32331197634301</v>
      </c>
      <c r="P16" s="9"/>
    </row>
    <row r="17" spans="1:119" ht="15.75">
      <c r="A17" s="28" t="s">
        <v>32</v>
      </c>
      <c r="B17" s="29"/>
      <c r="C17" s="30"/>
      <c r="D17" s="31">
        <f t="shared" ref="D17:M17" si="5">SUM(D18:D18)</f>
        <v>158563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158563</v>
      </c>
      <c r="O17" s="43">
        <f t="shared" si="2"/>
        <v>78.148348940364713</v>
      </c>
      <c r="P17" s="10"/>
    </row>
    <row r="18" spans="1:119">
      <c r="A18" s="12"/>
      <c r="B18" s="44">
        <v>541</v>
      </c>
      <c r="C18" s="20" t="s">
        <v>62</v>
      </c>
      <c r="D18" s="46">
        <v>158563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158563</v>
      </c>
      <c r="O18" s="47">
        <f t="shared" si="2"/>
        <v>78.148348940364713</v>
      </c>
      <c r="P18" s="9"/>
    </row>
    <row r="19" spans="1:119" ht="15.75">
      <c r="A19" s="28" t="s">
        <v>44</v>
      </c>
      <c r="B19" s="29"/>
      <c r="C19" s="30"/>
      <c r="D19" s="31">
        <f t="shared" ref="D19:M19" si="6">SUM(D20:D20)</f>
        <v>20266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20266</v>
      </c>
      <c r="O19" s="43">
        <f t="shared" si="2"/>
        <v>9.988171513060621</v>
      </c>
      <c r="P19" s="10"/>
    </row>
    <row r="20" spans="1:119">
      <c r="A20" s="12"/>
      <c r="B20" s="44">
        <v>562</v>
      </c>
      <c r="C20" s="20" t="s">
        <v>75</v>
      </c>
      <c r="D20" s="46">
        <v>20266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20266</v>
      </c>
      <c r="O20" s="47">
        <f t="shared" si="2"/>
        <v>9.988171513060621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23047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23047</v>
      </c>
      <c r="O21" s="43">
        <f t="shared" si="2"/>
        <v>11.358797437161163</v>
      </c>
      <c r="P21" s="9"/>
    </row>
    <row r="22" spans="1:119" ht="15.75" thickBot="1">
      <c r="A22" s="12"/>
      <c r="B22" s="44">
        <v>572</v>
      </c>
      <c r="C22" s="20" t="s">
        <v>63</v>
      </c>
      <c r="D22" s="46">
        <v>23047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23047</v>
      </c>
      <c r="O22" s="47">
        <f t="shared" si="2"/>
        <v>11.358797437161163</v>
      </c>
      <c r="P22" s="9"/>
    </row>
    <row r="23" spans="1:119" ht="16.5" thickBot="1">
      <c r="A23" s="14" t="s">
        <v>10</v>
      </c>
      <c r="B23" s="23"/>
      <c r="C23" s="22"/>
      <c r="D23" s="15">
        <f>SUM(D5,D11,D14,D17,D19,D21)</f>
        <v>1041963</v>
      </c>
      <c r="E23" s="15">
        <f t="shared" ref="E23:M23" si="8">SUM(E5,E11,E14,E17,E19,E21)</f>
        <v>192107</v>
      </c>
      <c r="F23" s="15">
        <f t="shared" si="8"/>
        <v>0</v>
      </c>
      <c r="G23" s="15">
        <f t="shared" si="8"/>
        <v>0</v>
      </c>
      <c r="H23" s="15">
        <f t="shared" si="8"/>
        <v>0</v>
      </c>
      <c r="I23" s="15">
        <f t="shared" si="8"/>
        <v>1213771</v>
      </c>
      <c r="J23" s="15">
        <f t="shared" si="8"/>
        <v>0</v>
      </c>
      <c r="K23" s="15">
        <f t="shared" si="8"/>
        <v>0</v>
      </c>
      <c r="L23" s="15">
        <f t="shared" si="8"/>
        <v>0</v>
      </c>
      <c r="M23" s="15">
        <f t="shared" si="8"/>
        <v>0</v>
      </c>
      <c r="N23" s="15">
        <f t="shared" si="1"/>
        <v>2447841</v>
      </c>
      <c r="O23" s="37">
        <f t="shared" si="2"/>
        <v>1206.4273040906851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163" t="s">
        <v>80</v>
      </c>
      <c r="M25" s="163"/>
      <c r="N25" s="163"/>
      <c r="O25" s="41">
        <v>2029</v>
      </c>
    </row>
    <row r="26" spans="1:119">
      <c r="A26" s="164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  <row r="27" spans="1:119" ht="15.75" customHeight="1" thickBot="1">
      <c r="A27" s="165" t="s">
        <v>47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5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407984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175419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2" si="1">SUM(D5:M5)</f>
        <v>583403</v>
      </c>
      <c r="O5" s="32">
        <f t="shared" ref="O5:O32" si="2">(N5/O$34)</f>
        <v>296.29405789740986</v>
      </c>
      <c r="P5" s="6"/>
    </row>
    <row r="6" spans="1:133">
      <c r="A6" s="12"/>
      <c r="B6" s="44">
        <v>511</v>
      </c>
      <c r="C6" s="20" t="s">
        <v>19</v>
      </c>
      <c r="D6" s="46">
        <v>52053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52053</v>
      </c>
      <c r="O6" s="47">
        <f t="shared" si="2"/>
        <v>26.436262061960385</v>
      </c>
      <c r="P6" s="9"/>
    </row>
    <row r="7" spans="1:133">
      <c r="A7" s="12"/>
      <c r="B7" s="44">
        <v>513</v>
      </c>
      <c r="C7" s="20" t="s">
        <v>21</v>
      </c>
      <c r="D7" s="46">
        <v>242567</v>
      </c>
      <c r="E7" s="46">
        <v>0</v>
      </c>
      <c r="F7" s="46">
        <v>0</v>
      </c>
      <c r="G7" s="46">
        <v>0</v>
      </c>
      <c r="H7" s="46">
        <v>0</v>
      </c>
      <c r="I7" s="46">
        <v>161865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404432</v>
      </c>
      <c r="O7" s="47">
        <f t="shared" si="2"/>
        <v>205.39969527679025</v>
      </c>
      <c r="P7" s="9"/>
    </row>
    <row r="8" spans="1:133">
      <c r="A8" s="12"/>
      <c r="B8" s="44">
        <v>514</v>
      </c>
      <c r="C8" s="20" t="s">
        <v>22</v>
      </c>
      <c r="D8" s="46">
        <v>24868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24868</v>
      </c>
      <c r="O8" s="47">
        <f t="shared" si="2"/>
        <v>12.629761300152362</v>
      </c>
      <c r="P8" s="9"/>
    </row>
    <row r="9" spans="1:133">
      <c r="A9" s="12"/>
      <c r="B9" s="44">
        <v>515</v>
      </c>
      <c r="C9" s="20" t="s">
        <v>23</v>
      </c>
      <c r="D9" s="46">
        <v>13750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13750</v>
      </c>
      <c r="O9" s="47">
        <f t="shared" si="2"/>
        <v>6.983240223463687</v>
      </c>
      <c r="P9" s="9"/>
    </row>
    <row r="10" spans="1:133">
      <c r="A10" s="12"/>
      <c r="B10" s="44">
        <v>518</v>
      </c>
      <c r="C10" s="20" t="s">
        <v>74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13554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13554</v>
      </c>
      <c r="O10" s="47">
        <f t="shared" si="2"/>
        <v>6.8836973082783137</v>
      </c>
      <c r="P10" s="9"/>
    </row>
    <row r="11" spans="1:133">
      <c r="A11" s="12"/>
      <c r="B11" s="44">
        <v>519</v>
      </c>
      <c r="C11" s="20" t="s">
        <v>58</v>
      </c>
      <c r="D11" s="46">
        <v>74746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74746</v>
      </c>
      <c r="O11" s="47">
        <f t="shared" si="2"/>
        <v>37.961401726764855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307139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307139</v>
      </c>
      <c r="O12" s="43">
        <f t="shared" si="2"/>
        <v>155.9873031995937</v>
      </c>
      <c r="P12" s="10"/>
    </row>
    <row r="13" spans="1:133">
      <c r="A13" s="12"/>
      <c r="B13" s="44">
        <v>521</v>
      </c>
      <c r="C13" s="20" t="s">
        <v>26</v>
      </c>
      <c r="D13" s="46">
        <v>175101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175101</v>
      </c>
      <c r="O13" s="47">
        <f t="shared" si="2"/>
        <v>88.92889791772474</v>
      </c>
      <c r="P13" s="9"/>
    </row>
    <row r="14" spans="1:133">
      <c r="A14" s="12"/>
      <c r="B14" s="44">
        <v>522</v>
      </c>
      <c r="C14" s="20" t="s">
        <v>27</v>
      </c>
      <c r="D14" s="46">
        <v>112038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112038</v>
      </c>
      <c r="O14" s="47">
        <f t="shared" si="2"/>
        <v>56.900964956830876</v>
      </c>
      <c r="P14" s="9"/>
    </row>
    <row r="15" spans="1:133">
      <c r="A15" s="12"/>
      <c r="B15" s="44">
        <v>529</v>
      </c>
      <c r="C15" s="20" t="s">
        <v>28</v>
      </c>
      <c r="D15" s="46">
        <v>20000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20000</v>
      </c>
      <c r="O15" s="47">
        <f t="shared" si="2"/>
        <v>10.15744032503809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371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960656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961027</v>
      </c>
      <c r="O16" s="43">
        <f t="shared" si="2"/>
        <v>488.07872016251906</v>
      </c>
      <c r="P16" s="10"/>
    </row>
    <row r="17" spans="1:119">
      <c r="A17" s="12"/>
      <c r="B17" s="44">
        <v>534</v>
      </c>
      <c r="C17" s="20" t="s">
        <v>59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275938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275938</v>
      </c>
      <c r="O17" s="47">
        <f t="shared" si="2"/>
        <v>140.14118842051803</v>
      </c>
      <c r="P17" s="9"/>
    </row>
    <row r="18" spans="1:119">
      <c r="A18" s="12"/>
      <c r="B18" s="44">
        <v>536</v>
      </c>
      <c r="C18" s="20" t="s">
        <v>60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684718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684718</v>
      </c>
      <c r="O18" s="47">
        <f t="shared" si="2"/>
        <v>347.74911122397157</v>
      </c>
      <c r="P18" s="9"/>
    </row>
    <row r="19" spans="1:119">
      <c r="A19" s="12"/>
      <c r="B19" s="44">
        <v>539</v>
      </c>
      <c r="C19" s="20" t="s">
        <v>61</v>
      </c>
      <c r="D19" s="46">
        <v>371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371</v>
      </c>
      <c r="O19" s="47">
        <f t="shared" si="2"/>
        <v>0.18842051802945659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114241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114241</v>
      </c>
      <c r="O20" s="43">
        <f t="shared" si="2"/>
        <v>58.019807008633826</v>
      </c>
      <c r="P20" s="10"/>
    </row>
    <row r="21" spans="1:119">
      <c r="A21" s="12"/>
      <c r="B21" s="44">
        <v>541</v>
      </c>
      <c r="C21" s="20" t="s">
        <v>62</v>
      </c>
      <c r="D21" s="46">
        <v>114241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114241</v>
      </c>
      <c r="O21" s="47">
        <f t="shared" si="2"/>
        <v>58.019807008633826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109285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109285</v>
      </c>
      <c r="O22" s="43">
        <f t="shared" si="2"/>
        <v>55.502793296089386</v>
      </c>
      <c r="P22" s="10"/>
    </row>
    <row r="23" spans="1:119">
      <c r="A23" s="13"/>
      <c r="B23" s="45">
        <v>559</v>
      </c>
      <c r="C23" s="21" t="s">
        <v>35</v>
      </c>
      <c r="D23" s="46">
        <v>0</v>
      </c>
      <c r="E23" s="46">
        <v>109285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109285</v>
      </c>
      <c r="O23" s="47">
        <f t="shared" si="2"/>
        <v>55.502793296089386</v>
      </c>
      <c r="P23" s="9"/>
    </row>
    <row r="24" spans="1:119" ht="15.75">
      <c r="A24" s="28" t="s">
        <v>44</v>
      </c>
      <c r="B24" s="29"/>
      <c r="C24" s="30"/>
      <c r="D24" s="31">
        <f t="shared" ref="D24:M24" si="7">SUM(D25:D25)</f>
        <v>11209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11209</v>
      </c>
      <c r="O24" s="43">
        <f t="shared" si="2"/>
        <v>5.6927374301675977</v>
      </c>
      <c r="P24" s="10"/>
    </row>
    <row r="25" spans="1:119">
      <c r="A25" s="12"/>
      <c r="B25" s="44">
        <v>562</v>
      </c>
      <c r="C25" s="20" t="s">
        <v>75</v>
      </c>
      <c r="D25" s="46">
        <v>11209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11209</v>
      </c>
      <c r="O25" s="47">
        <f t="shared" si="2"/>
        <v>5.6927374301675977</v>
      </c>
      <c r="P25" s="9"/>
    </row>
    <row r="26" spans="1:119" ht="15.75">
      <c r="A26" s="28" t="s">
        <v>36</v>
      </c>
      <c r="B26" s="29"/>
      <c r="C26" s="30"/>
      <c r="D26" s="31">
        <f t="shared" ref="D26:M26" si="8">SUM(D27:D27)</f>
        <v>13455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13455</v>
      </c>
      <c r="O26" s="43">
        <f t="shared" si="2"/>
        <v>6.8334179786693756</v>
      </c>
      <c r="P26" s="9"/>
    </row>
    <row r="27" spans="1:119">
      <c r="A27" s="12"/>
      <c r="B27" s="44">
        <v>572</v>
      </c>
      <c r="C27" s="20" t="s">
        <v>63</v>
      </c>
      <c r="D27" s="46">
        <v>13455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13455</v>
      </c>
      <c r="O27" s="47">
        <f t="shared" si="2"/>
        <v>6.8334179786693756</v>
      </c>
      <c r="P27" s="9"/>
    </row>
    <row r="28" spans="1:119" ht="15.75">
      <c r="A28" s="28" t="s">
        <v>64</v>
      </c>
      <c r="B28" s="29"/>
      <c r="C28" s="30"/>
      <c r="D28" s="31">
        <f t="shared" ref="D28:M28" si="9">SUM(D29:D31)</f>
        <v>5476</v>
      </c>
      <c r="E28" s="31">
        <f t="shared" si="9"/>
        <v>485024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3220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1"/>
        <v>493720</v>
      </c>
      <c r="O28" s="43">
        <f t="shared" si="2"/>
        <v>250.7465718638903</v>
      </c>
      <c r="P28" s="9"/>
    </row>
    <row r="29" spans="1:119">
      <c r="A29" s="12"/>
      <c r="B29" s="44">
        <v>581</v>
      </c>
      <c r="C29" s="20" t="s">
        <v>65</v>
      </c>
      <c r="D29" s="46">
        <v>5476</v>
      </c>
      <c r="E29" s="46">
        <v>485024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490500</v>
      </c>
      <c r="O29" s="47">
        <f t="shared" si="2"/>
        <v>249.11122397155916</v>
      </c>
      <c r="P29" s="9"/>
    </row>
    <row r="30" spans="1:119">
      <c r="A30" s="12"/>
      <c r="B30" s="44">
        <v>584</v>
      </c>
      <c r="C30" s="20" t="s">
        <v>76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-39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-39</v>
      </c>
      <c r="O30" s="47">
        <f t="shared" si="2"/>
        <v>-1.9807008633824275E-2</v>
      </c>
      <c r="P30" s="9"/>
    </row>
    <row r="31" spans="1:119" ht="15.75" thickBot="1">
      <c r="A31" s="12"/>
      <c r="B31" s="44">
        <v>590</v>
      </c>
      <c r="C31" s="20" t="s">
        <v>77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3259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3259</v>
      </c>
      <c r="O31" s="47">
        <f t="shared" si="2"/>
        <v>1.6551549009649569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0">SUM(D5,D12,D16,D20,D22,D24,D26,D28)</f>
        <v>859875</v>
      </c>
      <c r="E32" s="15">
        <f t="shared" si="10"/>
        <v>594309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1139295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1"/>
        <v>2593479</v>
      </c>
      <c r="O32" s="37">
        <f t="shared" si="2"/>
        <v>1317.155408836973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78</v>
      </c>
      <c r="M34" s="163"/>
      <c r="N34" s="163"/>
      <c r="O34" s="41">
        <v>1969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47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359462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359462</v>
      </c>
      <c r="O5" s="32">
        <f t="shared" ref="O5:O25" si="2">(N5/O$27)</f>
        <v>181.1804435483871</v>
      </c>
      <c r="P5" s="6"/>
    </row>
    <row r="6" spans="1:133">
      <c r="A6" s="12"/>
      <c r="B6" s="44">
        <v>511</v>
      </c>
      <c r="C6" s="20" t="s">
        <v>19</v>
      </c>
      <c r="D6" s="46">
        <v>55677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55677</v>
      </c>
      <c r="O6" s="47">
        <f t="shared" si="2"/>
        <v>28.063004032258064</v>
      </c>
      <c r="P6" s="9"/>
    </row>
    <row r="7" spans="1:133">
      <c r="A7" s="12"/>
      <c r="B7" s="44">
        <v>513</v>
      </c>
      <c r="C7" s="20" t="s">
        <v>21</v>
      </c>
      <c r="D7" s="46">
        <v>223736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223736</v>
      </c>
      <c r="O7" s="47">
        <f t="shared" si="2"/>
        <v>112.77016129032258</v>
      </c>
      <c r="P7" s="9"/>
    </row>
    <row r="8" spans="1:133">
      <c r="A8" s="12"/>
      <c r="B8" s="44">
        <v>514</v>
      </c>
      <c r="C8" s="20" t="s">
        <v>22</v>
      </c>
      <c r="D8" s="46">
        <v>31011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31011</v>
      </c>
      <c r="O8" s="47">
        <f t="shared" si="2"/>
        <v>15.63054435483871</v>
      </c>
      <c r="P8" s="9"/>
    </row>
    <row r="9" spans="1:133">
      <c r="A9" s="12"/>
      <c r="B9" s="44">
        <v>515</v>
      </c>
      <c r="C9" s="20" t="s">
        <v>23</v>
      </c>
      <c r="D9" s="46">
        <v>8750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8750</v>
      </c>
      <c r="O9" s="47">
        <f t="shared" si="2"/>
        <v>4.410282258064516</v>
      </c>
      <c r="P9" s="9"/>
    </row>
    <row r="10" spans="1:133">
      <c r="A10" s="12"/>
      <c r="B10" s="44">
        <v>519</v>
      </c>
      <c r="C10" s="20" t="s">
        <v>58</v>
      </c>
      <c r="D10" s="46">
        <v>40288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40288</v>
      </c>
      <c r="O10" s="47">
        <f t="shared" si="2"/>
        <v>20.306451612903224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SUM(D12:D14)</f>
        <v>386209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386209</v>
      </c>
      <c r="O11" s="43">
        <f t="shared" si="2"/>
        <v>194.66179435483872</v>
      </c>
      <c r="P11" s="10"/>
    </row>
    <row r="12" spans="1:133">
      <c r="A12" s="12"/>
      <c r="B12" s="44">
        <v>521</v>
      </c>
      <c r="C12" s="20" t="s">
        <v>26</v>
      </c>
      <c r="D12" s="46">
        <v>284399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284399</v>
      </c>
      <c r="O12" s="47">
        <f t="shared" si="2"/>
        <v>143.34627016129033</v>
      </c>
      <c r="P12" s="9"/>
    </row>
    <row r="13" spans="1:133">
      <c r="A13" s="12"/>
      <c r="B13" s="44">
        <v>522</v>
      </c>
      <c r="C13" s="20" t="s">
        <v>27</v>
      </c>
      <c r="D13" s="46">
        <v>73002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73002</v>
      </c>
      <c r="O13" s="47">
        <f t="shared" si="2"/>
        <v>36.795362903225808</v>
      </c>
      <c r="P13" s="9"/>
    </row>
    <row r="14" spans="1:133">
      <c r="A14" s="12"/>
      <c r="B14" s="44">
        <v>529</v>
      </c>
      <c r="C14" s="20" t="s">
        <v>28</v>
      </c>
      <c r="D14" s="46">
        <v>28808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28808</v>
      </c>
      <c r="O14" s="47">
        <f t="shared" si="2"/>
        <v>14.52016129032258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SUM(D16:D18)</f>
        <v>0</v>
      </c>
      <c r="E15" s="31">
        <f t="shared" si="4"/>
        <v>11988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1085616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1097604</v>
      </c>
      <c r="O15" s="43">
        <f t="shared" si="2"/>
        <v>553.22782258064512</v>
      </c>
      <c r="P15" s="10"/>
    </row>
    <row r="16" spans="1:133">
      <c r="A16" s="12"/>
      <c r="B16" s="44">
        <v>534</v>
      </c>
      <c r="C16" s="20" t="s">
        <v>59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278571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278571</v>
      </c>
      <c r="O16" s="47">
        <f t="shared" si="2"/>
        <v>140.40877016129033</v>
      </c>
      <c r="P16" s="9"/>
    </row>
    <row r="17" spans="1:119">
      <c r="A17" s="12"/>
      <c r="B17" s="44">
        <v>536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807045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807045</v>
      </c>
      <c r="O17" s="47">
        <f t="shared" si="2"/>
        <v>406.77671370967744</v>
      </c>
      <c r="P17" s="9"/>
    </row>
    <row r="18" spans="1:119">
      <c r="A18" s="12"/>
      <c r="B18" s="44">
        <v>539</v>
      </c>
      <c r="C18" s="20" t="s">
        <v>61</v>
      </c>
      <c r="D18" s="46">
        <v>0</v>
      </c>
      <c r="E18" s="46">
        <v>11988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11988</v>
      </c>
      <c r="O18" s="47">
        <f t="shared" si="2"/>
        <v>6.042338709677419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242302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242302</v>
      </c>
      <c r="O19" s="43">
        <f t="shared" si="2"/>
        <v>122.12802419354838</v>
      </c>
      <c r="P19" s="10"/>
    </row>
    <row r="20" spans="1:119">
      <c r="A20" s="12"/>
      <c r="B20" s="44">
        <v>541</v>
      </c>
      <c r="C20" s="20" t="s">
        <v>62</v>
      </c>
      <c r="D20" s="46">
        <v>242302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242302</v>
      </c>
      <c r="O20" s="47">
        <f t="shared" si="2"/>
        <v>122.12802419354838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SUM(D22:D22)</f>
        <v>13213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13213</v>
      </c>
      <c r="O21" s="43">
        <f t="shared" si="2"/>
        <v>6.659778225806452</v>
      </c>
      <c r="P21" s="9"/>
    </row>
    <row r="22" spans="1:119">
      <c r="A22" s="12"/>
      <c r="B22" s="44">
        <v>572</v>
      </c>
      <c r="C22" s="20" t="s">
        <v>63</v>
      </c>
      <c r="D22" s="46">
        <v>13213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13213</v>
      </c>
      <c r="O22" s="47">
        <f t="shared" si="2"/>
        <v>6.659778225806452</v>
      </c>
      <c r="P22" s="9"/>
    </row>
    <row r="23" spans="1:119" ht="15.75">
      <c r="A23" s="28" t="s">
        <v>64</v>
      </c>
      <c r="B23" s="29"/>
      <c r="C23" s="30"/>
      <c r="D23" s="31">
        <f t="shared" ref="D23:M23" si="7">SUM(D24:D24)</f>
        <v>18425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18425</v>
      </c>
      <c r="O23" s="43">
        <f t="shared" si="2"/>
        <v>9.28679435483871</v>
      </c>
      <c r="P23" s="9"/>
    </row>
    <row r="24" spans="1:119" ht="15.75" thickBot="1">
      <c r="A24" s="12"/>
      <c r="B24" s="44">
        <v>581</v>
      </c>
      <c r="C24" s="20" t="s">
        <v>65</v>
      </c>
      <c r="D24" s="46">
        <v>18425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18425</v>
      </c>
      <c r="O24" s="47">
        <f t="shared" si="2"/>
        <v>9.28679435483871</v>
      </c>
      <c r="P24" s="9"/>
    </row>
    <row r="25" spans="1:119" ht="16.5" thickBot="1">
      <c r="A25" s="14" t="s">
        <v>10</v>
      </c>
      <c r="B25" s="23"/>
      <c r="C25" s="22"/>
      <c r="D25" s="15">
        <f>SUM(D5,D11,D15,D19,D21,D23)</f>
        <v>1019611</v>
      </c>
      <c r="E25" s="15">
        <f t="shared" ref="E25:M25" si="8">SUM(E5,E11,E15,E19,E21,E23)</f>
        <v>11988</v>
      </c>
      <c r="F25" s="15">
        <f t="shared" si="8"/>
        <v>0</v>
      </c>
      <c r="G25" s="15">
        <f t="shared" si="8"/>
        <v>0</v>
      </c>
      <c r="H25" s="15">
        <f t="shared" si="8"/>
        <v>0</v>
      </c>
      <c r="I25" s="15">
        <f t="shared" si="8"/>
        <v>1085616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2117215</v>
      </c>
      <c r="O25" s="37">
        <f t="shared" si="2"/>
        <v>1067.1446572580646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3" t="s">
        <v>72</v>
      </c>
      <c r="M27" s="163"/>
      <c r="N27" s="163"/>
      <c r="O27" s="41">
        <v>1984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47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394180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394180</v>
      </c>
      <c r="O5" s="32">
        <f t="shared" ref="O5:O24" si="2">(N5/O$26)</f>
        <v>190.70149975810352</v>
      </c>
      <c r="P5" s="6"/>
    </row>
    <row r="6" spans="1:133">
      <c r="A6" s="12"/>
      <c r="B6" s="44">
        <v>511</v>
      </c>
      <c r="C6" s="20" t="s">
        <v>19</v>
      </c>
      <c r="D6" s="46">
        <v>53416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53416</v>
      </c>
      <c r="O6" s="47">
        <f t="shared" si="2"/>
        <v>25.842283502660862</v>
      </c>
      <c r="P6" s="9"/>
    </row>
    <row r="7" spans="1:133">
      <c r="A7" s="12"/>
      <c r="B7" s="44">
        <v>513</v>
      </c>
      <c r="C7" s="20" t="s">
        <v>21</v>
      </c>
      <c r="D7" s="46">
        <v>283246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283246</v>
      </c>
      <c r="O7" s="47">
        <f t="shared" si="2"/>
        <v>137.03241412675374</v>
      </c>
      <c r="P7" s="9"/>
    </row>
    <row r="8" spans="1:133">
      <c r="A8" s="12"/>
      <c r="B8" s="44">
        <v>514</v>
      </c>
      <c r="C8" s="20" t="s">
        <v>22</v>
      </c>
      <c r="D8" s="46">
        <v>27042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27042</v>
      </c>
      <c r="O8" s="47">
        <f t="shared" si="2"/>
        <v>13.082728592162555</v>
      </c>
      <c r="P8" s="9"/>
    </row>
    <row r="9" spans="1:133">
      <c r="A9" s="12"/>
      <c r="B9" s="44">
        <v>519</v>
      </c>
      <c r="C9" s="20" t="s">
        <v>58</v>
      </c>
      <c r="D9" s="46">
        <v>30476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30476</v>
      </c>
      <c r="O9" s="47">
        <f t="shared" si="2"/>
        <v>14.744073536526367</v>
      </c>
      <c r="P9" s="9"/>
    </row>
    <row r="10" spans="1:133" ht="15.75">
      <c r="A10" s="28" t="s">
        <v>25</v>
      </c>
      <c r="B10" s="29"/>
      <c r="C10" s="30"/>
      <c r="D10" s="31">
        <f t="shared" ref="D10:M10" si="3">SUM(D11:D13)</f>
        <v>436043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436043</v>
      </c>
      <c r="O10" s="43">
        <f t="shared" si="2"/>
        <v>210.95452346395743</v>
      </c>
      <c r="P10" s="10"/>
    </row>
    <row r="11" spans="1:133">
      <c r="A11" s="12"/>
      <c r="B11" s="44">
        <v>521</v>
      </c>
      <c r="C11" s="20" t="s">
        <v>26</v>
      </c>
      <c r="D11" s="46">
        <v>349228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349228</v>
      </c>
      <c r="O11" s="47">
        <f t="shared" si="2"/>
        <v>168.95403967102081</v>
      </c>
      <c r="P11" s="9"/>
    </row>
    <row r="12" spans="1:133">
      <c r="A12" s="12"/>
      <c r="B12" s="44">
        <v>522</v>
      </c>
      <c r="C12" s="20" t="s">
        <v>27</v>
      </c>
      <c r="D12" s="46">
        <v>61829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61829</v>
      </c>
      <c r="O12" s="47">
        <f t="shared" si="2"/>
        <v>29.912433478471215</v>
      </c>
      <c r="P12" s="9"/>
    </row>
    <row r="13" spans="1:133">
      <c r="A13" s="12"/>
      <c r="B13" s="44">
        <v>529</v>
      </c>
      <c r="C13" s="20" t="s">
        <v>28</v>
      </c>
      <c r="D13" s="46">
        <v>24986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24986</v>
      </c>
      <c r="O13" s="47">
        <f t="shared" si="2"/>
        <v>12.088050314465409</v>
      </c>
      <c r="P13" s="9"/>
    </row>
    <row r="14" spans="1:133" ht="15.75">
      <c r="A14" s="28" t="s">
        <v>29</v>
      </c>
      <c r="B14" s="29"/>
      <c r="C14" s="30"/>
      <c r="D14" s="31">
        <f t="shared" ref="D14:M14" si="4">SUM(D15:D17)</f>
        <v>0</v>
      </c>
      <c r="E14" s="31">
        <f t="shared" si="4"/>
        <v>7562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1050042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1057604</v>
      </c>
      <c r="O14" s="43">
        <f t="shared" si="2"/>
        <v>511.6613449443638</v>
      </c>
      <c r="P14" s="10"/>
    </row>
    <row r="15" spans="1:133">
      <c r="A15" s="12"/>
      <c r="B15" s="44">
        <v>534</v>
      </c>
      <c r="C15" s="20" t="s">
        <v>59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264603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264603</v>
      </c>
      <c r="O15" s="47">
        <f t="shared" si="2"/>
        <v>128.01306240928884</v>
      </c>
      <c r="P15" s="9"/>
    </row>
    <row r="16" spans="1:133">
      <c r="A16" s="12"/>
      <c r="B16" s="44">
        <v>536</v>
      </c>
      <c r="C16" s="20" t="s">
        <v>60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785439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785439</v>
      </c>
      <c r="O16" s="47">
        <f t="shared" si="2"/>
        <v>379.98984034833092</v>
      </c>
      <c r="P16" s="9"/>
    </row>
    <row r="17" spans="1:119">
      <c r="A17" s="12"/>
      <c r="B17" s="44">
        <v>539</v>
      </c>
      <c r="C17" s="20" t="s">
        <v>61</v>
      </c>
      <c r="D17" s="46">
        <v>0</v>
      </c>
      <c r="E17" s="46">
        <v>7562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7562</v>
      </c>
      <c r="O17" s="47">
        <f t="shared" si="2"/>
        <v>3.6584421867440735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167855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167855</v>
      </c>
      <c r="O18" s="43">
        <f t="shared" si="2"/>
        <v>81.2070633768747</v>
      </c>
      <c r="P18" s="10"/>
    </row>
    <row r="19" spans="1:119">
      <c r="A19" s="12"/>
      <c r="B19" s="44">
        <v>541</v>
      </c>
      <c r="C19" s="20" t="s">
        <v>62</v>
      </c>
      <c r="D19" s="46">
        <v>167855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167855</v>
      </c>
      <c r="O19" s="47">
        <f t="shared" si="2"/>
        <v>81.2070633768747</v>
      </c>
      <c r="P19" s="9"/>
    </row>
    <row r="20" spans="1:119" ht="15.75">
      <c r="A20" s="28" t="s">
        <v>36</v>
      </c>
      <c r="B20" s="29"/>
      <c r="C20" s="30"/>
      <c r="D20" s="31">
        <f t="shared" ref="D20:M20" si="6">SUM(D21:D21)</f>
        <v>6715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175000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181715</v>
      </c>
      <c r="O20" s="43">
        <f t="shared" si="2"/>
        <v>87.912433478471215</v>
      </c>
      <c r="P20" s="9"/>
    </row>
    <row r="21" spans="1:119">
      <c r="A21" s="12"/>
      <c r="B21" s="44">
        <v>572</v>
      </c>
      <c r="C21" s="20" t="s">
        <v>63</v>
      </c>
      <c r="D21" s="46">
        <v>6715</v>
      </c>
      <c r="E21" s="46">
        <v>0</v>
      </c>
      <c r="F21" s="46">
        <v>0</v>
      </c>
      <c r="G21" s="46">
        <v>0</v>
      </c>
      <c r="H21" s="46">
        <v>0</v>
      </c>
      <c r="I21" s="46">
        <v>175000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181715</v>
      </c>
      <c r="O21" s="47">
        <f t="shared" si="2"/>
        <v>87.912433478471215</v>
      </c>
      <c r="P21" s="9"/>
    </row>
    <row r="22" spans="1:119" ht="15.75">
      <c r="A22" s="28" t="s">
        <v>64</v>
      </c>
      <c r="B22" s="29"/>
      <c r="C22" s="30"/>
      <c r="D22" s="31">
        <f t="shared" ref="D22:M22" si="7">SUM(D23:D23)</f>
        <v>32043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32043</v>
      </c>
      <c r="O22" s="43">
        <f t="shared" si="2"/>
        <v>15.502177068214804</v>
      </c>
      <c r="P22" s="9"/>
    </row>
    <row r="23" spans="1:119" ht="15.75" thickBot="1">
      <c r="A23" s="12"/>
      <c r="B23" s="44">
        <v>581</v>
      </c>
      <c r="C23" s="20" t="s">
        <v>65</v>
      </c>
      <c r="D23" s="46">
        <v>32043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32043</v>
      </c>
      <c r="O23" s="47">
        <f t="shared" si="2"/>
        <v>15.502177068214804</v>
      </c>
      <c r="P23" s="9"/>
    </row>
    <row r="24" spans="1:119" ht="16.5" thickBot="1">
      <c r="A24" s="14" t="s">
        <v>10</v>
      </c>
      <c r="B24" s="23"/>
      <c r="C24" s="22"/>
      <c r="D24" s="15">
        <f>SUM(D5,D10,D14,D18,D20,D22)</f>
        <v>1036836</v>
      </c>
      <c r="E24" s="15">
        <f t="shared" ref="E24:M24" si="8">SUM(E5,E10,E14,E18,E20,E22)</f>
        <v>7562</v>
      </c>
      <c r="F24" s="15">
        <f t="shared" si="8"/>
        <v>0</v>
      </c>
      <c r="G24" s="15">
        <f t="shared" si="8"/>
        <v>0</v>
      </c>
      <c r="H24" s="15">
        <f t="shared" si="8"/>
        <v>0</v>
      </c>
      <c r="I24" s="15">
        <f t="shared" si="8"/>
        <v>1225042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1"/>
        <v>2269440</v>
      </c>
      <c r="O24" s="37">
        <f t="shared" si="2"/>
        <v>1097.9390420899854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163" t="s">
        <v>70</v>
      </c>
      <c r="M26" s="163"/>
      <c r="N26" s="163"/>
      <c r="O26" s="41">
        <v>2067</v>
      </c>
    </row>
    <row r="27" spans="1:119">
      <c r="A27" s="164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  <row r="28" spans="1:119" ht="15.75" customHeight="1" thickBot="1">
      <c r="A28" s="165" t="s">
        <v>47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5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2025-04-25T16:54:51Z</cp:lastPrinted>
  <dcterms:created xsi:type="dcterms:W3CDTF">2000-08-31T21:26:31Z</dcterms:created>
  <dcterms:modified xsi:type="dcterms:W3CDTF">2025-04-25T16:55:09Z</dcterms:modified>
</cp:coreProperties>
</file>