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'2007'!$A$1:$O$36</definedName>
    <definedName name="_xlnm.Print_Area" localSheetId="15">'2008'!$A$1:$O$38</definedName>
    <definedName name="_xlnm.Print_Area" localSheetId="14">'2009'!$A$1:$O$37</definedName>
    <definedName name="_xlnm.Print_Area" localSheetId="13">'2010'!$A$1:$O$34</definedName>
    <definedName name="_xlnm.Print_Area" localSheetId="12">'2011'!$A$1:$O$35</definedName>
    <definedName name="_xlnm.Print_Area" localSheetId="11">'2012'!$A$1:$O$35</definedName>
    <definedName name="_xlnm.Print_Area" localSheetId="10">'2013'!$A$1:$O$36</definedName>
    <definedName name="_xlnm.Print_Area" localSheetId="9">'2014'!$A$1:$O$36</definedName>
    <definedName name="_xlnm.Print_Area" localSheetId="8">'2015'!$A$1:$O$37</definedName>
    <definedName name="_xlnm.Print_Area" localSheetId="7">'2016'!$A$1:$O$36</definedName>
    <definedName name="_xlnm.Print_Area" localSheetId="6">'2017'!$A$1:$O$36</definedName>
    <definedName name="_xlnm.Print_Area" localSheetId="5">'2018'!$A$1:$O$36</definedName>
    <definedName name="_xlnm.Print_Area" localSheetId="4">'2019'!$A$1:$O$37</definedName>
    <definedName name="_xlnm.Print_Area" localSheetId="3">'2020'!$A$1:$O$38</definedName>
    <definedName name="_xlnm.Print_Area" localSheetId="2">'2021'!$A$1:$P$36</definedName>
    <definedName name="_xlnm.Print_Area" localSheetId="1">'2022'!$A$1:$P$36</definedName>
    <definedName name="_xlnm.Print_Area" localSheetId="0">'2023'!$A$1:$P$36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2" i="50" l="1"/>
  <c r="F32" i="50"/>
  <c r="G32" i="50"/>
  <c r="H32" i="50"/>
  <c r="I32" i="50"/>
  <c r="J32" i="50"/>
  <c r="K32" i="50"/>
  <c r="L32" i="50"/>
  <c r="M32" i="50"/>
  <c r="N32" i="50"/>
  <c r="D32" i="50"/>
  <c r="O31" i="50" l="1"/>
  <c r="P31" i="50" s="1"/>
  <c r="N30" i="50"/>
  <c r="M30" i="50"/>
  <c r="L30" i="50"/>
  <c r="K30" i="50"/>
  <c r="J30" i="50"/>
  <c r="I30" i="50"/>
  <c r="H30" i="50"/>
  <c r="G30" i="50"/>
  <c r="F30" i="50"/>
  <c r="E30" i="50"/>
  <c r="D30" i="50"/>
  <c r="O29" i="50"/>
  <c r="P29" i="50" s="1"/>
  <c r="N28" i="50"/>
  <c r="M28" i="50"/>
  <c r="L28" i="50"/>
  <c r="K28" i="50"/>
  <c r="J28" i="50"/>
  <c r="I28" i="50"/>
  <c r="H28" i="50"/>
  <c r="G28" i="50"/>
  <c r="F28" i="50"/>
  <c r="E28" i="50"/>
  <c r="D28" i="50"/>
  <c r="O27" i="50"/>
  <c r="P27" i="50" s="1"/>
  <c r="O26" i="50"/>
  <c r="P26" i="50" s="1"/>
  <c r="N25" i="50"/>
  <c r="M25" i="50"/>
  <c r="L25" i="50"/>
  <c r="K25" i="50"/>
  <c r="J25" i="50"/>
  <c r="I25" i="50"/>
  <c r="H25" i="50"/>
  <c r="G25" i="50"/>
  <c r="F25" i="50"/>
  <c r="E25" i="50"/>
  <c r="D25" i="50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O21" i="50"/>
  <c r="P21" i="50" s="1"/>
  <c r="O20" i="50"/>
  <c r="P20" i="50" s="1"/>
  <c r="O19" i="50"/>
  <c r="P19" i="50" s="1"/>
  <c r="N18" i="50"/>
  <c r="M18" i="50"/>
  <c r="L18" i="50"/>
  <c r="K18" i="50"/>
  <c r="J18" i="50"/>
  <c r="I18" i="50"/>
  <c r="H18" i="50"/>
  <c r="G18" i="50"/>
  <c r="F18" i="50"/>
  <c r="E18" i="50"/>
  <c r="D18" i="50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30" i="50" l="1"/>
  <c r="P30" i="50" s="1"/>
  <c r="O28" i="50"/>
  <c r="P28" i="50" s="1"/>
  <c r="O25" i="50"/>
  <c r="P25" i="50" s="1"/>
  <c r="O23" i="50"/>
  <c r="P23" i="50" s="1"/>
  <c r="O18" i="50"/>
  <c r="P18" i="50" s="1"/>
  <c r="O14" i="50"/>
  <c r="P14" i="50" s="1"/>
  <c r="O5" i="50"/>
  <c r="P5" i="50" s="1"/>
  <c r="E32" i="49"/>
  <c r="F32" i="49"/>
  <c r="G32" i="49"/>
  <c r="H32" i="49"/>
  <c r="I32" i="49"/>
  <c r="J32" i="49"/>
  <c r="K32" i="49"/>
  <c r="L32" i="49"/>
  <c r="M32" i="49"/>
  <c r="N32" i="49"/>
  <c r="D32" i="49"/>
  <c r="O32" i="50" l="1"/>
  <c r="P32" i="50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0" i="49" l="1"/>
  <c r="P30" i="49" s="1"/>
  <c r="O28" i="49"/>
  <c r="P28" i="49" s="1"/>
  <c r="O25" i="49"/>
  <c r="P25" i="49" s="1"/>
  <c r="O23" i="49"/>
  <c r="P23" i="49" s="1"/>
  <c r="O17" i="49"/>
  <c r="P17" i="49" s="1"/>
  <c r="O5" i="49"/>
  <c r="P5" i="49" s="1"/>
  <c r="O13" i="49"/>
  <c r="P13" i="49" s="1"/>
  <c r="D32" i="48"/>
  <c r="O31" i="48"/>
  <c r="P31" i="48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/>
  <c r="N25" i="48"/>
  <c r="M25" i="48"/>
  <c r="L25" i="48"/>
  <c r="K25" i="48"/>
  <c r="J25" i="48"/>
  <c r="I25" i="48"/>
  <c r="O25" i="48" s="1"/>
  <c r="P25" i="48" s="1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O23" i="48" s="1"/>
  <c r="P23" i="48" s="1"/>
  <c r="I23" i="48"/>
  <c r="H23" i="48"/>
  <c r="G23" i="48"/>
  <c r="F23" i="48"/>
  <c r="E23" i="48"/>
  <c r="D23" i="48"/>
  <c r="O22" i="48"/>
  <c r="P22" i="48"/>
  <c r="O21" i="48"/>
  <c r="P21" i="48"/>
  <c r="O20" i="48"/>
  <c r="P20" i="48"/>
  <c r="O19" i="48"/>
  <c r="P19" i="48"/>
  <c r="O18" i="48"/>
  <c r="P18" i="48" s="1"/>
  <c r="N17" i="48"/>
  <c r="M17" i="48"/>
  <c r="L17" i="48"/>
  <c r="K17" i="48"/>
  <c r="J17" i="48"/>
  <c r="I17" i="48"/>
  <c r="I32" i="48" s="1"/>
  <c r="H17" i="48"/>
  <c r="G17" i="48"/>
  <c r="O17" i="48" s="1"/>
  <c r="P17" i="48" s="1"/>
  <c r="F17" i="48"/>
  <c r="E17" i="48"/>
  <c r="E32" i="48" s="1"/>
  <c r="D17" i="48"/>
  <c r="O16" i="48"/>
  <c r="P16" i="48" s="1"/>
  <c r="O15" i="48"/>
  <c r="P15" i="48" s="1"/>
  <c r="O14" i="48"/>
  <c r="P14" i="48" s="1"/>
  <c r="N13" i="48"/>
  <c r="M13" i="48"/>
  <c r="L13" i="48"/>
  <c r="O13" i="48" s="1"/>
  <c r="P13" i="48" s="1"/>
  <c r="K13" i="48"/>
  <c r="J13" i="48"/>
  <c r="I13" i="48"/>
  <c r="H13" i="48"/>
  <c r="G13" i="48"/>
  <c r="F13" i="48"/>
  <c r="E13" i="48"/>
  <c r="D13" i="48"/>
  <c r="O12" i="48"/>
  <c r="P12" i="48"/>
  <c r="O11" i="48"/>
  <c r="P11" i="48"/>
  <c r="O10" i="48"/>
  <c r="P10" i="48"/>
  <c r="O9" i="48"/>
  <c r="P9" i="48" s="1"/>
  <c r="O8" i="48"/>
  <c r="P8" i="48"/>
  <c r="O7" i="48"/>
  <c r="P7" i="48"/>
  <c r="O6" i="48"/>
  <c r="P6" i="48"/>
  <c r="N5" i="48"/>
  <c r="N32" i="48" s="1"/>
  <c r="M5" i="48"/>
  <c r="M32" i="48" s="1"/>
  <c r="L5" i="48"/>
  <c r="L32" i="48" s="1"/>
  <c r="K5" i="48"/>
  <c r="K32" i="48" s="1"/>
  <c r="J5" i="48"/>
  <c r="J32" i="48" s="1"/>
  <c r="I5" i="48"/>
  <c r="H5" i="48"/>
  <c r="H32" i="48" s="1"/>
  <c r="G5" i="48"/>
  <c r="G32" i="48" s="1"/>
  <c r="F5" i="48"/>
  <c r="F32" i="48" s="1"/>
  <c r="E5" i="48"/>
  <c r="D5" i="48"/>
  <c r="G34" i="46"/>
  <c r="H34" i="46"/>
  <c r="N33" i="46"/>
  <c r="O33" i="46" s="1"/>
  <c r="M32" i="46"/>
  <c r="L32" i="46"/>
  <c r="K32" i="46"/>
  <c r="N32" i="46" s="1"/>
  <c r="O32" i="46" s="1"/>
  <c r="J32" i="46"/>
  <c r="I32" i="46"/>
  <c r="H32" i="46"/>
  <c r="G32" i="46"/>
  <c r="F32" i="46"/>
  <c r="E32" i="46"/>
  <c r="D32" i="46"/>
  <c r="N31" i="46"/>
  <c r="O31" i="46" s="1"/>
  <c r="M30" i="46"/>
  <c r="L30" i="46"/>
  <c r="K30" i="46"/>
  <c r="N30" i="46" s="1"/>
  <c r="O30" i="46" s="1"/>
  <c r="J30" i="46"/>
  <c r="I30" i="46"/>
  <c r="H30" i="46"/>
  <c r="G30" i="46"/>
  <c r="F30" i="46"/>
  <c r="E30" i="46"/>
  <c r="D30" i="46"/>
  <c r="N29" i="46"/>
  <c r="O29" i="46" s="1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N22" i="46"/>
  <c r="O22" i="46" s="1"/>
  <c r="N21" i="46"/>
  <c r="O21" i="46" s="1"/>
  <c r="N20" i="46"/>
  <c r="O20" i="46" s="1"/>
  <c r="N19" i="46"/>
  <c r="O19" i="46" s="1"/>
  <c r="M18" i="46"/>
  <c r="M34" i="46" s="1"/>
  <c r="L18" i="46"/>
  <c r="K18" i="46"/>
  <c r="N18" i="46" s="1"/>
  <c r="O18" i="46" s="1"/>
  <c r="J18" i="46"/>
  <c r="I18" i="46"/>
  <c r="I34" i="46" s="1"/>
  <c r="H18" i="46"/>
  <c r="G18" i="46"/>
  <c r="F18" i="46"/>
  <c r="E18" i="46"/>
  <c r="D18" i="46"/>
  <c r="N17" i="46"/>
  <c r="O17" i="46" s="1"/>
  <c r="N16" i="46"/>
  <c r="O16" i="46" s="1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N13" i="46" s="1"/>
  <c r="O13" i="46" s="1"/>
  <c r="D13" i="46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L34" i="46" s="1"/>
  <c r="K5" i="46"/>
  <c r="K34" i="46" s="1"/>
  <c r="J5" i="46"/>
  <c r="J34" i="46" s="1"/>
  <c r="I5" i="46"/>
  <c r="H5" i="46"/>
  <c r="G5" i="46"/>
  <c r="F5" i="46"/>
  <c r="F34" i="46" s="1"/>
  <c r="E5" i="46"/>
  <c r="E34" i="46" s="1"/>
  <c r="D5" i="46"/>
  <c r="D34" i="46" s="1"/>
  <c r="M33" i="45"/>
  <c r="N32" i="45"/>
  <c r="O32" i="45" s="1"/>
  <c r="M31" i="45"/>
  <c r="L31" i="45"/>
  <c r="K31" i="45"/>
  <c r="J31" i="45"/>
  <c r="I31" i="45"/>
  <c r="H31" i="45"/>
  <c r="G31" i="45"/>
  <c r="F31" i="45"/>
  <c r="E31" i="45"/>
  <c r="N31" i="45" s="1"/>
  <c r="O31" i="45" s="1"/>
  <c r="D31" i="45"/>
  <c r="N30" i="45"/>
  <c r="O30" i="45" s="1"/>
  <c r="N29" i="45"/>
  <c r="O29" i="45" s="1"/>
  <c r="M28" i="45"/>
  <c r="L28" i="45"/>
  <c r="K28" i="45"/>
  <c r="J28" i="45"/>
  <c r="I28" i="45"/>
  <c r="H28" i="45"/>
  <c r="G28" i="45"/>
  <c r="F28" i="45"/>
  <c r="E28" i="45"/>
  <c r="N28" i="45" s="1"/>
  <c r="O28" i="45" s="1"/>
  <c r="D28" i="45"/>
  <c r="N27" i="45"/>
  <c r="O27" i="45" s="1"/>
  <c r="N26" i="45"/>
  <c r="O26" i="45" s="1"/>
  <c r="M25" i="45"/>
  <c r="L25" i="45"/>
  <c r="K25" i="45"/>
  <c r="J25" i="45"/>
  <c r="I25" i="45"/>
  <c r="H25" i="45"/>
  <c r="G25" i="45"/>
  <c r="N25" i="45" s="1"/>
  <c r="O25" i="45" s="1"/>
  <c r="F25" i="45"/>
  <c r="E25" i="45"/>
  <c r="D25" i="45"/>
  <c r="N24" i="45"/>
  <c r="O24" i="45" s="1"/>
  <c r="M23" i="45"/>
  <c r="L23" i="45"/>
  <c r="K23" i="45"/>
  <c r="J23" i="45"/>
  <c r="I23" i="45"/>
  <c r="H23" i="45"/>
  <c r="G23" i="45"/>
  <c r="N23" i="45" s="1"/>
  <c r="O23" i="45" s="1"/>
  <c r="F23" i="45"/>
  <c r="E23" i="45"/>
  <c r="D23" i="45"/>
  <c r="N22" i="45"/>
  <c r="O22" i="45" s="1"/>
  <c r="N21" i="45"/>
  <c r="O21" i="45" s="1"/>
  <c r="N20" i="45"/>
  <c r="O20" i="45" s="1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L33" i="45" s="1"/>
  <c r="K5" i="45"/>
  <c r="K33" i="45" s="1"/>
  <c r="J5" i="45"/>
  <c r="J33" i="45" s="1"/>
  <c r="I5" i="45"/>
  <c r="I33" i="45" s="1"/>
  <c r="H5" i="45"/>
  <c r="H33" i="45" s="1"/>
  <c r="G5" i="45"/>
  <c r="G33" i="45" s="1"/>
  <c r="F5" i="45"/>
  <c r="F33" i="45" s="1"/>
  <c r="E5" i="45"/>
  <c r="E33" i="45" s="1"/>
  <c r="D5" i="45"/>
  <c r="D33" i="45" s="1"/>
  <c r="K32" i="44"/>
  <c r="M32" i="44"/>
  <c r="N31" i="44"/>
  <c r="O31" i="44" s="1"/>
  <c r="M30" i="44"/>
  <c r="L30" i="44"/>
  <c r="K30" i="44"/>
  <c r="J30" i="44"/>
  <c r="I30" i="44"/>
  <c r="H30" i="44"/>
  <c r="G30" i="44"/>
  <c r="F30" i="44"/>
  <c r="E30" i="44"/>
  <c r="N30" i="44" s="1"/>
  <c r="O30" i="44" s="1"/>
  <c r="D30" i="44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 s="1"/>
  <c r="M25" i="44"/>
  <c r="L25" i="44"/>
  <c r="K25" i="44"/>
  <c r="J25" i="44"/>
  <c r="I25" i="44"/>
  <c r="H25" i="44"/>
  <c r="G25" i="44"/>
  <c r="N25" i="44" s="1"/>
  <c r="O25" i="44" s="1"/>
  <c r="F25" i="44"/>
  <c r="E25" i="44"/>
  <c r="D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 s="1"/>
  <c r="N19" i="44"/>
  <c r="O19" i="44" s="1"/>
  <c r="N18" i="44"/>
  <c r="O18" i="44" s="1"/>
  <c r="M17" i="44"/>
  <c r="L17" i="44"/>
  <c r="K17" i="44"/>
  <c r="J17" i="44"/>
  <c r="I17" i="44"/>
  <c r="H17" i="44"/>
  <c r="G17" i="44"/>
  <c r="F17" i="44"/>
  <c r="E17" i="44"/>
  <c r="N17" i="44" s="1"/>
  <c r="O17" i="44" s="1"/>
  <c r="D17" i="44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N13" i="44" s="1"/>
  <c r="O13" i="44" s="1"/>
  <c r="F13" i="44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L32" i="44" s="1"/>
  <c r="K5" i="44"/>
  <c r="J5" i="44"/>
  <c r="J32" i="44" s="1"/>
  <c r="I5" i="44"/>
  <c r="I32" i="44" s="1"/>
  <c r="H5" i="44"/>
  <c r="H32" i="44" s="1"/>
  <c r="G5" i="44"/>
  <c r="G32" i="44" s="1"/>
  <c r="F5" i="44"/>
  <c r="F32" i="44" s="1"/>
  <c r="E5" i="44"/>
  <c r="E32" i="44" s="1"/>
  <c r="D5" i="44"/>
  <c r="D32" i="44" s="1"/>
  <c r="K32" i="43"/>
  <c r="M32" i="43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M28" i="43"/>
  <c r="L28" i="43"/>
  <c r="K28" i="43"/>
  <c r="J28" i="43"/>
  <c r="I28" i="43"/>
  <c r="H28" i="43"/>
  <c r="G28" i="43"/>
  <c r="F28" i="43"/>
  <c r="E28" i="43"/>
  <c r="N28" i="43" s="1"/>
  <c r="O28" i="43" s="1"/>
  <c r="D28" i="43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M23" i="43"/>
  <c r="L23" i="43"/>
  <c r="K23" i="43"/>
  <c r="J23" i="43"/>
  <c r="I23" i="43"/>
  <c r="H23" i="43"/>
  <c r="G23" i="43"/>
  <c r="N23" i="43" s="1"/>
  <c r="O23" i="43" s="1"/>
  <c r="F23" i="43"/>
  <c r="E23" i="43"/>
  <c r="D23" i="43"/>
  <c r="N22" i="43"/>
  <c r="O22" i="43" s="1"/>
  <c r="N21" i="43"/>
  <c r="O21" i="43" s="1"/>
  <c r="N20" i="43"/>
  <c r="O20" i="43" s="1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N17" i="43" s="1"/>
  <c r="O17" i="43" s="1"/>
  <c r="D17" i="43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N13" i="43" s="1"/>
  <c r="O13" i="43" s="1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L32" i="43" s="1"/>
  <c r="K5" i="43"/>
  <c r="J5" i="43"/>
  <c r="J32" i="43" s="1"/>
  <c r="I5" i="43"/>
  <c r="I32" i="43" s="1"/>
  <c r="H5" i="43"/>
  <c r="H32" i="43" s="1"/>
  <c r="G5" i="43"/>
  <c r="N5" i="43" s="1"/>
  <c r="O5" i="43" s="1"/>
  <c r="F5" i="43"/>
  <c r="F32" i="43" s="1"/>
  <c r="E5" i="43"/>
  <c r="E32" i="43" s="1"/>
  <c r="D5" i="43"/>
  <c r="D32" i="43" s="1"/>
  <c r="K32" i="42"/>
  <c r="M32" i="42"/>
  <c r="N31" i="42"/>
  <c r="O31" i="42" s="1"/>
  <c r="M30" i="42"/>
  <c r="L30" i="42"/>
  <c r="K30" i="42"/>
  <c r="J30" i="42"/>
  <c r="I30" i="42"/>
  <c r="H30" i="42"/>
  <c r="G30" i="42"/>
  <c r="F30" i="42"/>
  <c r="E30" i="42"/>
  <c r="N30" i="42" s="1"/>
  <c r="O30" i="42" s="1"/>
  <c r="D30" i="42"/>
  <c r="N29" i="42"/>
  <c r="O29" i="42" s="1"/>
  <c r="M28" i="42"/>
  <c r="L28" i="42"/>
  <c r="K28" i="42"/>
  <c r="J28" i="42"/>
  <c r="I28" i="42"/>
  <c r="H28" i="42"/>
  <c r="G28" i="42"/>
  <c r="F28" i="42"/>
  <c r="E28" i="42"/>
  <c r="N28" i="42" s="1"/>
  <c r="O28" i="42" s="1"/>
  <c r="D28" i="42"/>
  <c r="N27" i="42"/>
  <c r="O27" i="42" s="1"/>
  <c r="N26" i="42"/>
  <c r="O26" i="42" s="1"/>
  <c r="M25" i="42"/>
  <c r="L25" i="42"/>
  <c r="K25" i="42"/>
  <c r="J25" i="42"/>
  <c r="I25" i="42"/>
  <c r="H25" i="42"/>
  <c r="G25" i="42"/>
  <c r="N25" i="42" s="1"/>
  <c r="O25" i="42" s="1"/>
  <c r="F25" i="42"/>
  <c r="E25" i="42"/>
  <c r="D25" i="42"/>
  <c r="N24" i="42"/>
  <c r="O24" i="42" s="1"/>
  <c r="M23" i="42"/>
  <c r="L23" i="42"/>
  <c r="K23" i="42"/>
  <c r="J23" i="42"/>
  <c r="I23" i="42"/>
  <c r="H23" i="42"/>
  <c r="G23" i="42"/>
  <c r="N23" i="42" s="1"/>
  <c r="O23" i="42" s="1"/>
  <c r="F23" i="42"/>
  <c r="E23" i="42"/>
  <c r="D23" i="42"/>
  <c r="N22" i="42"/>
  <c r="O22" i="42" s="1"/>
  <c r="N21" i="42"/>
  <c r="O21" i="42" s="1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N13" i="42" s="1"/>
  <c r="O13" i="42" s="1"/>
  <c r="F13" i="42"/>
  <c r="E13" i="42"/>
  <c r="D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L32" i="42" s="1"/>
  <c r="K5" i="42"/>
  <c r="J5" i="42"/>
  <c r="J32" i="42" s="1"/>
  <c r="I5" i="42"/>
  <c r="I32" i="42" s="1"/>
  <c r="H5" i="42"/>
  <c r="H32" i="42" s="1"/>
  <c r="G5" i="42"/>
  <c r="N5" i="42" s="1"/>
  <c r="O5" i="42" s="1"/>
  <c r="F5" i="42"/>
  <c r="F32" i="42" s="1"/>
  <c r="E5" i="42"/>
  <c r="E32" i="42" s="1"/>
  <c r="D5" i="42"/>
  <c r="D32" i="42" s="1"/>
  <c r="M33" i="41"/>
  <c r="N32" i="41"/>
  <c r="O32" i="41" s="1"/>
  <c r="N31" i="41"/>
  <c r="O31" i="41" s="1"/>
  <c r="M30" i="41"/>
  <c r="L30" i="41"/>
  <c r="K30" i="41"/>
  <c r="J30" i="41"/>
  <c r="I30" i="41"/>
  <c r="H30" i="41"/>
  <c r="G30" i="41"/>
  <c r="N30" i="41" s="1"/>
  <c r="O30" i="41" s="1"/>
  <c r="F30" i="41"/>
  <c r="E30" i="41"/>
  <c r="D30" i="41"/>
  <c r="N29" i="41"/>
  <c r="O29" i="41" s="1"/>
  <c r="M28" i="41"/>
  <c r="L28" i="41"/>
  <c r="K28" i="41"/>
  <c r="J28" i="41"/>
  <c r="I28" i="41"/>
  <c r="H28" i="41"/>
  <c r="G28" i="41"/>
  <c r="N28" i="41" s="1"/>
  <c r="O28" i="41" s="1"/>
  <c r="F28" i="41"/>
  <c r="E28" i="41"/>
  <c r="D28" i="4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M23" i="41"/>
  <c r="L23" i="41"/>
  <c r="K23" i="41"/>
  <c r="J23" i="41"/>
  <c r="I23" i="41"/>
  <c r="N23" i="41" s="1"/>
  <c r="O23" i="41" s="1"/>
  <c r="H23" i="41"/>
  <c r="G23" i="41"/>
  <c r="F23" i="41"/>
  <c r="E23" i="41"/>
  <c r="D23" i="41"/>
  <c r="N22" i="41"/>
  <c r="O22" i="41" s="1"/>
  <c r="N21" i="41"/>
  <c r="O21" i="41" s="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N17" i="41" s="1"/>
  <c r="O17" i="41" s="1"/>
  <c r="D17" i="41"/>
  <c r="N16" i="41"/>
  <c r="O16" i="41" s="1"/>
  <c r="N15" i="41"/>
  <c r="O15" i="41" s="1"/>
  <c r="N14" i="41"/>
  <c r="O14" i="41" s="1"/>
  <c r="M13" i="41"/>
  <c r="L13" i="41"/>
  <c r="K13" i="41"/>
  <c r="J13" i="41"/>
  <c r="I13" i="41"/>
  <c r="N13" i="41" s="1"/>
  <c r="O13" i="41" s="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L33" i="41" s="1"/>
  <c r="K5" i="41"/>
  <c r="K33" i="41" s="1"/>
  <c r="J5" i="41"/>
  <c r="J33" i="41" s="1"/>
  <c r="I5" i="41"/>
  <c r="N5" i="41" s="1"/>
  <c r="O5" i="41" s="1"/>
  <c r="H5" i="41"/>
  <c r="H33" i="41" s="1"/>
  <c r="G5" i="41"/>
  <c r="G33" i="41" s="1"/>
  <c r="F5" i="41"/>
  <c r="F33" i="41" s="1"/>
  <c r="E5" i="41"/>
  <c r="E33" i="41" s="1"/>
  <c r="D5" i="41"/>
  <c r="D33" i="41" s="1"/>
  <c r="N31" i="40"/>
  <c r="O31" i="40" s="1"/>
  <c r="M30" i="40"/>
  <c r="L30" i="40"/>
  <c r="K30" i="40"/>
  <c r="J30" i="40"/>
  <c r="I30" i="40"/>
  <c r="N30" i="40" s="1"/>
  <c r="O30" i="40" s="1"/>
  <c r="H30" i="40"/>
  <c r="G30" i="40"/>
  <c r="F30" i="40"/>
  <c r="E30" i="40"/>
  <c r="D30" i="40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N26" i="40"/>
  <c r="O26" i="40"/>
  <c r="M25" i="40"/>
  <c r="L25" i="40"/>
  <c r="N25" i="40" s="1"/>
  <c r="O25" i="40" s="1"/>
  <c r="K25" i="40"/>
  <c r="J25" i="40"/>
  <c r="I25" i="40"/>
  <c r="H25" i="40"/>
  <c r="G25" i="40"/>
  <c r="F25" i="40"/>
  <c r="E25" i="40"/>
  <c r="D25" i="40"/>
  <c r="N24" i="40"/>
  <c r="O24" i="40"/>
  <c r="M23" i="40"/>
  <c r="L23" i="40"/>
  <c r="N23" i="40" s="1"/>
  <c r="O23" i="40" s="1"/>
  <c r="K23" i="40"/>
  <c r="J23" i="40"/>
  <c r="I23" i="40"/>
  <c r="H23" i="40"/>
  <c r="G23" i="40"/>
  <c r="F23" i="40"/>
  <c r="E23" i="40"/>
  <c r="D23" i="40"/>
  <c r="N22" i="40"/>
  <c r="O22" i="40"/>
  <c r="N21" i="40"/>
  <c r="O21" i="40"/>
  <c r="N20" i="40"/>
  <c r="O20" i="40"/>
  <c r="N19" i="40"/>
  <c r="O19" i="40" s="1"/>
  <c r="M18" i="40"/>
  <c r="L18" i="40"/>
  <c r="K18" i="40"/>
  <c r="J18" i="40"/>
  <c r="I18" i="40"/>
  <c r="H18" i="40"/>
  <c r="G18" i="40"/>
  <c r="N18" i="40" s="1"/>
  <c r="O18" i="40" s="1"/>
  <c r="F18" i="40"/>
  <c r="E18" i="40"/>
  <c r="D18" i="40"/>
  <c r="N17" i="40"/>
  <c r="O17" i="40"/>
  <c r="N16" i="40"/>
  <c r="O16" i="40" s="1"/>
  <c r="N15" i="40"/>
  <c r="O15" i="40" s="1"/>
  <c r="M14" i="40"/>
  <c r="M32" i="40" s="1"/>
  <c r="L14" i="40"/>
  <c r="K14" i="40"/>
  <c r="N14" i="40" s="1"/>
  <c r="O14" i="40" s="1"/>
  <c r="J14" i="40"/>
  <c r="I14" i="40"/>
  <c r="H14" i="40"/>
  <c r="G14" i="40"/>
  <c r="F14" i="40"/>
  <c r="E14" i="40"/>
  <c r="D14" i="40"/>
  <c r="N13" i="40"/>
  <c r="O13" i="40"/>
  <c r="N12" i="40"/>
  <c r="O12" i="40"/>
  <c r="N11" i="40"/>
  <c r="O11" i="40"/>
  <c r="N10" i="40"/>
  <c r="O10" i="40" s="1"/>
  <c r="N9" i="40"/>
  <c r="O9" i="40"/>
  <c r="N8" i="40"/>
  <c r="O8" i="40" s="1"/>
  <c r="N7" i="40"/>
  <c r="O7" i="40"/>
  <c r="N6" i="40"/>
  <c r="O6" i="40"/>
  <c r="M5" i="40"/>
  <c r="L5" i="40"/>
  <c r="L32" i="40" s="1"/>
  <c r="K5" i="40"/>
  <c r="J5" i="40"/>
  <c r="J32" i="40"/>
  <c r="I5" i="40"/>
  <c r="I32" i="40" s="1"/>
  <c r="H5" i="40"/>
  <c r="H32" i="40" s="1"/>
  <c r="G5" i="40"/>
  <c r="G32" i="40" s="1"/>
  <c r="F5" i="40"/>
  <c r="F32" i="40"/>
  <c r="E5" i="40"/>
  <c r="E32" i="40" s="1"/>
  <c r="D5" i="40"/>
  <c r="D32" i="40" s="1"/>
  <c r="N31" i="39"/>
  <c r="O31" i="39"/>
  <c r="M30" i="39"/>
  <c r="L30" i="39"/>
  <c r="K30" i="39"/>
  <c r="J30" i="39"/>
  <c r="I30" i="39"/>
  <c r="H30" i="39"/>
  <c r="N30" i="39" s="1"/>
  <c r="O30" i="39" s="1"/>
  <c r="G30" i="39"/>
  <c r="F30" i="39"/>
  <c r="E30" i="39"/>
  <c r="D30" i="39"/>
  <c r="N29" i="39"/>
  <c r="O29" i="39"/>
  <c r="M28" i="39"/>
  <c r="L28" i="39"/>
  <c r="K28" i="39"/>
  <c r="K32" i="39" s="1"/>
  <c r="J28" i="39"/>
  <c r="I28" i="39"/>
  <c r="H28" i="39"/>
  <c r="G28" i="39"/>
  <c r="F28" i="39"/>
  <c r="E28" i="39"/>
  <c r="D28" i="39"/>
  <c r="N27" i="39"/>
  <c r="O27" i="39"/>
  <c r="N26" i="39"/>
  <c r="O26" i="39"/>
  <c r="M25" i="39"/>
  <c r="L25" i="39"/>
  <c r="K25" i="39"/>
  <c r="J25" i="39"/>
  <c r="I25" i="39"/>
  <c r="H25" i="39"/>
  <c r="G25" i="39"/>
  <c r="F25" i="39"/>
  <c r="E25" i="39"/>
  <c r="D25" i="39"/>
  <c r="N24" i="39"/>
  <c r="O24" i="39"/>
  <c r="M23" i="39"/>
  <c r="L23" i="39"/>
  <c r="K23" i="39"/>
  <c r="J23" i="39"/>
  <c r="I23" i="39"/>
  <c r="H23" i="39"/>
  <c r="G23" i="39"/>
  <c r="F23" i="39"/>
  <c r="E23" i="39"/>
  <c r="D23" i="39"/>
  <c r="N23" i="39" s="1"/>
  <c r="O23" i="39" s="1"/>
  <c r="N22" i="39"/>
  <c r="O22" i="39"/>
  <c r="N21" i="39"/>
  <c r="O21" i="39"/>
  <c r="N20" i="39"/>
  <c r="O20" i="39" s="1"/>
  <c r="N19" i="39"/>
  <c r="O19" i="39"/>
  <c r="N18" i="39"/>
  <c r="O18" i="39" s="1"/>
  <c r="M17" i="39"/>
  <c r="L17" i="39"/>
  <c r="K17" i="39"/>
  <c r="J17" i="39"/>
  <c r="N17" i="39" s="1"/>
  <c r="O17" i="39" s="1"/>
  <c r="I17" i="39"/>
  <c r="H17" i="39"/>
  <c r="G17" i="39"/>
  <c r="F17" i="39"/>
  <c r="E17" i="39"/>
  <c r="D17" i="39"/>
  <c r="N16" i="39"/>
  <c r="O16" i="39" s="1"/>
  <c r="N15" i="39"/>
  <c r="O15" i="39"/>
  <c r="N14" i="39"/>
  <c r="O14" i="39"/>
  <c r="M13" i="39"/>
  <c r="L13" i="39"/>
  <c r="K13" i="39"/>
  <c r="J13" i="39"/>
  <c r="I13" i="39"/>
  <c r="H13" i="39"/>
  <c r="G13" i="39"/>
  <c r="F13" i="39"/>
  <c r="E13" i="39"/>
  <c r="D13" i="39"/>
  <c r="D32" i="39" s="1"/>
  <c r="N12" i="39"/>
  <c r="O12" i="39"/>
  <c r="N11" i="39"/>
  <c r="O11" i="39"/>
  <c r="N10" i="39"/>
  <c r="O10" i="39" s="1"/>
  <c r="N9" i="39"/>
  <c r="O9" i="39"/>
  <c r="N8" i="39"/>
  <c r="O8" i="39" s="1"/>
  <c r="N7" i="39"/>
  <c r="O7" i="39"/>
  <c r="N6" i="39"/>
  <c r="O6" i="39"/>
  <c r="M5" i="39"/>
  <c r="M32" i="39" s="1"/>
  <c r="L5" i="39"/>
  <c r="L32" i="39" s="1"/>
  <c r="K5" i="39"/>
  <c r="J5" i="39"/>
  <c r="J32" i="39" s="1"/>
  <c r="I5" i="39"/>
  <c r="I32" i="39" s="1"/>
  <c r="H5" i="39"/>
  <c r="G5" i="39"/>
  <c r="G32" i="39"/>
  <c r="F5" i="39"/>
  <c r="F32" i="39"/>
  <c r="E5" i="39"/>
  <c r="E32" i="39" s="1"/>
  <c r="D5" i="39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30" i="38" s="1"/>
  <c r="O30" i="38" s="1"/>
  <c r="N29" i="38"/>
  <c r="O29" i="38" s="1"/>
  <c r="M28" i="38"/>
  <c r="L28" i="38"/>
  <c r="L32" i="38" s="1"/>
  <c r="K28" i="38"/>
  <c r="J28" i="38"/>
  <c r="I28" i="38"/>
  <c r="H28" i="38"/>
  <c r="G28" i="38"/>
  <c r="F28" i="38"/>
  <c r="E28" i="38"/>
  <c r="N28" i="38" s="1"/>
  <c r="O28" i="38" s="1"/>
  <c r="D28" i="38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N23" i="38" s="1"/>
  <c r="O23" i="38" s="1"/>
  <c r="D23" i="38"/>
  <c r="N22" i="38"/>
  <c r="O22" i="38" s="1"/>
  <c r="N21" i="38"/>
  <c r="O21" i="38"/>
  <c r="N20" i="38"/>
  <c r="O20" i="38" s="1"/>
  <c r="N19" i="38"/>
  <c r="O19" i="38"/>
  <c r="N18" i="38"/>
  <c r="O18" i="38"/>
  <c r="M17" i="38"/>
  <c r="L17" i="38"/>
  <c r="K17" i="38"/>
  <c r="J17" i="38"/>
  <c r="I17" i="38"/>
  <c r="H17" i="38"/>
  <c r="G17" i="38"/>
  <c r="F17" i="38"/>
  <c r="E17" i="38"/>
  <c r="D17" i="38"/>
  <c r="N17" i="38" s="1"/>
  <c r="O17" i="38" s="1"/>
  <c r="N16" i="38"/>
  <c r="O16" i="38" s="1"/>
  <c r="N15" i="38"/>
  <c r="O15" i="38"/>
  <c r="N14" i="38"/>
  <c r="O14" i="38" s="1"/>
  <c r="M13" i="38"/>
  <c r="L13" i="38"/>
  <c r="K13" i="38"/>
  <c r="N13" i="38" s="1"/>
  <c r="O13" i="38" s="1"/>
  <c r="J13" i="38"/>
  <c r="J32" i="38"/>
  <c r="I13" i="38"/>
  <c r="H13" i="38"/>
  <c r="G13" i="38"/>
  <c r="F13" i="38"/>
  <c r="F32" i="38"/>
  <c r="E13" i="38"/>
  <c r="D13" i="38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 s="1"/>
  <c r="N6" i="38"/>
  <c r="O6" i="38" s="1"/>
  <c r="M5" i="38"/>
  <c r="M32" i="38" s="1"/>
  <c r="L5" i="38"/>
  <c r="K5" i="38"/>
  <c r="K32" i="38" s="1"/>
  <c r="J5" i="38"/>
  <c r="I5" i="38"/>
  <c r="I32" i="38" s="1"/>
  <c r="H5" i="38"/>
  <c r="H32" i="38" s="1"/>
  <c r="G5" i="38"/>
  <c r="G32" i="38"/>
  <c r="F5" i="38"/>
  <c r="E5" i="38"/>
  <c r="E32" i="38" s="1"/>
  <c r="D5" i="38"/>
  <c r="N33" i="37"/>
  <c r="O33" i="37"/>
  <c r="M32" i="37"/>
  <c r="L32" i="37"/>
  <c r="K32" i="37"/>
  <c r="J32" i="37"/>
  <c r="I32" i="37"/>
  <c r="H32" i="37"/>
  <c r="G32" i="37"/>
  <c r="F32" i="37"/>
  <c r="E32" i="37"/>
  <c r="D32" i="37"/>
  <c r="N32" i="37" s="1"/>
  <c r="O32" i="37" s="1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30" i="37" s="1"/>
  <c r="O30" i="37" s="1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8" i="37" s="1"/>
  <c r="O28" i="37" s="1"/>
  <c r="N27" i="37"/>
  <c r="O27" i="37" s="1"/>
  <c r="N26" i="37"/>
  <c r="O26" i="37" s="1"/>
  <c r="M25" i="37"/>
  <c r="L25" i="37"/>
  <c r="K25" i="37"/>
  <c r="J25" i="37"/>
  <c r="I25" i="37"/>
  <c r="H25" i="37"/>
  <c r="G25" i="37"/>
  <c r="F25" i="37"/>
  <c r="E25" i="37"/>
  <c r="E34" i="37" s="1"/>
  <c r="D25" i="37"/>
  <c r="N25" i="37"/>
  <c r="O25" i="37" s="1"/>
  <c r="N24" i="37"/>
  <c r="O24" i="37" s="1"/>
  <c r="M23" i="37"/>
  <c r="L23" i="37"/>
  <c r="K23" i="37"/>
  <c r="J23" i="37"/>
  <c r="I23" i="37"/>
  <c r="H23" i="37"/>
  <c r="H34" i="37" s="1"/>
  <c r="G23" i="37"/>
  <c r="F23" i="37"/>
  <c r="N23" i="37" s="1"/>
  <c r="O23" i="37" s="1"/>
  <c r="E23" i="37"/>
  <c r="D23" i="37"/>
  <c r="N22" i="37"/>
  <c r="O22" i="37"/>
  <c r="N21" i="37"/>
  <c r="O21" i="37" s="1"/>
  <c r="N20" i="37"/>
  <c r="O20" i="37" s="1"/>
  <c r="N19" i="37"/>
  <c r="O19" i="37" s="1"/>
  <c r="M18" i="37"/>
  <c r="N18" i="37" s="1"/>
  <c r="O18" i="37" s="1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 s="1"/>
  <c r="N15" i="37"/>
  <c r="O15" i="37"/>
  <c r="M14" i="37"/>
  <c r="L14" i="37"/>
  <c r="K14" i="37"/>
  <c r="J14" i="37"/>
  <c r="J34" i="37" s="1"/>
  <c r="I14" i="37"/>
  <c r="I34" i="37"/>
  <c r="H14" i="37"/>
  <c r="G14" i="37"/>
  <c r="F14" i="37"/>
  <c r="E14" i="37"/>
  <c r="D14" i="37"/>
  <c r="N14" i="37" s="1"/>
  <c r="O14" i="37" s="1"/>
  <c r="N13" i="37"/>
  <c r="O13" i="37" s="1"/>
  <c r="N12" i="37"/>
  <c r="O12" i="37" s="1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 s="1"/>
  <c r="M5" i="37"/>
  <c r="M34" i="37" s="1"/>
  <c r="L5" i="37"/>
  <c r="L34" i="37" s="1"/>
  <c r="K5" i="37"/>
  <c r="K34" i="37" s="1"/>
  <c r="J5" i="37"/>
  <c r="I5" i="37"/>
  <c r="H5" i="37"/>
  <c r="G5" i="37"/>
  <c r="G34" i="37" s="1"/>
  <c r="F5" i="37"/>
  <c r="F34" i="37" s="1"/>
  <c r="E5" i="37"/>
  <c r="D5" i="37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7" i="36" s="1"/>
  <c r="O27" i="36" s="1"/>
  <c r="N26" i="36"/>
  <c r="O26" i="36" s="1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4" i="36" s="1"/>
  <c r="O24" i="36" s="1"/>
  <c r="N23" i="36"/>
  <c r="O23" i="36"/>
  <c r="M22" i="36"/>
  <c r="L22" i="36"/>
  <c r="K22" i="36"/>
  <c r="J22" i="36"/>
  <c r="I22" i="36"/>
  <c r="H22" i="36"/>
  <c r="G22" i="36"/>
  <c r="F22" i="36"/>
  <c r="E22" i="36"/>
  <c r="D22" i="36"/>
  <c r="D31" i="36" s="1"/>
  <c r="N21" i="36"/>
  <c r="O21" i="36"/>
  <c r="N20" i="36"/>
  <c r="O20" i="36"/>
  <c r="N19" i="36"/>
  <c r="O19" i="36" s="1"/>
  <c r="N18" i="36"/>
  <c r="O18" i="36" s="1"/>
  <c r="N17" i="36"/>
  <c r="O17" i="36" s="1"/>
  <c r="M16" i="36"/>
  <c r="L16" i="36"/>
  <c r="L31" i="36" s="1"/>
  <c r="K16" i="36"/>
  <c r="J16" i="36"/>
  <c r="I16" i="36"/>
  <c r="H16" i="36"/>
  <c r="G16" i="36"/>
  <c r="F16" i="36"/>
  <c r="N16" i="36" s="1"/>
  <c r="O16" i="36" s="1"/>
  <c r="E16" i="36"/>
  <c r="D16" i="36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F31" i="36" s="1"/>
  <c r="E12" i="36"/>
  <c r="D12" i="36"/>
  <c r="N11" i="36"/>
  <c r="O11" i="36" s="1"/>
  <c r="N10" i="36"/>
  <c r="O10" i="36" s="1"/>
  <c r="N9" i="36"/>
  <c r="O9" i="36" s="1"/>
  <c r="N8" i="36"/>
  <c r="O8" i="36"/>
  <c r="N7" i="36"/>
  <c r="O7" i="36"/>
  <c r="N6" i="36"/>
  <c r="O6" i="36"/>
  <c r="M5" i="36"/>
  <c r="M31" i="36" s="1"/>
  <c r="L5" i="36"/>
  <c r="K5" i="36"/>
  <c r="K31" i="36"/>
  <c r="J5" i="36"/>
  <c r="J31" i="36" s="1"/>
  <c r="I5" i="36"/>
  <c r="I31" i="36" s="1"/>
  <c r="H5" i="36"/>
  <c r="H31" i="36" s="1"/>
  <c r="G5" i="36"/>
  <c r="N5" i="36" s="1"/>
  <c r="O5" i="36" s="1"/>
  <c r="F5" i="36"/>
  <c r="E5" i="36"/>
  <c r="E31" i="36" s="1"/>
  <c r="D5" i="36"/>
  <c r="N30" i="35"/>
  <c r="O30" i="35" s="1"/>
  <c r="M29" i="35"/>
  <c r="L29" i="35"/>
  <c r="L31" i="35" s="1"/>
  <c r="K29" i="35"/>
  <c r="J29" i="35"/>
  <c r="J31" i="35" s="1"/>
  <c r="I29" i="35"/>
  <c r="H29" i="35"/>
  <c r="G29" i="35"/>
  <c r="F29" i="35"/>
  <c r="E29" i="35"/>
  <c r="D29" i="35"/>
  <c r="N29" i="35" s="1"/>
  <c r="O29" i="35" s="1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7" i="35" s="1"/>
  <c r="O27" i="35" s="1"/>
  <c r="N26" i="35"/>
  <c r="O26" i="35" s="1"/>
  <c r="N25" i="35"/>
  <c r="O25" i="35" s="1"/>
  <c r="M24" i="35"/>
  <c r="L24" i="35"/>
  <c r="K24" i="35"/>
  <c r="J24" i="35"/>
  <c r="I24" i="35"/>
  <c r="H24" i="35"/>
  <c r="G24" i="35"/>
  <c r="F24" i="35"/>
  <c r="E24" i="35"/>
  <c r="N24" i="35" s="1"/>
  <c r="O24" i="35" s="1"/>
  <c r="D24" i="35"/>
  <c r="N23" i="35"/>
  <c r="O23" i="35"/>
  <c r="M22" i="35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/>
  <c r="N20" i="35"/>
  <c r="O20" i="35" s="1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7" i="35" s="1"/>
  <c r="O17" i="35" s="1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 s="1"/>
  <c r="N11" i="35"/>
  <c r="O11" i="35" s="1"/>
  <c r="N10" i="35"/>
  <c r="O10" i="35" s="1"/>
  <c r="N9" i="35"/>
  <c r="O9" i="35"/>
  <c r="N8" i="35"/>
  <c r="O8" i="35"/>
  <c r="N7" i="35"/>
  <c r="O7" i="35"/>
  <c r="N6" i="35"/>
  <c r="O6" i="35" s="1"/>
  <c r="M5" i="35"/>
  <c r="M31" i="35" s="1"/>
  <c r="L5" i="35"/>
  <c r="K5" i="35"/>
  <c r="N5" i="35" s="1"/>
  <c r="O5" i="35" s="1"/>
  <c r="J5" i="35"/>
  <c r="I5" i="35"/>
  <c r="I31" i="35" s="1"/>
  <c r="H5" i="35"/>
  <c r="H31" i="35" s="1"/>
  <c r="G5" i="35"/>
  <c r="F5" i="35"/>
  <c r="F31" i="35" s="1"/>
  <c r="E5" i="35"/>
  <c r="D5" i="35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8" i="34" s="1"/>
  <c r="O28" i="34" s="1"/>
  <c r="N27" i="34"/>
  <c r="O27" i="34" s="1"/>
  <c r="M26" i="34"/>
  <c r="L26" i="34"/>
  <c r="K26" i="34"/>
  <c r="J26" i="34"/>
  <c r="I26" i="34"/>
  <c r="H26" i="34"/>
  <c r="G26" i="34"/>
  <c r="F26" i="34"/>
  <c r="E26" i="34"/>
  <c r="E30" i="34" s="1"/>
  <c r="D26" i="34"/>
  <c r="N26" i="34" s="1"/>
  <c r="O26" i="34" s="1"/>
  <c r="N25" i="34"/>
  <c r="O25" i="34"/>
  <c r="N24" i="34"/>
  <c r="O24" i="34"/>
  <c r="M23" i="34"/>
  <c r="L23" i="34"/>
  <c r="K23" i="34"/>
  <c r="J23" i="34"/>
  <c r="I23" i="34"/>
  <c r="H23" i="34"/>
  <c r="G23" i="34"/>
  <c r="N23" i="34" s="1"/>
  <c r="O23" i="34" s="1"/>
  <c r="F23" i="34"/>
  <c r="E23" i="34"/>
  <c r="D23" i="34"/>
  <c r="N22" i="34"/>
  <c r="O22" i="34"/>
  <c r="M21" i="34"/>
  <c r="L21" i="34"/>
  <c r="K21" i="34"/>
  <c r="J21" i="34"/>
  <c r="I21" i="34"/>
  <c r="I30" i="34" s="1"/>
  <c r="H21" i="34"/>
  <c r="G21" i="34"/>
  <c r="F21" i="34"/>
  <c r="E21" i="34"/>
  <c r="D21" i="34"/>
  <c r="N21" i="34" s="1"/>
  <c r="O21" i="34" s="1"/>
  <c r="N20" i="34"/>
  <c r="O20" i="34"/>
  <c r="N19" i="34"/>
  <c r="O19" i="34" s="1"/>
  <c r="N18" i="34"/>
  <c r="O18" i="34" s="1"/>
  <c r="M17" i="34"/>
  <c r="N17" i="34" s="1"/>
  <c r="O17" i="34" s="1"/>
  <c r="L17" i="34"/>
  <c r="K17" i="34"/>
  <c r="J17" i="34"/>
  <c r="I17" i="34"/>
  <c r="H17" i="34"/>
  <c r="G17" i="34"/>
  <c r="F17" i="34"/>
  <c r="E17" i="34"/>
  <c r="D17" i="34"/>
  <c r="N16" i="34"/>
  <c r="O16" i="34" s="1"/>
  <c r="N15" i="34"/>
  <c r="O15" i="34" s="1"/>
  <c r="N14" i="34"/>
  <c r="O14" i="34"/>
  <c r="M13" i="34"/>
  <c r="L13" i="34"/>
  <c r="K13" i="34"/>
  <c r="J13" i="34"/>
  <c r="I13" i="34"/>
  <c r="H13" i="34"/>
  <c r="G13" i="34"/>
  <c r="G30" i="34" s="1"/>
  <c r="F13" i="34"/>
  <c r="N13" i="34"/>
  <c r="O13" i="34" s="1"/>
  <c r="E13" i="34"/>
  <c r="D13" i="34"/>
  <c r="N12" i="34"/>
  <c r="O12" i="34"/>
  <c r="N11" i="34"/>
  <c r="O11" i="34"/>
  <c r="N10" i="34"/>
  <c r="O10" i="34" s="1"/>
  <c r="N9" i="34"/>
  <c r="O9" i="34" s="1"/>
  <c r="N8" i="34"/>
  <c r="O8" i="34" s="1"/>
  <c r="N7" i="34"/>
  <c r="O7" i="34"/>
  <c r="N6" i="34"/>
  <c r="O6" i="34"/>
  <c r="M5" i="34"/>
  <c r="L5" i="34"/>
  <c r="L30" i="34" s="1"/>
  <c r="K5" i="34"/>
  <c r="J5" i="34"/>
  <c r="J30" i="34" s="1"/>
  <c r="I5" i="34"/>
  <c r="H5" i="34"/>
  <c r="H30" i="34" s="1"/>
  <c r="G5" i="34"/>
  <c r="F5" i="34"/>
  <c r="F30" i="34"/>
  <c r="E5" i="34"/>
  <c r="D5" i="34"/>
  <c r="E30" i="33"/>
  <c r="F30" i="33"/>
  <c r="G30" i="33"/>
  <c r="H30" i="33"/>
  <c r="I30" i="33"/>
  <c r="N30" i="33" s="1"/>
  <c r="O30" i="33" s="1"/>
  <c r="J30" i="33"/>
  <c r="K30" i="33"/>
  <c r="L30" i="33"/>
  <c r="M30" i="33"/>
  <c r="D30" i="33"/>
  <c r="E28" i="33"/>
  <c r="F28" i="33"/>
  <c r="G28" i="33"/>
  <c r="H28" i="33"/>
  <c r="I28" i="33"/>
  <c r="J28" i="33"/>
  <c r="N28" i="33" s="1"/>
  <c r="O28" i="33" s="1"/>
  <c r="K28" i="33"/>
  <c r="L28" i="33"/>
  <c r="M28" i="33"/>
  <c r="E25" i="33"/>
  <c r="F25" i="33"/>
  <c r="G25" i="33"/>
  <c r="H25" i="33"/>
  <c r="I25" i="33"/>
  <c r="J25" i="33"/>
  <c r="K25" i="33"/>
  <c r="L25" i="33"/>
  <c r="M25" i="33"/>
  <c r="M33" i="33" s="1"/>
  <c r="E23" i="33"/>
  <c r="F23" i="33"/>
  <c r="F33" i="33" s="1"/>
  <c r="G23" i="33"/>
  <c r="H23" i="33"/>
  <c r="I23" i="33"/>
  <c r="J23" i="33"/>
  <c r="K23" i="33"/>
  <c r="L23" i="33"/>
  <c r="M23" i="33"/>
  <c r="E18" i="33"/>
  <c r="F18" i="33"/>
  <c r="G18" i="33"/>
  <c r="N18" i="33" s="1"/>
  <c r="O18" i="33" s="1"/>
  <c r="H18" i="33"/>
  <c r="I18" i="33"/>
  <c r="J18" i="33"/>
  <c r="K18" i="33"/>
  <c r="L18" i="33"/>
  <c r="M18" i="33"/>
  <c r="E14" i="33"/>
  <c r="F14" i="33"/>
  <c r="G14" i="33"/>
  <c r="H14" i="33"/>
  <c r="I14" i="33"/>
  <c r="J14" i="33"/>
  <c r="K14" i="33"/>
  <c r="L14" i="33"/>
  <c r="M14" i="33"/>
  <c r="E5" i="33"/>
  <c r="F5" i="33"/>
  <c r="G5" i="33"/>
  <c r="G33" i="33" s="1"/>
  <c r="H5" i="33"/>
  <c r="H33" i="33" s="1"/>
  <c r="I5" i="33"/>
  <c r="I33" i="33" s="1"/>
  <c r="J5" i="33"/>
  <c r="K5" i="33"/>
  <c r="K33" i="33" s="1"/>
  <c r="L5" i="33"/>
  <c r="L33" i="33" s="1"/>
  <c r="M5" i="33"/>
  <c r="D28" i="33"/>
  <c r="D23" i="33"/>
  <c r="D18" i="33"/>
  <c r="D14" i="33"/>
  <c r="N14" i="33" s="1"/>
  <c r="O14" i="33" s="1"/>
  <c r="D5" i="33"/>
  <c r="N32" i="33"/>
  <c r="O32" i="33"/>
  <c r="N31" i="33"/>
  <c r="O31" i="33"/>
  <c r="N29" i="33"/>
  <c r="O29" i="33" s="1"/>
  <c r="D25" i="33"/>
  <c r="N25" i="33" s="1"/>
  <c r="O25" i="33" s="1"/>
  <c r="N26" i="33"/>
  <c r="O26" i="33" s="1"/>
  <c r="N27" i="33"/>
  <c r="O27" i="33" s="1"/>
  <c r="N24" i="33"/>
  <c r="O24" i="33" s="1"/>
  <c r="N16" i="33"/>
  <c r="O16" i="33" s="1"/>
  <c r="N17" i="33"/>
  <c r="O17" i="33"/>
  <c r="N7" i="33"/>
  <c r="O7" i="33"/>
  <c r="N8" i="33"/>
  <c r="O8" i="33" s="1"/>
  <c r="N9" i="33"/>
  <c r="O9" i="33" s="1"/>
  <c r="N10" i="33"/>
  <c r="O10" i="33" s="1"/>
  <c r="N11" i="33"/>
  <c r="O11" i="33" s="1"/>
  <c r="N12" i="33"/>
  <c r="O12" i="33"/>
  <c r="N13" i="33"/>
  <c r="O13" i="33"/>
  <c r="N6" i="33"/>
  <c r="O6" i="33" s="1"/>
  <c r="N19" i="33"/>
  <c r="O19" i="33" s="1"/>
  <c r="N20" i="33"/>
  <c r="O20" i="33" s="1"/>
  <c r="N21" i="33"/>
  <c r="O21" i="33" s="1"/>
  <c r="N22" i="33"/>
  <c r="O22" i="33"/>
  <c r="N15" i="33"/>
  <c r="O15" i="33"/>
  <c r="K30" i="34"/>
  <c r="D33" i="33"/>
  <c r="D32" i="38"/>
  <c r="D30" i="34"/>
  <c r="N25" i="39"/>
  <c r="O25" i="39" s="1"/>
  <c r="N28" i="39"/>
  <c r="O28" i="39" s="1"/>
  <c r="N28" i="40"/>
  <c r="O28" i="40" s="1"/>
  <c r="N5" i="34"/>
  <c r="O5" i="34" s="1"/>
  <c r="G31" i="35"/>
  <c r="N5" i="39"/>
  <c r="O5" i="39" s="1"/>
  <c r="E33" i="33"/>
  <c r="N29" i="36"/>
  <c r="O29" i="36" s="1"/>
  <c r="D34" i="37"/>
  <c r="N25" i="41"/>
  <c r="O25" i="41" s="1"/>
  <c r="N17" i="42"/>
  <c r="O17" i="42" s="1"/>
  <c r="N30" i="43"/>
  <c r="O30" i="43" s="1"/>
  <c r="N25" i="43"/>
  <c r="O25" i="43" s="1"/>
  <c r="N28" i="44"/>
  <c r="O28" i="44" s="1"/>
  <c r="N23" i="44"/>
  <c r="O23" i="44" s="1"/>
  <c r="N5" i="44"/>
  <c r="O5" i="44" s="1"/>
  <c r="N17" i="45"/>
  <c r="O17" i="45" s="1"/>
  <c r="N13" i="45"/>
  <c r="O13" i="45" s="1"/>
  <c r="N27" i="46"/>
  <c r="O27" i="46" s="1"/>
  <c r="N24" i="46"/>
  <c r="O24" i="46" s="1"/>
  <c r="O28" i="48"/>
  <c r="P28" i="48" s="1"/>
  <c r="O30" i="48"/>
  <c r="P30" i="48" s="1"/>
  <c r="O5" i="48"/>
  <c r="P5" i="48" s="1"/>
  <c r="O32" i="49" l="1"/>
  <c r="P32" i="49" s="1"/>
  <c r="N34" i="46"/>
  <c r="O34" i="46" s="1"/>
  <c r="N34" i="37"/>
  <c r="O34" i="37" s="1"/>
  <c r="O32" i="48"/>
  <c r="P32" i="48" s="1"/>
  <c r="N32" i="38"/>
  <c r="O32" i="38" s="1"/>
  <c r="N30" i="34"/>
  <c r="O30" i="34" s="1"/>
  <c r="N33" i="45"/>
  <c r="O33" i="45" s="1"/>
  <c r="N33" i="33"/>
  <c r="O33" i="33" s="1"/>
  <c r="N32" i="44"/>
  <c r="O32" i="44" s="1"/>
  <c r="N23" i="33"/>
  <c r="O23" i="33" s="1"/>
  <c r="N5" i="45"/>
  <c r="O5" i="45" s="1"/>
  <c r="M30" i="34"/>
  <c r="D31" i="35"/>
  <c r="G31" i="36"/>
  <c r="N31" i="36" s="1"/>
  <c r="O31" i="36" s="1"/>
  <c r="N5" i="33"/>
  <c r="O5" i="33" s="1"/>
  <c r="N5" i="37"/>
  <c r="O5" i="37" s="1"/>
  <c r="N12" i="36"/>
  <c r="O12" i="36" s="1"/>
  <c r="K31" i="35"/>
  <c r="N5" i="40"/>
  <c r="O5" i="40" s="1"/>
  <c r="I33" i="41"/>
  <c r="N33" i="41" s="1"/>
  <c r="O33" i="41" s="1"/>
  <c r="N5" i="38"/>
  <c r="O5" i="38" s="1"/>
  <c r="K32" i="40"/>
  <c r="N32" i="40" s="1"/>
  <c r="O32" i="40" s="1"/>
  <c r="N22" i="36"/>
  <c r="O22" i="36" s="1"/>
  <c r="E31" i="35"/>
  <c r="J33" i="33"/>
  <c r="N13" i="39"/>
  <c r="O13" i="39" s="1"/>
  <c r="G32" i="42"/>
  <c r="N32" i="42" s="1"/>
  <c r="O32" i="42" s="1"/>
  <c r="G32" i="43"/>
  <c r="N32" i="43" s="1"/>
  <c r="O32" i="43" s="1"/>
  <c r="N5" i="46"/>
  <c r="O5" i="46" s="1"/>
  <c r="H32" i="39"/>
  <c r="N32" i="39" s="1"/>
  <c r="O32" i="39" s="1"/>
  <c r="N31" i="35" l="1"/>
  <c r="O31" i="35" s="1"/>
</calcChain>
</file>

<file path=xl/sharedStrings.xml><?xml version="1.0" encoding="utf-8"?>
<sst xmlns="http://schemas.openxmlformats.org/spreadsheetml/2006/main" count="822" uniqueCount="100">
  <si>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</si>
  <si>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</si>
  <si>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</si>
  <si>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</si>
  <si>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</si>
  <si>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</si>
  <si>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</si>
  <si>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</si>
  <si>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</si>
  <si>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</si>
  <si>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</si>
  <si>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</si>
  <si>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</si>
  <si>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</si>
  <si>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</si>
  <si>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</si>
  <si>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</si>
  <si>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</si>
  <si>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</si>
  <si>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</si>
  <si>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</si>
  <si>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</si>
  <si>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</si>
  <si>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</si>
  <si>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</si>
  <si>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</si>
  <si>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</si>
  <si>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</si>
  <si>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</si>
  <si>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</si>
  <si>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</si>
  <si>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</si>
  <si>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</si>
  <si>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</si>
  <si>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</si>
  <si>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</si>
  <si>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</si>
  <si>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</si>
  <si>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Economic Environment</t>
  </si>
  <si>
    <t>Industry Development</t>
  </si>
  <si>
    <t>Housing and Urban Development</t>
  </si>
  <si>
    <t>Culture / Recreation</t>
  </si>
  <si>
    <t>Special Recreation Facilities</t>
  </si>
  <si>
    <t>Inter-Fund Group Transfers Out</t>
  </si>
  <si>
    <t>Special Items (Loss)</t>
  </si>
  <si>
    <t>Other Uses and Non-Operating</t>
  </si>
  <si>
    <t>2009 Municipal Population:</t>
  </si>
  <si>
    <t>Titusville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</si>
  <si>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</si>
  <si>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</si>
  <si>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</si>
  <si>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</si>
  <si>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</si>
  <si>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</si>
  <si>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Water Utility Services</t>
  </si>
  <si>
    <t>Sewer / Wastewater Services</t>
  </si>
  <si>
    <t>2012 Municipal Population:</t>
  </si>
  <si>
    <t>Local Fiscal Year Ended September 30, 2008</t>
  </si>
  <si>
    <t>Human Services</t>
  </si>
  <si>
    <t>Public Assistance Services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</si>
  <si>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</si>
  <si>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</si>
  <si>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</si>
  <si>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</si>
  <si>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</si>
  <si>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</si>
  <si>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</si>
  <si>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</si>
  <si>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</si>
  <si>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</si>
  <si>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</si>
  <si>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</si>
  <si>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</si>
  <si>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</si>
  <si>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</si>
  <si>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Payment to Refunded Bond Escrow Agent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</si>
  <si>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</si>
  <si>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</si>
  <si>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</si>
  <si>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</si>
  <si>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</si>
  <si>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</si>
  <si>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</si>
  <si>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</si>
  <si>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Special Events</t>
  </si>
  <si>
    <t>2019 Municipal Population:</t>
  </si>
  <si>
    <t>Local Fiscal Year Ended September 30, 2020</t>
  </si>
  <si>
    <t>Other Public Safety</t>
  </si>
  <si>
    <t>Other Transportation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</si>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</sst>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92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93</v>
      </c>
      <c r="N4" s="34" t="s">
        <v>5</v>
      </c>
      <c r="O4" s="34" t="s">
        <v>94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SUM(D6:D13)</f>
        <v>16580633</v>
      </c>
      <c r="E5" s="26">
        <f>SUM(E6:E13)</f>
        <v>792099</v>
      </c>
      <c r="F5" s="26">
        <f>SUM(F6:F13)</f>
        <v>1533944</v>
      </c>
      <c r="G5" s="26">
        <f>SUM(G6:G13)</f>
        <v>641682</v>
      </c>
      <c r="H5" s="26">
        <f>SUM(H6:H13)</f>
        <v>0</v>
      </c>
      <c r="I5" s="26">
        <f>SUM(I6:I13)</f>
        <v>0</v>
      </c>
      <c r="J5" s="26">
        <f>SUM(J6:J13)</f>
        <v>12473284</v>
      </c>
      <c r="K5" s="26">
        <f>SUM(K6:K13)</f>
        <v>12071032</v>
      </c>
      <c r="L5" s="26">
        <f>SUM(L6:L13)</f>
        <v>0</v>
      </c>
      <c r="M5" s="26">
        <f>SUM(M6:M13)</f>
        <v>38666</v>
      </c>
      <c r="N5" s="26">
        <f>SUM(N6:N13)</f>
        <v>0</v>
      </c>
      <c r="O5" s="27">
        <f>SUM(D5:N5)</f>
        <v>44131340</v>
      </c>
      <c r="P5" s="32">
        <f>(O5/P$34)</f>
        <v>882.94466007762799</v>
      </c>
      <c r="Q5" s="6"/>
    </row>
    <row r="6" spans="1:134">
      <c r="A6" s="12"/>
      <c r="B6" s="44">
        <v>511</v>
      </c>
      <c r="C6" s="20" t="s">
        <v>19</v>
      </c>
      <c r="D6" s="46">
        <v>89826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89826</v>
      </c>
      <c r="P6" s="47">
        <f>(O6/P$34)</f>
        <v>1.7971669801128407</v>
      </c>
      <c r="Q6" s="9"/>
    </row>
    <row r="7" spans="1:134">
      <c r="A7" s="12"/>
      <c r="B7" s="44">
        <v>512</v>
      </c>
      <c r="C7" s="20" t="s">
        <v>20</v>
      </c>
      <c r="D7" s="46">
        <v>1141967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0">SUM(D7:N7)</f>
        <v>1141967</v>
      </c>
      <c r="P7" s="47">
        <f>(O7/P$34)</f>
        <v>22.84756512344444</v>
      </c>
      <c r="Q7" s="9"/>
    </row>
    <row r="8" spans="1:134">
      <c r="A8" s="12"/>
      <c r="B8" s="44">
        <v>513</v>
      </c>
      <c r="C8" s="20" t="s">
        <v>21</v>
      </c>
      <c r="D8" s="46">
        <v>4140056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2624979</v>
      </c>
      <c r="L8" s="46">
        <v>0</v>
      </c>
      <c r="M8" s="46">
        <v>38666</v>
      </c>
      <c r="N8" s="46">
        <v>0</v>
      </c>
      <c r="O8" s="46">
        <f t="shared" si="0"/>
        <v>6803701</v>
      </c>
      <c r="P8" s="47">
        <f>(O8/P$34)</f>
        <v>136.12302428874395</v>
      </c>
      <c r="Q8" s="9"/>
    </row>
    <row r="9" spans="1:134">
      <c r="A9" s="12"/>
      <c r="B9" s="44">
        <v>514</v>
      </c>
      <c r="C9" s="20" t="s">
        <v>22</v>
      </c>
      <c r="D9" s="46">
        <v>630232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630232</v>
      </c>
      <c r="P9" s="47">
        <f>(O9/P$34)</f>
        <v>12.609179304549638</v>
      </c>
      <c r="Q9" s="9"/>
    </row>
    <row r="10" spans="1:134">
      <c r="A10" s="12"/>
      <c r="B10" s="44">
        <v>515</v>
      </c>
      <c r="C10" s="20" t="s">
        <v>23</v>
      </c>
      <c r="D10" s="46">
        <v>925187</v>
      </c>
      <c r="E10" s="46">
        <v>792099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1717286</v>
      </c>
      <c r="P10" s="47">
        <f>(O10/P$34)</f>
        <v>34.35808891200832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1533944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1533944</v>
      </c>
      <c r="P11" s="47">
        <f>(O11/P$34)</f>
        <v>30.689928374214716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9446053</v>
      </c>
      <c r="L12" s="46">
        <v>0</v>
      </c>
      <c r="M12" s="46">
        <v>0</v>
      </c>
      <c r="N12" s="46">
        <v>0</v>
      </c>
      <c r="O12" s="46">
        <f t="shared" si="0"/>
        <v>9446053</v>
      </c>
      <c r="P12" s="47">
        <f>(O12/P$34)</f>
        <v>188.98909607458685</v>
      </c>
      <c r="Q12" s="9"/>
    </row>
    <row r="13" spans="1:134">
      <c r="A13" s="12"/>
      <c r="B13" s="44">
        <v>519</v>
      </c>
      <c r="C13" s="20" t="s">
        <v>26</v>
      </c>
      <c r="D13" s="46">
        <v>9653365</v>
      </c>
      <c r="E13" s="46">
        <v>0</v>
      </c>
      <c r="F13" s="46">
        <v>0</v>
      </c>
      <c r="G13" s="46">
        <v>641682</v>
      </c>
      <c r="H13" s="46">
        <v>0</v>
      </c>
      <c r="I13" s="46">
        <v>0</v>
      </c>
      <c r="J13" s="46">
        <v>12473284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22768331</v>
      </c>
      <c r="P13" s="47">
        <f>(O13/P$34)</f>
        <v>455.53061101996718</v>
      </c>
      <c r="Q13" s="9"/>
    </row>
    <row r="14" spans="1:134" ht="15.75">
      <c r="A14" s="28" t="s">
        <v>27</v>
      </c>
      <c r="B14" s="29"/>
      <c r="C14" s="30"/>
      <c r="D14" s="31">
        <f>SUM(D15:D17)</f>
        <v>24865187</v>
      </c>
      <c r="E14" s="31">
        <f>SUM(E15:E17)</f>
        <v>1639489</v>
      </c>
      <c r="F14" s="31">
        <f>SUM(F15:F17)</f>
        <v>0</v>
      </c>
      <c r="G14" s="31">
        <f>SUM(G15:G17)</f>
        <v>0</v>
      </c>
      <c r="H14" s="31">
        <f>SUM(H15:H17)</f>
        <v>0</v>
      </c>
      <c r="I14" s="31">
        <f>SUM(I15:I17)</f>
        <v>0</v>
      </c>
      <c r="J14" s="31">
        <f>SUM(J15:J17)</f>
        <v>0</v>
      </c>
      <c r="K14" s="31">
        <f>SUM(K15:K17)</f>
        <v>0</v>
      </c>
      <c r="L14" s="31">
        <f>SUM(L15:L17)</f>
        <v>0</v>
      </c>
      <c r="M14" s="31">
        <f>SUM(M15:M17)</f>
        <v>0</v>
      </c>
      <c r="N14" s="31">
        <f>SUM(N15:N17)</f>
        <v>0</v>
      </c>
      <c r="O14" s="42">
        <f>SUM(D14:N14)</f>
        <v>26504676</v>
      </c>
      <c r="P14" s="43">
        <f>(O14/P$34)</f>
        <v>530.28442239206117</v>
      </c>
      <c r="Q14" s="10"/>
    </row>
    <row r="15" spans="1:134">
      <c r="A15" s="12"/>
      <c r="B15" s="44">
        <v>521</v>
      </c>
      <c r="C15" s="20" t="s">
        <v>28</v>
      </c>
      <c r="D15" s="46">
        <v>15241545</v>
      </c>
      <c r="E15" s="46">
        <v>82786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15324331</v>
      </c>
      <c r="P15" s="47">
        <f>(O15/P$34)</f>
        <v>306.59699491817054</v>
      </c>
      <c r="Q15" s="9"/>
    </row>
    <row r="16" spans="1:134">
      <c r="A16" s="12"/>
      <c r="B16" s="44">
        <v>522</v>
      </c>
      <c r="C16" s="20" t="s">
        <v>29</v>
      </c>
      <c r="D16" s="46">
        <v>8361589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1">SUM(D16:N16)</f>
        <v>8361589</v>
      </c>
      <c r="P16" s="47">
        <f>(O16/P$34)</f>
        <v>167.29200512184386</v>
      </c>
      <c r="Q16" s="9"/>
    </row>
    <row r="17" spans="1:120">
      <c r="A17" s="12"/>
      <c r="B17" s="44">
        <v>524</v>
      </c>
      <c r="C17" s="20" t="s">
        <v>30</v>
      </c>
      <c r="D17" s="46">
        <v>1262053</v>
      </c>
      <c r="E17" s="46">
        <v>1556703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2818756</v>
      </c>
      <c r="P17" s="47">
        <f>(O17/P$34)</f>
        <v>56.395422352046737</v>
      </c>
      <c r="Q17" s="9"/>
    </row>
    <row r="18" spans="1:120" ht="15.75">
      <c r="A18" s="28" t="s">
        <v>31</v>
      </c>
      <c r="B18" s="29"/>
      <c r="C18" s="30"/>
      <c r="D18" s="31">
        <f>SUM(D19:D22)</f>
        <v>2232668</v>
      </c>
      <c r="E18" s="31">
        <f>SUM(E19:E22)</f>
        <v>0</v>
      </c>
      <c r="F18" s="31">
        <f>SUM(F19:F22)</f>
        <v>0</v>
      </c>
      <c r="G18" s="31">
        <f>SUM(G19:G22)</f>
        <v>0</v>
      </c>
      <c r="H18" s="31">
        <f>SUM(H19:H22)</f>
        <v>0</v>
      </c>
      <c r="I18" s="31">
        <f>SUM(I19:I22)</f>
        <v>34037921</v>
      </c>
      <c r="J18" s="31">
        <f>SUM(J19:J22)</f>
        <v>4943520</v>
      </c>
      <c r="K18" s="31">
        <f>SUM(K19:K22)</f>
        <v>0</v>
      </c>
      <c r="L18" s="31">
        <f>SUM(L19:L22)</f>
        <v>0</v>
      </c>
      <c r="M18" s="31">
        <f>SUM(M19:M22)</f>
        <v>0</v>
      </c>
      <c r="N18" s="31">
        <f>SUM(N19:N22)</f>
        <v>0</v>
      </c>
      <c r="O18" s="42">
        <f>SUM(D18:N18)</f>
        <v>41214109</v>
      </c>
      <c r="P18" s="43">
        <f>(O18/P$34)</f>
        <v>824.57902845024205</v>
      </c>
      <c r="Q18" s="10"/>
    </row>
    <row r="19" spans="1:120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7438928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9" si="2">SUM(D19:N19)</f>
        <v>7438928</v>
      </c>
      <c r="P19" s="47">
        <f>(O19/P$34)</f>
        <v>148.83213957024529</v>
      </c>
      <c r="Q19" s="9"/>
    </row>
    <row r="20" spans="1:120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23077760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23077760</v>
      </c>
      <c r="P20" s="47">
        <f>(O20/P$34)</f>
        <v>461.72141971109602</v>
      </c>
      <c r="Q20" s="9"/>
    </row>
    <row r="21" spans="1:120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3521233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2"/>
        <v>3521233</v>
      </c>
      <c r="P21" s="47">
        <f>(O21/P$34)</f>
        <v>70.450022007922854</v>
      </c>
      <c r="Q21" s="9"/>
    </row>
    <row r="22" spans="1:120">
      <c r="A22" s="12"/>
      <c r="B22" s="44">
        <v>539</v>
      </c>
      <c r="C22" s="20" t="s">
        <v>35</v>
      </c>
      <c r="D22" s="46">
        <v>2232668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4943520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7176188</v>
      </c>
      <c r="P22" s="47">
        <f>(O22/P$34)</f>
        <v>143.57544716097794</v>
      </c>
      <c r="Q22" s="9"/>
    </row>
    <row r="23" spans="1:120" ht="15.75">
      <c r="A23" s="28" t="s">
        <v>36</v>
      </c>
      <c r="B23" s="29"/>
      <c r="C23" s="30"/>
      <c r="D23" s="31">
        <f>SUM(D24:D24)</f>
        <v>2680242</v>
      </c>
      <c r="E23" s="31">
        <f>SUM(E24:E24)</f>
        <v>0</v>
      </c>
      <c r="F23" s="31">
        <f>SUM(F24:F24)</f>
        <v>0</v>
      </c>
      <c r="G23" s="31">
        <f>SUM(G24:G24)</f>
        <v>1483061</v>
      </c>
      <c r="H23" s="31">
        <f>SUM(H24:H24)</f>
        <v>0</v>
      </c>
      <c r="I23" s="31">
        <f>SUM(I24:I24)</f>
        <v>0</v>
      </c>
      <c r="J23" s="31">
        <f>SUM(J24:J24)</f>
        <v>0</v>
      </c>
      <c r="K23" s="31">
        <f>SUM(K24:K24)</f>
        <v>0</v>
      </c>
      <c r="L23" s="31">
        <f>SUM(L24:L24)</f>
        <v>0</v>
      </c>
      <c r="M23" s="31">
        <f>SUM(M24:M24)</f>
        <v>0</v>
      </c>
      <c r="N23" s="31">
        <f>SUM(N24:N24)</f>
        <v>0</v>
      </c>
      <c r="O23" s="31">
        <f t="shared" si="2"/>
        <v>4163303</v>
      </c>
      <c r="P23" s="43">
        <f>(O23/P$34)</f>
        <v>83.296046576767637</v>
      </c>
      <c r="Q23" s="10"/>
    </row>
    <row r="24" spans="1:120">
      <c r="A24" s="12"/>
      <c r="B24" s="44">
        <v>541</v>
      </c>
      <c r="C24" s="20" t="s">
        <v>37</v>
      </c>
      <c r="D24" s="46">
        <v>2680242</v>
      </c>
      <c r="E24" s="46">
        <v>0</v>
      </c>
      <c r="F24" s="46">
        <v>0</v>
      </c>
      <c r="G24" s="46">
        <v>1483061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4163303</v>
      </c>
      <c r="P24" s="47">
        <f>(O24/P$34)</f>
        <v>83.296046576767637</v>
      </c>
      <c r="Q24" s="9"/>
    </row>
    <row r="25" spans="1:120" ht="15.75">
      <c r="A25" s="28" t="s">
        <v>38</v>
      </c>
      <c r="B25" s="29"/>
      <c r="C25" s="30"/>
      <c r="D25" s="31">
        <f>SUM(D26:D27)</f>
        <v>560771</v>
      </c>
      <c r="E25" s="31">
        <f>SUM(E26:E27)</f>
        <v>716986</v>
      </c>
      <c r="F25" s="31">
        <f>SUM(F26:F27)</f>
        <v>0</v>
      </c>
      <c r="G25" s="31">
        <f>SUM(G26:G27)</f>
        <v>0</v>
      </c>
      <c r="H25" s="31">
        <f>SUM(H26:H27)</f>
        <v>0</v>
      </c>
      <c r="I25" s="31">
        <f>SUM(I26:I27)</f>
        <v>0</v>
      </c>
      <c r="J25" s="31">
        <f>SUM(J26:J27)</f>
        <v>0</v>
      </c>
      <c r="K25" s="31">
        <f>SUM(K26:K27)</f>
        <v>0</v>
      </c>
      <c r="L25" s="31">
        <f>SUM(L26:L27)</f>
        <v>0</v>
      </c>
      <c r="M25" s="31">
        <f>SUM(M26:M27)</f>
        <v>0</v>
      </c>
      <c r="N25" s="31">
        <f>SUM(N26:N27)</f>
        <v>0</v>
      </c>
      <c r="O25" s="31">
        <f t="shared" si="2"/>
        <v>1277757</v>
      </c>
      <c r="P25" s="43">
        <f>(O25/P$34)</f>
        <v>25.564343163538872</v>
      </c>
      <c r="Q25" s="10"/>
    </row>
    <row r="26" spans="1:120">
      <c r="A26" s="13"/>
      <c r="B26" s="45">
        <v>552</v>
      </c>
      <c r="C26" s="21" t="s">
        <v>39</v>
      </c>
      <c r="D26" s="46">
        <v>190215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190215</v>
      </c>
      <c r="P26" s="47">
        <f>(O26/P$34)</f>
        <v>3.8056700412148374</v>
      </c>
      <c r="Q26" s="9"/>
    </row>
    <row r="27" spans="1:120">
      <c r="A27" s="13"/>
      <c r="B27" s="45">
        <v>554</v>
      </c>
      <c r="C27" s="21" t="s">
        <v>40</v>
      </c>
      <c r="D27" s="46">
        <v>370556</v>
      </c>
      <c r="E27" s="46">
        <v>716986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1087542</v>
      </c>
      <c r="P27" s="47">
        <f>(O27/P$34)</f>
        <v>21.758673122324037</v>
      </c>
      <c r="Q27" s="9"/>
    </row>
    <row r="28" spans="1:120" ht="15.75">
      <c r="A28" s="28" t="s">
        <v>41</v>
      </c>
      <c r="B28" s="29"/>
      <c r="C28" s="30"/>
      <c r="D28" s="31">
        <f>SUM(D29:D29)</f>
        <v>0</v>
      </c>
      <c r="E28" s="31">
        <f>SUM(E29:E29)</f>
        <v>0</v>
      </c>
      <c r="F28" s="31">
        <f>SUM(F29:F29)</f>
        <v>0</v>
      </c>
      <c r="G28" s="31">
        <f>SUM(G29:G29)</f>
        <v>0</v>
      </c>
      <c r="H28" s="31">
        <f>SUM(H29:H29)</f>
        <v>0</v>
      </c>
      <c r="I28" s="31">
        <f>SUM(I29:I29)</f>
        <v>1609150</v>
      </c>
      <c r="J28" s="31">
        <f>SUM(J29:J29)</f>
        <v>0</v>
      </c>
      <c r="K28" s="31">
        <f>SUM(K29:K29)</f>
        <v>0</v>
      </c>
      <c r="L28" s="31">
        <f>SUM(L29:L29)</f>
        <v>0</v>
      </c>
      <c r="M28" s="31">
        <f>SUM(M29:M29)</f>
        <v>0</v>
      </c>
      <c r="N28" s="31">
        <f>SUM(N29:N29)</f>
        <v>0</v>
      </c>
      <c r="O28" s="31">
        <f>SUM(D28:N28)</f>
        <v>1609150</v>
      </c>
      <c r="P28" s="43">
        <f>(O28/P$34)</f>
        <v>32.194590052418867</v>
      </c>
      <c r="Q28" s="9"/>
    </row>
    <row r="29" spans="1:120">
      <c r="A29" s="12"/>
      <c r="B29" s="44">
        <v>575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1609150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1609150</v>
      </c>
      <c r="P29" s="47">
        <f>(O29/P$34)</f>
        <v>32.194590052418867</v>
      </c>
      <c r="Q29" s="9"/>
    </row>
    <row r="30" spans="1:120" ht="15.75">
      <c r="A30" s="28" t="s">
        <v>45</v>
      </c>
      <c r="B30" s="29"/>
      <c r="C30" s="30"/>
      <c r="D30" s="31">
        <f>SUM(D31:D31)</f>
        <v>1722868</v>
      </c>
      <c r="E30" s="31">
        <f>SUM(E31:E31)</f>
        <v>2829611</v>
      </c>
      <c r="F30" s="31">
        <f>SUM(F31:F31)</f>
        <v>0</v>
      </c>
      <c r="G30" s="31">
        <f>SUM(G31:G31)</f>
        <v>68000</v>
      </c>
      <c r="H30" s="31">
        <f>SUM(H31:H31)</f>
        <v>0</v>
      </c>
      <c r="I30" s="31">
        <f>SUM(I31:I31)</f>
        <v>2225016</v>
      </c>
      <c r="J30" s="31">
        <f>SUM(J31:J31)</f>
        <v>188778</v>
      </c>
      <c r="K30" s="31">
        <f>SUM(K31:K31)</f>
        <v>0</v>
      </c>
      <c r="L30" s="31">
        <f>SUM(L31:L31)</f>
        <v>0</v>
      </c>
      <c r="M30" s="31">
        <f>SUM(M31:M31)</f>
        <v>0</v>
      </c>
      <c r="N30" s="31">
        <f>SUM(N31:N31)</f>
        <v>0</v>
      </c>
      <c r="O30" s="31">
        <f>SUM(D30:N30)</f>
        <v>7034273</v>
      </c>
      <c r="P30" s="43">
        <f>(O30/P$34)</f>
        <v>140.73612500500181</v>
      </c>
      <c r="Q30" s="9"/>
    </row>
    <row r="31" spans="1:120" ht="15.75" thickBot="1">
      <c r="A31" s="12"/>
      <c r="B31" s="44">
        <v>581</v>
      </c>
      <c r="C31" s="20" t="s">
        <v>95</v>
      </c>
      <c r="D31" s="46">
        <v>1722868</v>
      </c>
      <c r="E31" s="46">
        <v>2829611</v>
      </c>
      <c r="F31" s="46">
        <v>0</v>
      </c>
      <c r="G31" s="46">
        <v>68000</v>
      </c>
      <c r="H31" s="46">
        <v>0</v>
      </c>
      <c r="I31" s="46">
        <v>2225016</v>
      </c>
      <c r="J31" s="46">
        <v>188778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7034273</v>
      </c>
      <c r="P31" s="47">
        <f>(O31/P$34)</f>
        <v>140.73612500500181</v>
      </c>
      <c r="Q31" s="9"/>
    </row>
    <row r="32" spans="1:120" ht="16.5" thickBot="1">
      <c r="A32" s="14" t="s">
        <v>10</v>
      </c>
      <c r="B32" s="23"/>
      <c r="C32" s="22"/>
      <c r="D32" s="15">
        <f>SUM(D5,D14,D18,D23,D25,D28,D30)</f>
        <v>48642369</v>
      </c>
      <c r="E32" s="15">
        <f t="shared" ref="E32:N32" si="3">SUM(E5,E14,E18,E23,E25,E28,E30)</f>
        <v>5978185</v>
      </c>
      <c r="F32" s="15">
        <f t="shared" si="3"/>
        <v>1533944</v>
      </c>
      <c r="G32" s="15">
        <f t="shared" si="3"/>
        <v>2192743</v>
      </c>
      <c r="H32" s="15">
        <f t="shared" si="3"/>
        <v>0</v>
      </c>
      <c r="I32" s="15">
        <f t="shared" si="3"/>
        <v>37872087</v>
      </c>
      <c r="J32" s="15">
        <f t="shared" si="3"/>
        <v>17605582</v>
      </c>
      <c r="K32" s="15">
        <f t="shared" si="3"/>
        <v>12071032</v>
      </c>
      <c r="L32" s="15">
        <f t="shared" si="3"/>
        <v>0</v>
      </c>
      <c r="M32" s="15">
        <f t="shared" si="3"/>
        <v>38666</v>
      </c>
      <c r="N32" s="15">
        <f t="shared" si="3"/>
        <v>0</v>
      </c>
      <c r="O32" s="15">
        <f>SUM(D32:N32)</f>
        <v>125934608</v>
      </c>
      <c r="P32" s="37">
        <f>(O32/P$34)</f>
        <v>2519.5992157176584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</row>
    <row r="34" spans="1:16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40"/>
      <c r="M34" s="93" t="s">
        <v>99</v>
      </c>
      <c r="N34" s="93"/>
      <c r="O34" s="93"/>
      <c r="P34" s="41">
        <v>49982</v>
      </c>
    </row>
    <row r="35" spans="1:16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  <row r="36" spans="1:16" ht="15.75" customHeight="1" thickBot="1">
      <c r="A36" s="97" t="s">
        <v>50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7426133</v>
      </c>
      <c r="E5" s="59">
        <f t="shared" si="0"/>
        <v>261030</v>
      </c>
      <c r="F5" s="59">
        <f t="shared" si="0"/>
        <v>1543036</v>
      </c>
      <c r="G5" s="59">
        <f t="shared" si="0"/>
        <v>440758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11807336</v>
      </c>
      <c r="L5" s="59">
        <f t="shared" si="0"/>
        <v>1467833</v>
      </c>
      <c r="M5" s="59">
        <f t="shared" si="0"/>
        <v>0</v>
      </c>
      <c r="N5" s="60">
        <f>SUM(D5:M5)</f>
        <v>22946126</v>
      </c>
      <c r="O5" s="61">
        <f t="shared" ref="O5:O32" si="1">(N5/O$34)</f>
        <v>520.59182793747311</v>
      </c>
      <c r="P5" s="62"/>
    </row>
    <row r="6" spans="1:133">
      <c r="A6" s="64"/>
      <c r="B6" s="65">
        <v>511</v>
      </c>
      <c r="C6" s="66" t="s">
        <v>19</v>
      </c>
      <c r="D6" s="67">
        <v>59497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59497</v>
      </c>
      <c r="O6" s="68">
        <f t="shared" si="1"/>
        <v>1.3498423213921094</v>
      </c>
      <c r="P6" s="69"/>
    </row>
    <row r="7" spans="1:133">
      <c r="A7" s="64"/>
      <c r="B7" s="65">
        <v>512</v>
      </c>
      <c r="C7" s="66" t="s">
        <v>20</v>
      </c>
      <c r="D7" s="67">
        <v>989787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989787</v>
      </c>
      <c r="O7" s="68">
        <f t="shared" si="1"/>
        <v>22.455861333575335</v>
      </c>
      <c r="P7" s="69"/>
    </row>
    <row r="8" spans="1:133">
      <c r="A8" s="64"/>
      <c r="B8" s="65">
        <v>513</v>
      </c>
      <c r="C8" s="66" t="s">
        <v>21</v>
      </c>
      <c r="D8" s="67">
        <v>2506870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2506870</v>
      </c>
      <c r="O8" s="68">
        <f t="shared" si="1"/>
        <v>56.874787304036118</v>
      </c>
      <c r="P8" s="69"/>
    </row>
    <row r="9" spans="1:133">
      <c r="A9" s="64"/>
      <c r="B9" s="65">
        <v>514</v>
      </c>
      <c r="C9" s="66" t="s">
        <v>22</v>
      </c>
      <c r="D9" s="67">
        <v>363430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363430</v>
      </c>
      <c r="O9" s="68">
        <f t="shared" si="1"/>
        <v>8.2453433763640902</v>
      </c>
      <c r="P9" s="69"/>
    </row>
    <row r="10" spans="1:133">
      <c r="A10" s="64"/>
      <c r="B10" s="65">
        <v>515</v>
      </c>
      <c r="C10" s="66" t="s">
        <v>23</v>
      </c>
      <c r="D10" s="67">
        <v>806325</v>
      </c>
      <c r="E10" s="67">
        <v>261030</v>
      </c>
      <c r="F10" s="67">
        <v>0</v>
      </c>
      <c r="G10" s="67">
        <v>104415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1171770</v>
      </c>
      <c r="O10" s="68">
        <f t="shared" si="1"/>
        <v>26.584613290378201</v>
      </c>
      <c r="P10" s="69"/>
    </row>
    <row r="11" spans="1:133">
      <c r="A11" s="64"/>
      <c r="B11" s="65">
        <v>518</v>
      </c>
      <c r="C11" s="66" t="s">
        <v>25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11807336</v>
      </c>
      <c r="L11" s="67">
        <v>1467833</v>
      </c>
      <c r="M11" s="67">
        <v>0</v>
      </c>
      <c r="N11" s="67">
        <f t="shared" si="2"/>
        <v>13275169</v>
      </c>
      <c r="O11" s="68">
        <f t="shared" si="1"/>
        <v>301.18131905528963</v>
      </c>
      <c r="P11" s="69"/>
    </row>
    <row r="12" spans="1:133">
      <c r="A12" s="64"/>
      <c r="B12" s="65">
        <v>519</v>
      </c>
      <c r="C12" s="66" t="s">
        <v>64</v>
      </c>
      <c r="D12" s="67">
        <v>2700224</v>
      </c>
      <c r="E12" s="67">
        <v>0</v>
      </c>
      <c r="F12" s="67">
        <v>1543036</v>
      </c>
      <c r="G12" s="67">
        <v>336343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4579603</v>
      </c>
      <c r="O12" s="68">
        <f t="shared" si="1"/>
        <v>103.9000612564376</v>
      </c>
      <c r="P12" s="69"/>
    </row>
    <row r="13" spans="1:133" ht="15.75">
      <c r="A13" s="70" t="s">
        <v>27</v>
      </c>
      <c r="B13" s="71"/>
      <c r="C13" s="72"/>
      <c r="D13" s="73">
        <f t="shared" ref="D13:M13" si="3">SUM(D14:D16)</f>
        <v>17504185</v>
      </c>
      <c r="E13" s="73">
        <f t="shared" si="3"/>
        <v>7714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32" si="4">SUM(D13:M13)</f>
        <v>17511899</v>
      </c>
      <c r="O13" s="75">
        <f t="shared" si="1"/>
        <v>397.30242530117749</v>
      </c>
      <c r="P13" s="76"/>
    </row>
    <row r="14" spans="1:133">
      <c r="A14" s="64"/>
      <c r="B14" s="65">
        <v>521</v>
      </c>
      <c r="C14" s="66" t="s">
        <v>28</v>
      </c>
      <c r="D14" s="67">
        <v>10417220</v>
      </c>
      <c r="E14" s="67">
        <v>7714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10424934</v>
      </c>
      <c r="O14" s="68">
        <f t="shared" si="1"/>
        <v>236.51641445651927</v>
      </c>
      <c r="P14" s="69"/>
    </row>
    <row r="15" spans="1:133">
      <c r="A15" s="64"/>
      <c r="B15" s="65">
        <v>522</v>
      </c>
      <c r="C15" s="66" t="s">
        <v>29</v>
      </c>
      <c r="D15" s="67">
        <v>5978881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5978881</v>
      </c>
      <c r="O15" s="68">
        <f t="shared" si="1"/>
        <v>135.6462781042267</v>
      </c>
      <c r="P15" s="69"/>
    </row>
    <row r="16" spans="1:133">
      <c r="A16" s="64"/>
      <c r="B16" s="65">
        <v>524</v>
      </c>
      <c r="C16" s="66" t="s">
        <v>30</v>
      </c>
      <c r="D16" s="67">
        <v>1108084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1108084</v>
      </c>
      <c r="O16" s="68">
        <f t="shared" si="1"/>
        <v>25.139732740431519</v>
      </c>
      <c r="P16" s="69"/>
    </row>
    <row r="17" spans="1:119" ht="15.75">
      <c r="A17" s="70" t="s">
        <v>31</v>
      </c>
      <c r="B17" s="71"/>
      <c r="C17" s="72"/>
      <c r="D17" s="73">
        <f t="shared" ref="D17:M17" si="5">SUM(D18:D22)</f>
        <v>2738692</v>
      </c>
      <c r="E17" s="73">
        <f t="shared" si="5"/>
        <v>0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24416048</v>
      </c>
      <c r="J17" s="73">
        <f t="shared" si="5"/>
        <v>11701495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4">
        <f t="shared" si="4"/>
        <v>38856235</v>
      </c>
      <c r="O17" s="75">
        <f t="shared" si="1"/>
        <v>881.55353132018968</v>
      </c>
      <c r="P17" s="76"/>
    </row>
    <row r="18" spans="1:119">
      <c r="A18" s="64"/>
      <c r="B18" s="65">
        <v>533</v>
      </c>
      <c r="C18" s="66" t="s">
        <v>54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14592896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14592896</v>
      </c>
      <c r="O18" s="68">
        <f t="shared" si="1"/>
        <v>331.07734192435964</v>
      </c>
      <c r="P18" s="69"/>
    </row>
    <row r="19" spans="1:119">
      <c r="A19" s="64"/>
      <c r="B19" s="65">
        <v>534</v>
      </c>
      <c r="C19" s="66" t="s">
        <v>65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4408273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4408273</v>
      </c>
      <c r="O19" s="68">
        <f t="shared" si="1"/>
        <v>100.01299997731243</v>
      </c>
      <c r="P19" s="69"/>
    </row>
    <row r="20" spans="1:119">
      <c r="A20" s="64"/>
      <c r="B20" s="65">
        <v>535</v>
      </c>
      <c r="C20" s="66" t="s">
        <v>55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2652157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2652157</v>
      </c>
      <c r="O20" s="68">
        <f t="shared" si="1"/>
        <v>60.170996211175897</v>
      </c>
      <c r="P20" s="69"/>
    </row>
    <row r="21" spans="1:119">
      <c r="A21" s="64"/>
      <c r="B21" s="65">
        <v>538</v>
      </c>
      <c r="C21" s="66" t="s">
        <v>66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1993068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1993068</v>
      </c>
      <c r="O21" s="68">
        <f t="shared" si="1"/>
        <v>45.217868729722987</v>
      </c>
      <c r="P21" s="69"/>
    </row>
    <row r="22" spans="1:119">
      <c r="A22" s="64"/>
      <c r="B22" s="65">
        <v>539</v>
      </c>
      <c r="C22" s="66" t="s">
        <v>35</v>
      </c>
      <c r="D22" s="67">
        <v>2738692</v>
      </c>
      <c r="E22" s="67">
        <v>0</v>
      </c>
      <c r="F22" s="67">
        <v>0</v>
      </c>
      <c r="G22" s="67">
        <v>0</v>
      </c>
      <c r="H22" s="67">
        <v>0</v>
      </c>
      <c r="I22" s="67">
        <v>769654</v>
      </c>
      <c r="J22" s="67">
        <v>11701495</v>
      </c>
      <c r="K22" s="67">
        <v>0</v>
      </c>
      <c r="L22" s="67">
        <v>0</v>
      </c>
      <c r="M22" s="67">
        <v>0</v>
      </c>
      <c r="N22" s="67">
        <f t="shared" si="4"/>
        <v>15209841</v>
      </c>
      <c r="O22" s="68">
        <f t="shared" si="1"/>
        <v>345.07432447761869</v>
      </c>
      <c r="P22" s="69"/>
    </row>
    <row r="23" spans="1:119" ht="15.75">
      <c r="A23" s="70" t="s">
        <v>36</v>
      </c>
      <c r="B23" s="71"/>
      <c r="C23" s="72"/>
      <c r="D23" s="73">
        <f t="shared" ref="D23:M23" si="6">SUM(D24:D24)</f>
        <v>2743855</v>
      </c>
      <c r="E23" s="73">
        <f t="shared" si="6"/>
        <v>0</v>
      </c>
      <c r="F23" s="73">
        <f t="shared" si="6"/>
        <v>0</v>
      </c>
      <c r="G23" s="73">
        <f t="shared" si="6"/>
        <v>2117062</v>
      </c>
      <c r="H23" s="73">
        <f t="shared" si="6"/>
        <v>0</v>
      </c>
      <c r="I23" s="73">
        <f t="shared" si="6"/>
        <v>0</v>
      </c>
      <c r="J23" s="73">
        <f t="shared" si="6"/>
        <v>0</v>
      </c>
      <c r="K23" s="73">
        <f t="shared" si="6"/>
        <v>0</v>
      </c>
      <c r="L23" s="73">
        <f t="shared" si="6"/>
        <v>0</v>
      </c>
      <c r="M23" s="73">
        <f t="shared" si="6"/>
        <v>0</v>
      </c>
      <c r="N23" s="73">
        <f t="shared" si="4"/>
        <v>4860917</v>
      </c>
      <c r="O23" s="75">
        <f t="shared" si="1"/>
        <v>110.28239217732605</v>
      </c>
      <c r="P23" s="76"/>
    </row>
    <row r="24" spans="1:119">
      <c r="A24" s="64"/>
      <c r="B24" s="65">
        <v>541</v>
      </c>
      <c r="C24" s="66" t="s">
        <v>67</v>
      </c>
      <c r="D24" s="67">
        <v>2743855</v>
      </c>
      <c r="E24" s="67">
        <v>0</v>
      </c>
      <c r="F24" s="67">
        <v>0</v>
      </c>
      <c r="G24" s="67">
        <v>2117062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4860917</v>
      </c>
      <c r="O24" s="68">
        <f t="shared" si="1"/>
        <v>110.28239217732605</v>
      </c>
      <c r="P24" s="69"/>
    </row>
    <row r="25" spans="1:119" ht="15.75">
      <c r="A25" s="70" t="s">
        <v>38</v>
      </c>
      <c r="B25" s="71"/>
      <c r="C25" s="72"/>
      <c r="D25" s="73">
        <f t="shared" ref="D25:M25" si="7">SUM(D26:D27)</f>
        <v>298776</v>
      </c>
      <c r="E25" s="73">
        <f t="shared" si="7"/>
        <v>678452</v>
      </c>
      <c r="F25" s="73">
        <f t="shared" si="7"/>
        <v>0</v>
      </c>
      <c r="G25" s="73">
        <f t="shared" si="7"/>
        <v>0</v>
      </c>
      <c r="H25" s="73">
        <f t="shared" si="7"/>
        <v>0</v>
      </c>
      <c r="I25" s="73">
        <f t="shared" si="7"/>
        <v>0</v>
      </c>
      <c r="J25" s="73">
        <f t="shared" si="7"/>
        <v>0</v>
      </c>
      <c r="K25" s="73">
        <f t="shared" si="7"/>
        <v>0</v>
      </c>
      <c r="L25" s="73">
        <f t="shared" si="7"/>
        <v>0</v>
      </c>
      <c r="M25" s="73">
        <f t="shared" si="7"/>
        <v>0</v>
      </c>
      <c r="N25" s="73">
        <f t="shared" si="4"/>
        <v>977228</v>
      </c>
      <c r="O25" s="75">
        <f t="shared" si="1"/>
        <v>22.170928148467453</v>
      </c>
      <c r="P25" s="76"/>
    </row>
    <row r="26" spans="1:119">
      <c r="A26" s="64"/>
      <c r="B26" s="65">
        <v>552</v>
      </c>
      <c r="C26" s="66" t="s">
        <v>39</v>
      </c>
      <c r="D26" s="67">
        <v>168746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4"/>
        <v>168746</v>
      </c>
      <c r="O26" s="68">
        <f t="shared" si="1"/>
        <v>3.8284365995870862</v>
      </c>
      <c r="P26" s="69"/>
    </row>
    <row r="27" spans="1:119">
      <c r="A27" s="64"/>
      <c r="B27" s="65">
        <v>554</v>
      </c>
      <c r="C27" s="66" t="s">
        <v>40</v>
      </c>
      <c r="D27" s="67">
        <v>130030</v>
      </c>
      <c r="E27" s="67">
        <v>678452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4"/>
        <v>808482</v>
      </c>
      <c r="O27" s="68">
        <f t="shared" si="1"/>
        <v>18.342491548880368</v>
      </c>
      <c r="P27" s="69"/>
    </row>
    <row r="28" spans="1:119" ht="15.75">
      <c r="A28" s="70" t="s">
        <v>41</v>
      </c>
      <c r="B28" s="71"/>
      <c r="C28" s="72"/>
      <c r="D28" s="73">
        <f t="shared" ref="D28:M28" si="8">SUM(D29:D29)</f>
        <v>0</v>
      </c>
      <c r="E28" s="73">
        <f t="shared" si="8"/>
        <v>0</v>
      </c>
      <c r="F28" s="73">
        <f t="shared" si="8"/>
        <v>0</v>
      </c>
      <c r="G28" s="73">
        <f t="shared" si="8"/>
        <v>0</v>
      </c>
      <c r="H28" s="73">
        <f t="shared" si="8"/>
        <v>0</v>
      </c>
      <c r="I28" s="73">
        <f t="shared" si="8"/>
        <v>1214416</v>
      </c>
      <c r="J28" s="73">
        <f t="shared" si="8"/>
        <v>0</v>
      </c>
      <c r="K28" s="73">
        <f t="shared" si="8"/>
        <v>0</v>
      </c>
      <c r="L28" s="73">
        <f t="shared" si="8"/>
        <v>0</v>
      </c>
      <c r="M28" s="73">
        <f t="shared" si="8"/>
        <v>0</v>
      </c>
      <c r="N28" s="73">
        <f t="shared" si="4"/>
        <v>1214416</v>
      </c>
      <c r="O28" s="75">
        <f t="shared" si="1"/>
        <v>27.552147378451348</v>
      </c>
      <c r="P28" s="69"/>
    </row>
    <row r="29" spans="1:119">
      <c r="A29" s="64"/>
      <c r="B29" s="65">
        <v>575</v>
      </c>
      <c r="C29" s="66" t="s">
        <v>68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1214416</v>
      </c>
      <c r="J29" s="67">
        <v>0</v>
      </c>
      <c r="K29" s="67">
        <v>0</v>
      </c>
      <c r="L29" s="67">
        <v>0</v>
      </c>
      <c r="M29" s="67">
        <v>0</v>
      </c>
      <c r="N29" s="67">
        <f t="shared" si="4"/>
        <v>1214416</v>
      </c>
      <c r="O29" s="68">
        <f t="shared" si="1"/>
        <v>27.552147378451348</v>
      </c>
      <c r="P29" s="69"/>
    </row>
    <row r="30" spans="1:119" ht="15.75">
      <c r="A30" s="70" t="s">
        <v>69</v>
      </c>
      <c r="B30" s="71"/>
      <c r="C30" s="72"/>
      <c r="D30" s="73">
        <f t="shared" ref="D30:M30" si="9">SUM(D31:D31)</f>
        <v>355550</v>
      </c>
      <c r="E30" s="73">
        <f t="shared" si="9"/>
        <v>1173201</v>
      </c>
      <c r="F30" s="73">
        <f t="shared" si="9"/>
        <v>873779</v>
      </c>
      <c r="G30" s="73">
        <f t="shared" si="9"/>
        <v>228491</v>
      </c>
      <c r="H30" s="73">
        <f t="shared" si="9"/>
        <v>0</v>
      </c>
      <c r="I30" s="73">
        <f t="shared" si="9"/>
        <v>378703</v>
      </c>
      <c r="J30" s="73">
        <f t="shared" si="9"/>
        <v>0</v>
      </c>
      <c r="K30" s="73">
        <f t="shared" si="9"/>
        <v>0</v>
      </c>
      <c r="L30" s="73">
        <f t="shared" si="9"/>
        <v>0</v>
      </c>
      <c r="M30" s="73">
        <f t="shared" si="9"/>
        <v>0</v>
      </c>
      <c r="N30" s="73">
        <f t="shared" si="4"/>
        <v>3009724</v>
      </c>
      <c r="O30" s="75">
        <f t="shared" si="1"/>
        <v>68.283322367674756</v>
      </c>
      <c r="P30" s="69"/>
    </row>
    <row r="31" spans="1:119" ht="15.75" thickBot="1">
      <c r="A31" s="64"/>
      <c r="B31" s="65">
        <v>581</v>
      </c>
      <c r="C31" s="66" t="s">
        <v>70</v>
      </c>
      <c r="D31" s="67">
        <v>355550</v>
      </c>
      <c r="E31" s="67">
        <v>1173201</v>
      </c>
      <c r="F31" s="67">
        <v>873779</v>
      </c>
      <c r="G31" s="67">
        <v>228491</v>
      </c>
      <c r="H31" s="67">
        <v>0</v>
      </c>
      <c r="I31" s="67">
        <v>378703</v>
      </c>
      <c r="J31" s="67">
        <v>0</v>
      </c>
      <c r="K31" s="67">
        <v>0</v>
      </c>
      <c r="L31" s="67">
        <v>0</v>
      </c>
      <c r="M31" s="67">
        <v>0</v>
      </c>
      <c r="N31" s="67">
        <f t="shared" si="4"/>
        <v>3009724</v>
      </c>
      <c r="O31" s="68">
        <f t="shared" si="1"/>
        <v>68.283322367674756</v>
      </c>
      <c r="P31" s="69"/>
    </row>
    <row r="32" spans="1:119" ht="16.5" thickBot="1">
      <c r="A32" s="77" t="s">
        <v>10</v>
      </c>
      <c r="B32" s="78"/>
      <c r="C32" s="79"/>
      <c r="D32" s="80">
        <f>SUM(D5,D13,D17,D23,D25,D28,D30)</f>
        <v>31067191</v>
      </c>
      <c r="E32" s="80">
        <f t="shared" ref="E32:M32" si="10">SUM(E5,E13,E17,E23,E25,E28,E30)</f>
        <v>2120397</v>
      </c>
      <c r="F32" s="80">
        <f t="shared" si="10"/>
        <v>2416815</v>
      </c>
      <c r="G32" s="80">
        <f t="shared" si="10"/>
        <v>2786311</v>
      </c>
      <c r="H32" s="80">
        <f t="shared" si="10"/>
        <v>0</v>
      </c>
      <c r="I32" s="80">
        <f t="shared" si="10"/>
        <v>26009167</v>
      </c>
      <c r="J32" s="80">
        <f t="shared" si="10"/>
        <v>11701495</v>
      </c>
      <c r="K32" s="80">
        <f t="shared" si="10"/>
        <v>11807336</v>
      </c>
      <c r="L32" s="80">
        <f t="shared" si="10"/>
        <v>1467833</v>
      </c>
      <c r="M32" s="80">
        <f t="shared" si="10"/>
        <v>0</v>
      </c>
      <c r="N32" s="80">
        <f t="shared" si="4"/>
        <v>89376545</v>
      </c>
      <c r="O32" s="81">
        <f t="shared" si="1"/>
        <v>2027.7365746307598</v>
      </c>
      <c r="P32" s="62"/>
      <c r="Q32" s="82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</row>
    <row r="33" spans="1:15">
      <c r="A33" s="84"/>
      <c r="B33" s="85"/>
      <c r="C33" s="85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7"/>
    </row>
    <row r="34" spans="1:15">
      <c r="A34" s="88"/>
      <c r="B34" s="89"/>
      <c r="C34" s="89"/>
      <c r="D34" s="90"/>
      <c r="E34" s="90"/>
      <c r="F34" s="90"/>
      <c r="G34" s="90"/>
      <c r="H34" s="90"/>
      <c r="I34" s="90"/>
      <c r="J34" s="90"/>
      <c r="K34" s="90"/>
      <c r="L34" s="117" t="s">
        <v>71</v>
      </c>
      <c r="M34" s="117"/>
      <c r="N34" s="117"/>
      <c r="O34" s="91">
        <v>44077</v>
      </c>
    </row>
    <row r="35" spans="1:15">
      <c r="A35" s="118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20"/>
    </row>
    <row r="36" spans="1:15" ht="15.75" customHeight="1" thickBot="1">
      <c r="A36" s="121" t="s">
        <v>50</v>
      </c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3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7775329</v>
      </c>
      <c r="E5" s="26">
        <f t="shared" si="0"/>
        <v>7143</v>
      </c>
      <c r="F5" s="26">
        <f t="shared" si="0"/>
        <v>2452148</v>
      </c>
      <c r="G5" s="26">
        <f t="shared" si="0"/>
        <v>472833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7480255</v>
      </c>
      <c r="L5" s="26">
        <f t="shared" si="0"/>
        <v>1914842</v>
      </c>
      <c r="M5" s="26">
        <f t="shared" si="0"/>
        <v>0</v>
      </c>
      <c r="N5" s="27">
        <f>SUM(D5:M5)</f>
        <v>20102550</v>
      </c>
      <c r="O5" s="32">
        <f t="shared" ref="O5:O32" si="1">(N5/O$34)</f>
        <v>459.91786588574433</v>
      </c>
      <c r="P5" s="6"/>
    </row>
    <row r="6" spans="1:133">
      <c r="A6" s="12"/>
      <c r="B6" s="44">
        <v>511</v>
      </c>
      <c r="C6" s="20" t="s">
        <v>19</v>
      </c>
      <c r="D6" s="46">
        <v>54397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54397</v>
      </c>
      <c r="O6" s="47">
        <f t="shared" si="1"/>
        <v>1.2445262989315702</v>
      </c>
      <c r="P6" s="9"/>
    </row>
    <row r="7" spans="1:133">
      <c r="A7" s="12"/>
      <c r="B7" s="44">
        <v>512</v>
      </c>
      <c r="C7" s="20" t="s">
        <v>20</v>
      </c>
      <c r="D7" s="46">
        <v>860951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860951</v>
      </c>
      <c r="O7" s="47">
        <f t="shared" si="1"/>
        <v>19.697339220755453</v>
      </c>
      <c r="P7" s="9"/>
    </row>
    <row r="8" spans="1:133">
      <c r="A8" s="12"/>
      <c r="B8" s="44">
        <v>513</v>
      </c>
      <c r="C8" s="20" t="s">
        <v>21</v>
      </c>
      <c r="D8" s="46">
        <v>2282104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2282104</v>
      </c>
      <c r="O8" s="47">
        <f t="shared" si="1"/>
        <v>52.211306595895579</v>
      </c>
      <c r="P8" s="9"/>
    </row>
    <row r="9" spans="1:133">
      <c r="A9" s="12"/>
      <c r="B9" s="44">
        <v>514</v>
      </c>
      <c r="C9" s="20" t="s">
        <v>22</v>
      </c>
      <c r="D9" s="46">
        <v>346645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346645</v>
      </c>
      <c r="O9" s="47">
        <f t="shared" si="1"/>
        <v>7.9307465281749758</v>
      </c>
      <c r="P9" s="9"/>
    </row>
    <row r="10" spans="1:133">
      <c r="A10" s="12"/>
      <c r="B10" s="44">
        <v>515</v>
      </c>
      <c r="C10" s="20" t="s">
        <v>23</v>
      </c>
      <c r="D10" s="46">
        <v>819382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819382</v>
      </c>
      <c r="O10" s="47">
        <f t="shared" si="1"/>
        <v>18.746299389141825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7480255</v>
      </c>
      <c r="L11" s="46">
        <v>0</v>
      </c>
      <c r="M11" s="46">
        <v>0</v>
      </c>
      <c r="N11" s="46">
        <f t="shared" si="2"/>
        <v>7480255</v>
      </c>
      <c r="O11" s="47">
        <f t="shared" si="1"/>
        <v>171.13763755748244</v>
      </c>
      <c r="P11" s="9"/>
    </row>
    <row r="12" spans="1:133">
      <c r="A12" s="12"/>
      <c r="B12" s="44">
        <v>519</v>
      </c>
      <c r="C12" s="20" t="s">
        <v>26</v>
      </c>
      <c r="D12" s="46">
        <v>3411850</v>
      </c>
      <c r="E12" s="46">
        <v>7143</v>
      </c>
      <c r="F12" s="46">
        <v>2452148</v>
      </c>
      <c r="G12" s="46">
        <v>472833</v>
      </c>
      <c r="H12" s="46">
        <v>0</v>
      </c>
      <c r="I12" s="46">
        <v>0</v>
      </c>
      <c r="J12" s="46">
        <v>0</v>
      </c>
      <c r="K12" s="46">
        <v>0</v>
      </c>
      <c r="L12" s="46">
        <v>1914842</v>
      </c>
      <c r="M12" s="46">
        <v>0</v>
      </c>
      <c r="N12" s="46">
        <f t="shared" si="2"/>
        <v>8258816</v>
      </c>
      <c r="O12" s="47">
        <f t="shared" si="1"/>
        <v>188.95001029536252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SUM(D14:D16)</f>
        <v>17321830</v>
      </c>
      <c r="E13" s="31">
        <f t="shared" si="3"/>
        <v>118018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17439848</v>
      </c>
      <c r="O13" s="43">
        <f t="shared" si="1"/>
        <v>398.99901622091562</v>
      </c>
      <c r="P13" s="10"/>
    </row>
    <row r="14" spans="1:133">
      <c r="A14" s="12"/>
      <c r="B14" s="44">
        <v>521</v>
      </c>
      <c r="C14" s="20" t="s">
        <v>28</v>
      </c>
      <c r="D14" s="46">
        <v>10338789</v>
      </c>
      <c r="E14" s="46">
        <v>118018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10456807</v>
      </c>
      <c r="O14" s="47">
        <f t="shared" si="1"/>
        <v>239.23693060925669</v>
      </c>
      <c r="P14" s="9"/>
    </row>
    <row r="15" spans="1:133">
      <c r="A15" s="12"/>
      <c r="B15" s="44">
        <v>522</v>
      </c>
      <c r="C15" s="20" t="s">
        <v>29</v>
      </c>
      <c r="D15" s="46">
        <v>6088550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6088550</v>
      </c>
      <c r="O15" s="47">
        <f t="shared" si="1"/>
        <v>139.29739870507217</v>
      </c>
      <c r="P15" s="9"/>
    </row>
    <row r="16" spans="1:133">
      <c r="A16" s="12"/>
      <c r="B16" s="44">
        <v>524</v>
      </c>
      <c r="C16" s="20" t="s">
        <v>30</v>
      </c>
      <c r="D16" s="46">
        <v>894491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894491</v>
      </c>
      <c r="O16" s="47">
        <f t="shared" si="1"/>
        <v>20.464686906586746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SUM(D18:D22)</f>
        <v>1448602</v>
      </c>
      <c r="E17" s="31">
        <f t="shared" si="5"/>
        <v>657294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23631365</v>
      </c>
      <c r="J17" s="31">
        <f t="shared" si="5"/>
        <v>11247114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36984375</v>
      </c>
      <c r="O17" s="43">
        <f t="shared" si="1"/>
        <v>846.15010638541264</v>
      </c>
      <c r="P17" s="10"/>
    </row>
    <row r="18" spans="1:119">
      <c r="A18" s="12"/>
      <c r="B18" s="44">
        <v>533</v>
      </c>
      <c r="C18" s="20" t="s">
        <v>54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10802372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10802372</v>
      </c>
      <c r="O18" s="47">
        <f t="shared" si="1"/>
        <v>247.14296826740488</v>
      </c>
      <c r="P18" s="9"/>
    </row>
    <row r="19" spans="1:119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4327609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4327609</v>
      </c>
      <c r="O19" s="47">
        <f t="shared" si="1"/>
        <v>99.009563247843687</v>
      </c>
      <c r="P19" s="9"/>
    </row>
    <row r="20" spans="1:119">
      <c r="A20" s="12"/>
      <c r="B20" s="44">
        <v>535</v>
      </c>
      <c r="C20" s="20" t="s">
        <v>55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2193845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2193845</v>
      </c>
      <c r="O20" s="47">
        <f t="shared" si="1"/>
        <v>50.192065707291405</v>
      </c>
      <c r="P20" s="9"/>
    </row>
    <row r="21" spans="1:119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2332153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2332153</v>
      </c>
      <c r="O21" s="47">
        <f t="shared" si="1"/>
        <v>53.356356814386054</v>
      </c>
      <c r="P21" s="9"/>
    </row>
    <row r="22" spans="1:119">
      <c r="A22" s="12"/>
      <c r="B22" s="44">
        <v>539</v>
      </c>
      <c r="C22" s="20" t="s">
        <v>35</v>
      </c>
      <c r="D22" s="46">
        <v>1448602</v>
      </c>
      <c r="E22" s="46">
        <v>657294</v>
      </c>
      <c r="F22" s="46">
        <v>0</v>
      </c>
      <c r="G22" s="46">
        <v>0</v>
      </c>
      <c r="H22" s="46">
        <v>0</v>
      </c>
      <c r="I22" s="46">
        <v>3975386</v>
      </c>
      <c r="J22" s="46">
        <v>11247114</v>
      </c>
      <c r="K22" s="46">
        <v>0</v>
      </c>
      <c r="L22" s="46">
        <v>0</v>
      </c>
      <c r="M22" s="46">
        <v>0</v>
      </c>
      <c r="N22" s="46">
        <f t="shared" si="4"/>
        <v>17328396</v>
      </c>
      <c r="O22" s="47">
        <f t="shared" si="1"/>
        <v>396.44915234848656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812888</v>
      </c>
      <c r="E23" s="31">
        <f t="shared" si="6"/>
        <v>0</v>
      </c>
      <c r="F23" s="31">
        <f t="shared" si="6"/>
        <v>0</v>
      </c>
      <c r="G23" s="31">
        <f t="shared" si="6"/>
        <v>621956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1434844</v>
      </c>
      <c r="O23" s="43">
        <f t="shared" si="1"/>
        <v>32.827198059896133</v>
      </c>
      <c r="P23" s="10"/>
    </row>
    <row r="24" spans="1:119">
      <c r="A24" s="12"/>
      <c r="B24" s="44">
        <v>541</v>
      </c>
      <c r="C24" s="20" t="s">
        <v>37</v>
      </c>
      <c r="D24" s="46">
        <v>812888</v>
      </c>
      <c r="E24" s="46">
        <v>0</v>
      </c>
      <c r="F24" s="46">
        <v>0</v>
      </c>
      <c r="G24" s="46">
        <v>621956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1434844</v>
      </c>
      <c r="O24" s="47">
        <f t="shared" si="1"/>
        <v>32.827198059896133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SUM(D26:D27)</f>
        <v>132571</v>
      </c>
      <c r="E25" s="31">
        <f t="shared" si="7"/>
        <v>1822306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1954877</v>
      </c>
      <c r="O25" s="43">
        <f t="shared" si="1"/>
        <v>44.724816399368549</v>
      </c>
      <c r="P25" s="10"/>
    </row>
    <row r="26" spans="1:119">
      <c r="A26" s="13"/>
      <c r="B26" s="45">
        <v>552</v>
      </c>
      <c r="C26" s="21" t="s">
        <v>39</v>
      </c>
      <c r="D26" s="46">
        <v>142927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142927</v>
      </c>
      <c r="O26" s="47">
        <f t="shared" si="1"/>
        <v>3.2699672836257978</v>
      </c>
      <c r="P26" s="9"/>
    </row>
    <row r="27" spans="1:119">
      <c r="A27" s="13"/>
      <c r="B27" s="45">
        <v>554</v>
      </c>
      <c r="C27" s="21" t="s">
        <v>40</v>
      </c>
      <c r="D27" s="46">
        <v>-10356</v>
      </c>
      <c r="E27" s="46">
        <v>1822306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1811950</v>
      </c>
      <c r="O27" s="47">
        <f t="shared" si="1"/>
        <v>41.454849115742753</v>
      </c>
      <c r="P27" s="9"/>
    </row>
    <row r="28" spans="1:119" ht="15.75">
      <c r="A28" s="28" t="s">
        <v>41</v>
      </c>
      <c r="B28" s="29"/>
      <c r="C28" s="30"/>
      <c r="D28" s="31">
        <f t="shared" ref="D28:M28" si="8">SUM(D29:D29)</f>
        <v>0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1190743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1190743</v>
      </c>
      <c r="O28" s="43">
        <f t="shared" si="1"/>
        <v>27.242512983596054</v>
      </c>
      <c r="P28" s="9"/>
    </row>
    <row r="29" spans="1:119">
      <c r="A29" s="12"/>
      <c r="B29" s="44">
        <v>575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1190743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1190743</v>
      </c>
      <c r="O29" s="47">
        <f t="shared" si="1"/>
        <v>27.242512983596054</v>
      </c>
      <c r="P29" s="9"/>
    </row>
    <row r="30" spans="1:119" ht="15.75">
      <c r="A30" s="28" t="s">
        <v>45</v>
      </c>
      <c r="B30" s="29"/>
      <c r="C30" s="30"/>
      <c r="D30" s="31">
        <f t="shared" ref="D30:M30" si="9">SUM(D31:D31)</f>
        <v>42786</v>
      </c>
      <c r="E30" s="31">
        <f t="shared" si="9"/>
        <v>311077</v>
      </c>
      <c r="F30" s="31">
        <f t="shared" si="9"/>
        <v>870388</v>
      </c>
      <c r="G30" s="31">
        <f t="shared" si="9"/>
        <v>0</v>
      </c>
      <c r="H30" s="31">
        <f t="shared" si="9"/>
        <v>0</v>
      </c>
      <c r="I30" s="31">
        <f t="shared" si="9"/>
        <v>867415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2091666</v>
      </c>
      <c r="O30" s="43">
        <f t="shared" si="1"/>
        <v>47.854354938342219</v>
      </c>
      <c r="P30" s="9"/>
    </row>
    <row r="31" spans="1:119" ht="15.75" thickBot="1">
      <c r="A31" s="12"/>
      <c r="B31" s="44">
        <v>581</v>
      </c>
      <c r="C31" s="20" t="s">
        <v>43</v>
      </c>
      <c r="D31" s="46">
        <v>42786</v>
      </c>
      <c r="E31" s="46">
        <v>311077</v>
      </c>
      <c r="F31" s="46">
        <v>870388</v>
      </c>
      <c r="G31" s="46">
        <v>0</v>
      </c>
      <c r="H31" s="46">
        <v>0</v>
      </c>
      <c r="I31" s="46">
        <v>867415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2091666</v>
      </c>
      <c r="O31" s="47">
        <f t="shared" si="1"/>
        <v>47.854354938342219</v>
      </c>
      <c r="P31" s="9"/>
    </row>
    <row r="32" spans="1:119" ht="16.5" thickBot="1">
      <c r="A32" s="14" t="s">
        <v>10</v>
      </c>
      <c r="B32" s="23"/>
      <c r="C32" s="22"/>
      <c r="D32" s="15">
        <f>SUM(D5,D13,D17,D23,D25,D28,D30)</f>
        <v>27534006</v>
      </c>
      <c r="E32" s="15">
        <f t="shared" ref="E32:M32" si="10">SUM(E5,E13,E17,E23,E25,E28,E30)</f>
        <v>2915838</v>
      </c>
      <c r="F32" s="15">
        <f t="shared" si="10"/>
        <v>3322536</v>
      </c>
      <c r="G32" s="15">
        <f t="shared" si="10"/>
        <v>1094789</v>
      </c>
      <c r="H32" s="15">
        <f t="shared" si="10"/>
        <v>0</v>
      </c>
      <c r="I32" s="15">
        <f t="shared" si="10"/>
        <v>25689523</v>
      </c>
      <c r="J32" s="15">
        <f t="shared" si="10"/>
        <v>11247114</v>
      </c>
      <c r="K32" s="15">
        <f t="shared" si="10"/>
        <v>7480255</v>
      </c>
      <c r="L32" s="15">
        <f t="shared" si="10"/>
        <v>1914842</v>
      </c>
      <c r="M32" s="15">
        <f t="shared" si="10"/>
        <v>0</v>
      </c>
      <c r="N32" s="15">
        <f t="shared" si="4"/>
        <v>81198903</v>
      </c>
      <c r="O32" s="37">
        <f t="shared" si="1"/>
        <v>1857.7158708732754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62</v>
      </c>
      <c r="M34" s="93"/>
      <c r="N34" s="93"/>
      <c r="O34" s="41">
        <v>43709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8228547</v>
      </c>
      <c r="E5" s="26">
        <f t="shared" si="0"/>
        <v>510421</v>
      </c>
      <c r="F5" s="26">
        <f t="shared" si="0"/>
        <v>1713439</v>
      </c>
      <c r="G5" s="26">
        <f t="shared" si="0"/>
        <v>1173215</v>
      </c>
      <c r="H5" s="26">
        <f t="shared" si="0"/>
        <v>0</v>
      </c>
      <c r="I5" s="26">
        <f t="shared" si="0"/>
        <v>0</v>
      </c>
      <c r="J5" s="26">
        <f t="shared" si="0"/>
        <v>7963871</v>
      </c>
      <c r="K5" s="26">
        <f t="shared" si="0"/>
        <v>7747934</v>
      </c>
      <c r="L5" s="26">
        <f t="shared" si="0"/>
        <v>1711466</v>
      </c>
      <c r="M5" s="26">
        <f t="shared" si="0"/>
        <v>0</v>
      </c>
      <c r="N5" s="27">
        <f t="shared" ref="N5:N31" si="1">SUM(D5:M5)</f>
        <v>29048893</v>
      </c>
      <c r="O5" s="32">
        <f t="shared" ref="O5:O31" si="2">(N5/O$33)</f>
        <v>667.34574651381843</v>
      </c>
      <c r="P5" s="6"/>
    </row>
    <row r="6" spans="1:133">
      <c r="A6" s="12"/>
      <c r="B6" s="44">
        <v>511</v>
      </c>
      <c r="C6" s="20" t="s">
        <v>19</v>
      </c>
      <c r="D6" s="46">
        <v>63570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63570</v>
      </c>
      <c r="O6" s="47">
        <f t="shared" si="2"/>
        <v>1.4604057065404672</v>
      </c>
      <c r="P6" s="9"/>
    </row>
    <row r="7" spans="1:133">
      <c r="A7" s="12"/>
      <c r="B7" s="44">
        <v>512</v>
      </c>
      <c r="C7" s="20" t="s">
        <v>20</v>
      </c>
      <c r="D7" s="46">
        <v>930817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930817</v>
      </c>
      <c r="O7" s="47">
        <f t="shared" si="2"/>
        <v>21.383836063314114</v>
      </c>
      <c r="P7" s="9"/>
    </row>
    <row r="8" spans="1:133">
      <c r="A8" s="12"/>
      <c r="B8" s="44">
        <v>513</v>
      </c>
      <c r="C8" s="20" t="s">
        <v>21</v>
      </c>
      <c r="D8" s="46">
        <v>2394636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2394636</v>
      </c>
      <c r="O8" s="47">
        <f t="shared" si="2"/>
        <v>55.01242849594523</v>
      </c>
      <c r="P8" s="9"/>
    </row>
    <row r="9" spans="1:133">
      <c r="A9" s="12"/>
      <c r="B9" s="44">
        <v>514</v>
      </c>
      <c r="C9" s="20" t="s">
        <v>22</v>
      </c>
      <c r="D9" s="46">
        <v>318376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318376</v>
      </c>
      <c r="O9" s="47">
        <f t="shared" si="2"/>
        <v>7.3141124307932639</v>
      </c>
      <c r="P9" s="9"/>
    </row>
    <row r="10" spans="1:133">
      <c r="A10" s="12"/>
      <c r="B10" s="44">
        <v>515</v>
      </c>
      <c r="C10" s="20" t="s">
        <v>23</v>
      </c>
      <c r="D10" s="46">
        <v>830557</v>
      </c>
      <c r="E10" s="46">
        <v>510421</v>
      </c>
      <c r="F10" s="46">
        <v>0</v>
      </c>
      <c r="G10" s="46">
        <v>33254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1374232</v>
      </c>
      <c r="O10" s="47">
        <f t="shared" si="2"/>
        <v>31.57049323439546</v>
      </c>
      <c r="P10" s="9"/>
    </row>
    <row r="11" spans="1:133">
      <c r="A11" s="12"/>
      <c r="B11" s="44">
        <v>519</v>
      </c>
      <c r="C11" s="20" t="s">
        <v>26</v>
      </c>
      <c r="D11" s="46">
        <v>3690591</v>
      </c>
      <c r="E11" s="46">
        <v>0</v>
      </c>
      <c r="F11" s="46">
        <v>1713439</v>
      </c>
      <c r="G11" s="46">
        <v>1139961</v>
      </c>
      <c r="H11" s="46">
        <v>0</v>
      </c>
      <c r="I11" s="46">
        <v>0</v>
      </c>
      <c r="J11" s="46">
        <v>7963871</v>
      </c>
      <c r="K11" s="46">
        <v>7747934</v>
      </c>
      <c r="L11" s="46">
        <v>1711466</v>
      </c>
      <c r="M11" s="46">
        <v>0</v>
      </c>
      <c r="N11" s="46">
        <f t="shared" si="1"/>
        <v>23967262</v>
      </c>
      <c r="O11" s="47">
        <f t="shared" si="2"/>
        <v>550.60447058282989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SUM(D13:D15)</f>
        <v>18126431</v>
      </c>
      <c r="E12" s="31">
        <f t="shared" si="3"/>
        <v>204451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18330882</v>
      </c>
      <c r="O12" s="43">
        <f t="shared" si="2"/>
        <v>421.11884031335433</v>
      </c>
      <c r="P12" s="10"/>
    </row>
    <row r="13" spans="1:133">
      <c r="A13" s="12"/>
      <c r="B13" s="44">
        <v>521</v>
      </c>
      <c r="C13" s="20" t="s">
        <v>28</v>
      </c>
      <c r="D13" s="46">
        <v>10841810</v>
      </c>
      <c r="E13" s="46">
        <v>204451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11046261</v>
      </c>
      <c r="O13" s="47">
        <f t="shared" si="2"/>
        <v>253.76785591215051</v>
      </c>
      <c r="P13" s="9"/>
    </row>
    <row r="14" spans="1:133">
      <c r="A14" s="12"/>
      <c r="B14" s="44">
        <v>522</v>
      </c>
      <c r="C14" s="20" t="s">
        <v>29</v>
      </c>
      <c r="D14" s="46">
        <v>6212575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6212575</v>
      </c>
      <c r="O14" s="47">
        <f t="shared" si="2"/>
        <v>142.72266764685611</v>
      </c>
      <c r="P14" s="9"/>
    </row>
    <row r="15" spans="1:133">
      <c r="A15" s="12"/>
      <c r="B15" s="44">
        <v>524</v>
      </c>
      <c r="C15" s="20" t="s">
        <v>30</v>
      </c>
      <c r="D15" s="46">
        <v>1072046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1072046</v>
      </c>
      <c r="O15" s="47">
        <f t="shared" si="2"/>
        <v>24.628316754347676</v>
      </c>
      <c r="P15" s="9"/>
    </row>
    <row r="16" spans="1:133" ht="15.75">
      <c r="A16" s="28" t="s">
        <v>31</v>
      </c>
      <c r="B16" s="29"/>
      <c r="C16" s="30"/>
      <c r="D16" s="31">
        <f t="shared" ref="D16:M16" si="4">SUM(D17:D21)</f>
        <v>1576164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25126198</v>
      </c>
      <c r="J16" s="31">
        <f t="shared" si="4"/>
        <v>2933026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29635388</v>
      </c>
      <c r="O16" s="43">
        <f t="shared" si="2"/>
        <v>680.81940775115436</v>
      </c>
      <c r="P16" s="10"/>
    </row>
    <row r="17" spans="1:119">
      <c r="A17" s="12"/>
      <c r="B17" s="44">
        <v>533</v>
      </c>
      <c r="C17" s="20" t="s">
        <v>54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14700404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14700404</v>
      </c>
      <c r="O17" s="47">
        <f t="shared" si="2"/>
        <v>337.71517838682257</v>
      </c>
      <c r="P17" s="9"/>
    </row>
    <row r="18" spans="1:119">
      <c r="A18" s="12"/>
      <c r="B18" s="44">
        <v>534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4782562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4782562</v>
      </c>
      <c r="O18" s="47">
        <f t="shared" si="2"/>
        <v>109.87070688506513</v>
      </c>
      <c r="P18" s="9"/>
    </row>
    <row r="19" spans="1:119">
      <c r="A19" s="12"/>
      <c r="B19" s="44">
        <v>535</v>
      </c>
      <c r="C19" s="20" t="s">
        <v>55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2297515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2297515</v>
      </c>
      <c r="O19" s="47">
        <f t="shared" si="2"/>
        <v>52.781249282087806</v>
      </c>
      <c r="P19" s="9"/>
    </row>
    <row r="20" spans="1:119">
      <c r="A20" s="12"/>
      <c r="B20" s="44">
        <v>538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2638085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2638085</v>
      </c>
      <c r="O20" s="47">
        <f t="shared" si="2"/>
        <v>60.605228698109308</v>
      </c>
      <c r="P20" s="9"/>
    </row>
    <row r="21" spans="1:119">
      <c r="A21" s="12"/>
      <c r="B21" s="44">
        <v>539</v>
      </c>
      <c r="C21" s="20" t="s">
        <v>35</v>
      </c>
      <c r="D21" s="46">
        <v>1576164</v>
      </c>
      <c r="E21" s="46">
        <v>0</v>
      </c>
      <c r="F21" s="46">
        <v>0</v>
      </c>
      <c r="G21" s="46">
        <v>0</v>
      </c>
      <c r="H21" s="46">
        <v>0</v>
      </c>
      <c r="I21" s="46">
        <v>707632</v>
      </c>
      <c r="J21" s="46">
        <v>2933026</v>
      </c>
      <c r="K21" s="46">
        <v>0</v>
      </c>
      <c r="L21" s="46">
        <v>0</v>
      </c>
      <c r="M21" s="46">
        <v>0</v>
      </c>
      <c r="N21" s="46">
        <f t="shared" si="1"/>
        <v>5216822</v>
      </c>
      <c r="O21" s="47">
        <f t="shared" si="2"/>
        <v>119.84704449906958</v>
      </c>
      <c r="P21" s="9"/>
    </row>
    <row r="22" spans="1:119" ht="15.75">
      <c r="A22" s="28" t="s">
        <v>36</v>
      </c>
      <c r="B22" s="29"/>
      <c r="C22" s="30"/>
      <c r="D22" s="31">
        <f t="shared" ref="D22:M22" si="5">SUM(D23:D23)</f>
        <v>1038649</v>
      </c>
      <c r="E22" s="31">
        <f t="shared" si="5"/>
        <v>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1"/>
        <v>1038649</v>
      </c>
      <c r="O22" s="43">
        <f t="shared" si="2"/>
        <v>23.861081118334901</v>
      </c>
      <c r="P22" s="10"/>
    </row>
    <row r="23" spans="1:119">
      <c r="A23" s="12"/>
      <c r="B23" s="44">
        <v>541</v>
      </c>
      <c r="C23" s="20" t="s">
        <v>37</v>
      </c>
      <c r="D23" s="46">
        <v>1038649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1038649</v>
      </c>
      <c r="O23" s="47">
        <f t="shared" si="2"/>
        <v>23.861081118334901</v>
      </c>
      <c r="P23" s="9"/>
    </row>
    <row r="24" spans="1:119" ht="15.75">
      <c r="A24" s="28" t="s">
        <v>38</v>
      </c>
      <c r="B24" s="29"/>
      <c r="C24" s="30"/>
      <c r="D24" s="31">
        <f t="shared" ref="D24:M24" si="6">SUM(D25:D26)</f>
        <v>274769</v>
      </c>
      <c r="E24" s="31">
        <f t="shared" si="6"/>
        <v>1217462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1"/>
        <v>1492231</v>
      </c>
      <c r="O24" s="43">
        <f t="shared" si="2"/>
        <v>34.281306715063522</v>
      </c>
      <c r="P24" s="10"/>
    </row>
    <row r="25" spans="1:119">
      <c r="A25" s="13"/>
      <c r="B25" s="45">
        <v>552</v>
      </c>
      <c r="C25" s="21" t="s">
        <v>39</v>
      </c>
      <c r="D25" s="46">
        <v>148467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148467</v>
      </c>
      <c r="O25" s="47">
        <f t="shared" si="2"/>
        <v>3.4107606423304002</v>
      </c>
      <c r="P25" s="9"/>
    </row>
    <row r="26" spans="1:119">
      <c r="A26" s="13"/>
      <c r="B26" s="45">
        <v>554</v>
      </c>
      <c r="C26" s="21" t="s">
        <v>40</v>
      </c>
      <c r="D26" s="46">
        <v>126302</v>
      </c>
      <c r="E26" s="46">
        <v>1217462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1343764</v>
      </c>
      <c r="O26" s="47">
        <f t="shared" si="2"/>
        <v>30.87054607273312</v>
      </c>
      <c r="P26" s="9"/>
    </row>
    <row r="27" spans="1:119" ht="15.75">
      <c r="A27" s="28" t="s">
        <v>41</v>
      </c>
      <c r="B27" s="29"/>
      <c r="C27" s="30"/>
      <c r="D27" s="31">
        <f t="shared" ref="D27:M27" si="7">SUM(D28:D28)</f>
        <v>0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1091664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1"/>
        <v>1091664</v>
      </c>
      <c r="O27" s="43">
        <f t="shared" si="2"/>
        <v>25.079004801396771</v>
      </c>
      <c r="P27" s="9"/>
    </row>
    <row r="28" spans="1:119">
      <c r="A28" s="12"/>
      <c r="B28" s="44">
        <v>575</v>
      </c>
      <c r="C28" s="20" t="s">
        <v>42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1091664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1091664</v>
      </c>
      <c r="O28" s="47">
        <f t="shared" si="2"/>
        <v>25.079004801396771</v>
      </c>
      <c r="P28" s="9"/>
    </row>
    <row r="29" spans="1:119" ht="15.75">
      <c r="A29" s="28" t="s">
        <v>45</v>
      </c>
      <c r="B29" s="29"/>
      <c r="C29" s="30"/>
      <c r="D29" s="31">
        <f t="shared" ref="D29:M29" si="8">SUM(D30:D30)</f>
        <v>979400</v>
      </c>
      <c r="E29" s="31">
        <f t="shared" si="8"/>
        <v>480670</v>
      </c>
      <c r="F29" s="31">
        <f t="shared" si="8"/>
        <v>131052</v>
      </c>
      <c r="G29" s="31">
        <f t="shared" si="8"/>
        <v>0</v>
      </c>
      <c r="H29" s="31">
        <f t="shared" si="8"/>
        <v>0</v>
      </c>
      <c r="I29" s="31">
        <f t="shared" si="8"/>
        <v>474573</v>
      </c>
      <c r="J29" s="31">
        <f t="shared" si="8"/>
        <v>1045353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1"/>
        <v>3111048</v>
      </c>
      <c r="O29" s="43">
        <f t="shared" si="2"/>
        <v>71.470697695789013</v>
      </c>
      <c r="P29" s="9"/>
    </row>
    <row r="30" spans="1:119" ht="15.75" thickBot="1">
      <c r="A30" s="12"/>
      <c r="B30" s="44">
        <v>581</v>
      </c>
      <c r="C30" s="20" t="s">
        <v>43</v>
      </c>
      <c r="D30" s="46">
        <v>979400</v>
      </c>
      <c r="E30" s="46">
        <v>480670</v>
      </c>
      <c r="F30" s="46">
        <v>131052</v>
      </c>
      <c r="G30" s="46">
        <v>0</v>
      </c>
      <c r="H30" s="46">
        <v>0</v>
      </c>
      <c r="I30" s="46">
        <v>474573</v>
      </c>
      <c r="J30" s="46">
        <v>1045353</v>
      </c>
      <c r="K30" s="46">
        <v>0</v>
      </c>
      <c r="L30" s="46">
        <v>0</v>
      </c>
      <c r="M30" s="46">
        <v>0</v>
      </c>
      <c r="N30" s="46">
        <f t="shared" si="1"/>
        <v>3111048</v>
      </c>
      <c r="O30" s="47">
        <f t="shared" si="2"/>
        <v>71.470697695789013</v>
      </c>
      <c r="P30" s="9"/>
    </row>
    <row r="31" spans="1:119" ht="16.5" thickBot="1">
      <c r="A31" s="14" t="s">
        <v>10</v>
      </c>
      <c r="B31" s="23"/>
      <c r="C31" s="22"/>
      <c r="D31" s="15">
        <f>SUM(D5,D12,D16,D22,D24,D27,D29)</f>
        <v>30223960</v>
      </c>
      <c r="E31" s="15">
        <f t="shared" ref="E31:M31" si="9">SUM(E5,E12,E16,E22,E24,E27,E29)</f>
        <v>2413004</v>
      </c>
      <c r="F31" s="15">
        <f t="shared" si="9"/>
        <v>1844491</v>
      </c>
      <c r="G31" s="15">
        <f t="shared" si="9"/>
        <v>1173215</v>
      </c>
      <c r="H31" s="15">
        <f t="shared" si="9"/>
        <v>0</v>
      </c>
      <c r="I31" s="15">
        <f t="shared" si="9"/>
        <v>26692435</v>
      </c>
      <c r="J31" s="15">
        <f t="shared" si="9"/>
        <v>11942250</v>
      </c>
      <c r="K31" s="15">
        <f t="shared" si="9"/>
        <v>7747934</v>
      </c>
      <c r="L31" s="15">
        <f t="shared" si="9"/>
        <v>1711466</v>
      </c>
      <c r="M31" s="15">
        <f t="shared" si="9"/>
        <v>0</v>
      </c>
      <c r="N31" s="15">
        <f t="shared" si="1"/>
        <v>83748755</v>
      </c>
      <c r="O31" s="37">
        <f t="shared" si="2"/>
        <v>1923.9760849089114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56</v>
      </c>
      <c r="M33" s="93"/>
      <c r="N33" s="93"/>
      <c r="O33" s="41">
        <v>43529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8472492</v>
      </c>
      <c r="E5" s="26">
        <f t="shared" si="0"/>
        <v>505980</v>
      </c>
      <c r="F5" s="26">
        <f t="shared" si="0"/>
        <v>1467094</v>
      </c>
      <c r="G5" s="26">
        <f t="shared" si="0"/>
        <v>1668094</v>
      </c>
      <c r="H5" s="26">
        <f t="shared" si="0"/>
        <v>0</v>
      </c>
      <c r="I5" s="26">
        <f t="shared" si="0"/>
        <v>0</v>
      </c>
      <c r="J5" s="26">
        <f t="shared" si="0"/>
        <v>10202458</v>
      </c>
      <c r="K5" s="26">
        <f t="shared" si="0"/>
        <v>6334472</v>
      </c>
      <c r="L5" s="26">
        <f t="shared" si="0"/>
        <v>1694379</v>
      </c>
      <c r="M5" s="26">
        <f t="shared" si="0"/>
        <v>0</v>
      </c>
      <c r="N5" s="27">
        <f>SUM(D5:M5)</f>
        <v>30344969</v>
      </c>
      <c r="O5" s="32">
        <f t="shared" ref="O5:O31" si="1">(N5/O$33)</f>
        <v>691.98597555413664</v>
      </c>
      <c r="P5" s="6"/>
    </row>
    <row r="6" spans="1:133">
      <c r="A6" s="12"/>
      <c r="B6" s="44">
        <v>511</v>
      </c>
      <c r="C6" s="20" t="s">
        <v>19</v>
      </c>
      <c r="D6" s="46">
        <v>56126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56126</v>
      </c>
      <c r="O6" s="47">
        <f t="shared" si="1"/>
        <v>1.2798960138648181</v>
      </c>
      <c r="P6" s="9"/>
    </row>
    <row r="7" spans="1:133">
      <c r="A7" s="12"/>
      <c r="B7" s="44">
        <v>512</v>
      </c>
      <c r="C7" s="20" t="s">
        <v>20</v>
      </c>
      <c r="D7" s="46">
        <v>932318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932318</v>
      </c>
      <c r="O7" s="47">
        <f t="shared" si="1"/>
        <v>21.260558241357291</v>
      </c>
      <c r="P7" s="9"/>
    </row>
    <row r="8" spans="1:133">
      <c r="A8" s="12"/>
      <c r="B8" s="44">
        <v>513</v>
      </c>
      <c r="C8" s="20" t="s">
        <v>21</v>
      </c>
      <c r="D8" s="46">
        <v>2444810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2444810</v>
      </c>
      <c r="O8" s="47">
        <f t="shared" si="1"/>
        <v>55.751391042597831</v>
      </c>
      <c r="P8" s="9"/>
    </row>
    <row r="9" spans="1:133">
      <c r="A9" s="12"/>
      <c r="B9" s="44">
        <v>514</v>
      </c>
      <c r="C9" s="20" t="s">
        <v>22</v>
      </c>
      <c r="D9" s="46">
        <v>319433</v>
      </c>
      <c r="E9" s="46">
        <v>0</v>
      </c>
      <c r="F9" s="46">
        <v>0</v>
      </c>
      <c r="G9" s="46">
        <v>807206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1126639</v>
      </c>
      <c r="O9" s="47">
        <f t="shared" si="1"/>
        <v>25.691849858615342</v>
      </c>
      <c r="P9" s="9"/>
    </row>
    <row r="10" spans="1:133">
      <c r="A10" s="12"/>
      <c r="B10" s="44">
        <v>515</v>
      </c>
      <c r="C10" s="20" t="s">
        <v>23</v>
      </c>
      <c r="D10" s="46">
        <v>915182</v>
      </c>
      <c r="E10" s="46">
        <v>337790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1252972</v>
      </c>
      <c r="O10" s="47">
        <f t="shared" si="1"/>
        <v>28.572744686673357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5431</v>
      </c>
      <c r="F11" s="46">
        <v>1467094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1472525</v>
      </c>
      <c r="O11" s="47">
        <f t="shared" si="1"/>
        <v>33.579426251938337</v>
      </c>
      <c r="P11" s="9"/>
    </row>
    <row r="12" spans="1:133">
      <c r="A12" s="12"/>
      <c r="B12" s="44">
        <v>519</v>
      </c>
      <c r="C12" s="20" t="s">
        <v>26</v>
      </c>
      <c r="D12" s="46">
        <v>3804623</v>
      </c>
      <c r="E12" s="46">
        <v>162759</v>
      </c>
      <c r="F12" s="46">
        <v>0</v>
      </c>
      <c r="G12" s="46">
        <v>860888</v>
      </c>
      <c r="H12" s="46">
        <v>0</v>
      </c>
      <c r="I12" s="46">
        <v>0</v>
      </c>
      <c r="J12" s="46">
        <v>10202458</v>
      </c>
      <c r="K12" s="46">
        <v>6334472</v>
      </c>
      <c r="L12" s="46">
        <v>1694379</v>
      </c>
      <c r="M12" s="46">
        <v>0</v>
      </c>
      <c r="N12" s="46">
        <f t="shared" si="2"/>
        <v>23059579</v>
      </c>
      <c r="O12" s="47">
        <f t="shared" si="1"/>
        <v>525.85010945908971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SUM(D14:D16)</f>
        <v>17196455</v>
      </c>
      <c r="E13" s="31">
        <f t="shared" si="3"/>
        <v>447853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17644308</v>
      </c>
      <c r="O13" s="43">
        <f t="shared" si="1"/>
        <v>402.36039405272277</v>
      </c>
      <c r="P13" s="10"/>
    </row>
    <row r="14" spans="1:133">
      <c r="A14" s="12"/>
      <c r="B14" s="44">
        <v>521</v>
      </c>
      <c r="C14" s="20" t="s">
        <v>28</v>
      </c>
      <c r="D14" s="46">
        <v>10212676</v>
      </c>
      <c r="E14" s="46">
        <v>447853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10660529</v>
      </c>
      <c r="O14" s="47">
        <f t="shared" si="1"/>
        <v>243.10245826872207</v>
      </c>
      <c r="P14" s="9"/>
    </row>
    <row r="15" spans="1:133">
      <c r="A15" s="12"/>
      <c r="B15" s="44">
        <v>522</v>
      </c>
      <c r="C15" s="20" t="s">
        <v>29</v>
      </c>
      <c r="D15" s="46">
        <v>5896519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5896519</v>
      </c>
      <c r="O15" s="47">
        <f t="shared" si="1"/>
        <v>134.46408373620361</v>
      </c>
      <c r="P15" s="9"/>
    </row>
    <row r="16" spans="1:133">
      <c r="A16" s="12"/>
      <c r="B16" s="44">
        <v>524</v>
      </c>
      <c r="C16" s="20" t="s">
        <v>30</v>
      </c>
      <c r="D16" s="46">
        <v>1087260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1087260</v>
      </c>
      <c r="O16" s="47">
        <f t="shared" si="1"/>
        <v>24.793852047797134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SUM(D18:D21)</f>
        <v>1597947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22906112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24504059</v>
      </c>
      <c r="O17" s="43">
        <f t="shared" si="1"/>
        <v>558.78999817568183</v>
      </c>
      <c r="P17" s="10"/>
    </row>
    <row r="18" spans="1:119">
      <c r="A18" s="12"/>
      <c r="B18" s="44">
        <v>534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4601093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4601093</v>
      </c>
      <c r="O18" s="47">
        <f t="shared" si="1"/>
        <v>104.92321900939524</v>
      </c>
      <c r="P18" s="9"/>
    </row>
    <row r="19" spans="1:119">
      <c r="A19" s="12"/>
      <c r="B19" s="44">
        <v>536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16635848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16635848</v>
      </c>
      <c r="O19" s="47">
        <f t="shared" si="1"/>
        <v>379.36349539359662</v>
      </c>
      <c r="P19" s="9"/>
    </row>
    <row r="20" spans="1:119">
      <c r="A20" s="12"/>
      <c r="B20" s="44">
        <v>538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1669171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1669171</v>
      </c>
      <c r="O20" s="47">
        <f t="shared" si="1"/>
        <v>38.063737115752986</v>
      </c>
      <c r="P20" s="9"/>
    </row>
    <row r="21" spans="1:119">
      <c r="A21" s="12"/>
      <c r="B21" s="44">
        <v>539</v>
      </c>
      <c r="C21" s="20" t="s">
        <v>35</v>
      </c>
      <c r="D21" s="46">
        <v>1597947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1597947</v>
      </c>
      <c r="O21" s="47">
        <f t="shared" si="1"/>
        <v>36.439546656936969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SUM(D23:D23)</f>
        <v>1224025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1224025</v>
      </c>
      <c r="O22" s="43">
        <f t="shared" si="1"/>
        <v>27.912637964060931</v>
      </c>
      <c r="P22" s="10"/>
    </row>
    <row r="23" spans="1:119">
      <c r="A23" s="12"/>
      <c r="B23" s="44">
        <v>541</v>
      </c>
      <c r="C23" s="20" t="s">
        <v>37</v>
      </c>
      <c r="D23" s="46">
        <v>1224025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1224025</v>
      </c>
      <c r="O23" s="47">
        <f t="shared" si="1"/>
        <v>27.912637964060931</v>
      </c>
      <c r="P23" s="9"/>
    </row>
    <row r="24" spans="1:119" ht="15.75">
      <c r="A24" s="28" t="s">
        <v>38</v>
      </c>
      <c r="B24" s="29"/>
      <c r="C24" s="30"/>
      <c r="D24" s="31">
        <f t="shared" ref="D24:M24" si="7">SUM(D25:D26)</f>
        <v>317185</v>
      </c>
      <c r="E24" s="31">
        <f t="shared" si="7"/>
        <v>830565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1147750</v>
      </c>
      <c r="O24" s="43">
        <f t="shared" si="1"/>
        <v>26.173264617349265</v>
      </c>
      <c r="P24" s="10"/>
    </row>
    <row r="25" spans="1:119">
      <c r="A25" s="13"/>
      <c r="B25" s="45">
        <v>552</v>
      </c>
      <c r="C25" s="21" t="s">
        <v>39</v>
      </c>
      <c r="D25" s="46">
        <v>154824</v>
      </c>
      <c r="E25" s="46">
        <v>3056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157880</v>
      </c>
      <c r="O25" s="47">
        <f t="shared" si="1"/>
        <v>3.600291890905774</v>
      </c>
      <c r="P25" s="9"/>
    </row>
    <row r="26" spans="1:119">
      <c r="A26" s="13"/>
      <c r="B26" s="45">
        <v>554</v>
      </c>
      <c r="C26" s="21" t="s">
        <v>40</v>
      </c>
      <c r="D26" s="46">
        <v>162361</v>
      </c>
      <c r="E26" s="46">
        <v>827509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989870</v>
      </c>
      <c r="O26" s="47">
        <f t="shared" si="1"/>
        <v>22.572972726443492</v>
      </c>
      <c r="P26" s="9"/>
    </row>
    <row r="27" spans="1:119" ht="15.75">
      <c r="A27" s="28" t="s">
        <v>41</v>
      </c>
      <c r="B27" s="29"/>
      <c r="C27" s="30"/>
      <c r="D27" s="31">
        <f t="shared" ref="D27:M27" si="8">SUM(D28:D28)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1245028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1245028</v>
      </c>
      <c r="O27" s="43">
        <f t="shared" si="1"/>
        <v>28.391589893277388</v>
      </c>
      <c r="P27" s="9"/>
    </row>
    <row r="28" spans="1:119">
      <c r="A28" s="12"/>
      <c r="B28" s="44">
        <v>575</v>
      </c>
      <c r="C28" s="20" t="s">
        <v>42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1245028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1245028</v>
      </c>
      <c r="O28" s="47">
        <f t="shared" si="1"/>
        <v>28.391589893277388</v>
      </c>
      <c r="P28" s="9"/>
    </row>
    <row r="29" spans="1:119" ht="15.75">
      <c r="A29" s="28" t="s">
        <v>45</v>
      </c>
      <c r="B29" s="29"/>
      <c r="C29" s="30"/>
      <c r="D29" s="31">
        <f t="shared" ref="D29:M29" si="9">SUM(D30:D30)</f>
        <v>905137</v>
      </c>
      <c r="E29" s="31">
        <f t="shared" si="9"/>
        <v>429438</v>
      </c>
      <c r="F29" s="31">
        <f t="shared" si="9"/>
        <v>0</v>
      </c>
      <c r="G29" s="31">
        <f t="shared" si="9"/>
        <v>8500</v>
      </c>
      <c r="H29" s="31">
        <f t="shared" si="9"/>
        <v>0</v>
      </c>
      <c r="I29" s="31">
        <f t="shared" si="9"/>
        <v>437867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1780942</v>
      </c>
      <c r="O29" s="43">
        <f t="shared" si="1"/>
        <v>40.612560430539084</v>
      </c>
      <c r="P29" s="9"/>
    </row>
    <row r="30" spans="1:119" ht="15.75" thickBot="1">
      <c r="A30" s="12"/>
      <c r="B30" s="44">
        <v>581</v>
      </c>
      <c r="C30" s="20" t="s">
        <v>43</v>
      </c>
      <c r="D30" s="46">
        <v>905137</v>
      </c>
      <c r="E30" s="46">
        <v>429438</v>
      </c>
      <c r="F30" s="46">
        <v>0</v>
      </c>
      <c r="G30" s="46">
        <v>8500</v>
      </c>
      <c r="H30" s="46">
        <v>0</v>
      </c>
      <c r="I30" s="46">
        <v>437867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1780942</v>
      </c>
      <c r="O30" s="47">
        <f t="shared" si="1"/>
        <v>40.612560430539084</v>
      </c>
      <c r="P30" s="9"/>
    </row>
    <row r="31" spans="1:119" ht="16.5" thickBot="1">
      <c r="A31" s="14" t="s">
        <v>10</v>
      </c>
      <c r="B31" s="23"/>
      <c r="C31" s="22"/>
      <c r="D31" s="15">
        <f>SUM(D5,D13,D17,D22,D24,D27,D29)</f>
        <v>29713241</v>
      </c>
      <c r="E31" s="15">
        <f t="shared" ref="E31:M31" si="10">SUM(E5,E13,E17,E22,E24,E27,E29)</f>
        <v>2213836</v>
      </c>
      <c r="F31" s="15">
        <f t="shared" si="10"/>
        <v>1467094</v>
      </c>
      <c r="G31" s="15">
        <f t="shared" si="10"/>
        <v>1676594</v>
      </c>
      <c r="H31" s="15">
        <f t="shared" si="10"/>
        <v>0</v>
      </c>
      <c r="I31" s="15">
        <f t="shared" si="10"/>
        <v>24589007</v>
      </c>
      <c r="J31" s="15">
        <f t="shared" si="10"/>
        <v>10202458</v>
      </c>
      <c r="K31" s="15">
        <f t="shared" si="10"/>
        <v>6334472</v>
      </c>
      <c r="L31" s="15">
        <f t="shared" si="10"/>
        <v>1694379</v>
      </c>
      <c r="M31" s="15">
        <f t="shared" si="10"/>
        <v>0</v>
      </c>
      <c r="N31" s="15">
        <f t="shared" si="4"/>
        <v>77891081</v>
      </c>
      <c r="O31" s="37">
        <f t="shared" si="1"/>
        <v>1776.226420687768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52</v>
      </c>
      <c r="M33" s="93"/>
      <c r="N33" s="93"/>
      <c r="O33" s="41">
        <v>43852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50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9663628</v>
      </c>
      <c r="E5" s="26">
        <f t="shared" si="0"/>
        <v>0</v>
      </c>
      <c r="F5" s="26">
        <f t="shared" si="0"/>
        <v>1343453</v>
      </c>
      <c r="G5" s="26">
        <f t="shared" si="0"/>
        <v>358565</v>
      </c>
      <c r="H5" s="26">
        <f t="shared" si="0"/>
        <v>0</v>
      </c>
      <c r="I5" s="26">
        <f t="shared" si="0"/>
        <v>0</v>
      </c>
      <c r="J5" s="26">
        <f t="shared" si="0"/>
        <v>10093174</v>
      </c>
      <c r="K5" s="26">
        <f t="shared" si="0"/>
        <v>7827017</v>
      </c>
      <c r="L5" s="26">
        <f t="shared" si="0"/>
        <v>0</v>
      </c>
      <c r="M5" s="26">
        <f t="shared" si="0"/>
        <v>0</v>
      </c>
      <c r="N5" s="27">
        <f>SUM(D5:M5)</f>
        <v>29285837</v>
      </c>
      <c r="O5" s="32">
        <f t="shared" ref="O5:O30" si="1">(N5/O$32)</f>
        <v>669.22229839354679</v>
      </c>
      <c r="P5" s="6"/>
    </row>
    <row r="6" spans="1:133">
      <c r="A6" s="12"/>
      <c r="B6" s="44">
        <v>511</v>
      </c>
      <c r="C6" s="20" t="s">
        <v>19</v>
      </c>
      <c r="D6" s="46">
        <v>55186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55186</v>
      </c>
      <c r="O6" s="47">
        <f t="shared" si="1"/>
        <v>1.2610772148716893</v>
      </c>
      <c r="P6" s="9"/>
    </row>
    <row r="7" spans="1:133">
      <c r="A7" s="12"/>
      <c r="B7" s="44">
        <v>512</v>
      </c>
      <c r="C7" s="20" t="s">
        <v>20</v>
      </c>
      <c r="D7" s="46">
        <v>916904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916904</v>
      </c>
      <c r="O7" s="47">
        <f t="shared" si="1"/>
        <v>20.952537647677154</v>
      </c>
      <c r="P7" s="9"/>
    </row>
    <row r="8" spans="1:133">
      <c r="A8" s="12"/>
      <c r="B8" s="44">
        <v>513</v>
      </c>
      <c r="C8" s="20" t="s">
        <v>21</v>
      </c>
      <c r="D8" s="46">
        <v>2360490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2360490</v>
      </c>
      <c r="O8" s="47">
        <f t="shared" si="1"/>
        <v>53.940494961266879</v>
      </c>
      <c r="P8" s="9"/>
    </row>
    <row r="9" spans="1:133">
      <c r="A9" s="12"/>
      <c r="B9" s="44">
        <v>514</v>
      </c>
      <c r="C9" s="20" t="s">
        <v>22</v>
      </c>
      <c r="D9" s="46">
        <v>377455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377455</v>
      </c>
      <c r="O9" s="47">
        <f t="shared" si="1"/>
        <v>8.6253741916318187</v>
      </c>
      <c r="P9" s="9"/>
    </row>
    <row r="10" spans="1:133">
      <c r="A10" s="12"/>
      <c r="B10" s="44">
        <v>515</v>
      </c>
      <c r="C10" s="20" t="s">
        <v>23</v>
      </c>
      <c r="D10" s="46">
        <v>483492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483492</v>
      </c>
      <c r="O10" s="47">
        <f t="shared" si="1"/>
        <v>11.048467813806814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1343453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1343453</v>
      </c>
      <c r="O11" s="47">
        <f t="shared" si="1"/>
        <v>30.69977834144558</v>
      </c>
      <c r="P11" s="9"/>
    </row>
    <row r="12" spans="1:133">
      <c r="A12" s="12"/>
      <c r="B12" s="44">
        <v>519</v>
      </c>
      <c r="C12" s="20" t="s">
        <v>26</v>
      </c>
      <c r="D12" s="46">
        <v>5470101</v>
      </c>
      <c r="E12" s="46">
        <v>0</v>
      </c>
      <c r="F12" s="46">
        <v>0</v>
      </c>
      <c r="G12" s="46">
        <v>358565</v>
      </c>
      <c r="H12" s="46">
        <v>0</v>
      </c>
      <c r="I12" s="46">
        <v>0</v>
      </c>
      <c r="J12" s="46">
        <v>10093174</v>
      </c>
      <c r="K12" s="46">
        <v>7827017</v>
      </c>
      <c r="L12" s="46">
        <v>0</v>
      </c>
      <c r="M12" s="46">
        <v>0</v>
      </c>
      <c r="N12" s="46">
        <f t="shared" si="2"/>
        <v>23748857</v>
      </c>
      <c r="O12" s="47">
        <f t="shared" si="1"/>
        <v>542.69456822284678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SUM(D14:D16)</f>
        <v>16981758</v>
      </c>
      <c r="E13" s="31">
        <f t="shared" si="3"/>
        <v>288732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0" si="4">SUM(D13:M13)</f>
        <v>17270490</v>
      </c>
      <c r="O13" s="43">
        <f t="shared" si="1"/>
        <v>394.65482964283268</v>
      </c>
      <c r="P13" s="10"/>
    </row>
    <row r="14" spans="1:133">
      <c r="A14" s="12"/>
      <c r="B14" s="44">
        <v>521</v>
      </c>
      <c r="C14" s="20" t="s">
        <v>28</v>
      </c>
      <c r="D14" s="46">
        <v>9876671</v>
      </c>
      <c r="E14" s="46">
        <v>288732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10165403</v>
      </c>
      <c r="O14" s="47">
        <f t="shared" si="1"/>
        <v>232.29366330751125</v>
      </c>
      <c r="P14" s="9"/>
    </row>
    <row r="15" spans="1:133">
      <c r="A15" s="12"/>
      <c r="B15" s="44">
        <v>522</v>
      </c>
      <c r="C15" s="20" t="s">
        <v>29</v>
      </c>
      <c r="D15" s="46">
        <v>5617353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5617353</v>
      </c>
      <c r="O15" s="47">
        <f t="shared" si="1"/>
        <v>128.36436553095223</v>
      </c>
      <c r="P15" s="9"/>
    </row>
    <row r="16" spans="1:133">
      <c r="A16" s="12"/>
      <c r="B16" s="44">
        <v>524</v>
      </c>
      <c r="C16" s="20" t="s">
        <v>30</v>
      </c>
      <c r="D16" s="46">
        <v>1487734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1487734</v>
      </c>
      <c r="O16" s="47">
        <f t="shared" si="1"/>
        <v>33.996800804369187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SUM(D18:D20)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22873671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22873671</v>
      </c>
      <c r="O17" s="43">
        <f t="shared" si="1"/>
        <v>522.6953451703572</v>
      </c>
      <c r="P17" s="10"/>
    </row>
    <row r="18" spans="1:119">
      <c r="A18" s="12"/>
      <c r="B18" s="44">
        <v>534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4889881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4889881</v>
      </c>
      <c r="O18" s="47">
        <f t="shared" si="1"/>
        <v>111.74061378853317</v>
      </c>
      <c r="P18" s="9"/>
    </row>
    <row r="19" spans="1:119">
      <c r="A19" s="12"/>
      <c r="B19" s="44">
        <v>536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16228925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16228925</v>
      </c>
      <c r="O19" s="47">
        <f t="shared" si="1"/>
        <v>370.85361394849298</v>
      </c>
      <c r="P19" s="9"/>
    </row>
    <row r="20" spans="1:119">
      <c r="A20" s="12"/>
      <c r="B20" s="44">
        <v>538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1754865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1754865</v>
      </c>
      <c r="O20" s="47">
        <f t="shared" si="1"/>
        <v>40.101117433331048</v>
      </c>
      <c r="P20" s="9"/>
    </row>
    <row r="21" spans="1:119" ht="15.75">
      <c r="A21" s="28" t="s">
        <v>36</v>
      </c>
      <c r="B21" s="29"/>
      <c r="C21" s="30"/>
      <c r="D21" s="31">
        <f t="shared" ref="D21:M21" si="6">SUM(D22:D22)</f>
        <v>1238078</v>
      </c>
      <c r="E21" s="31">
        <f t="shared" si="6"/>
        <v>0</v>
      </c>
      <c r="F21" s="31">
        <f t="shared" si="6"/>
        <v>0</v>
      </c>
      <c r="G21" s="31">
        <f t="shared" si="6"/>
        <v>1760689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4"/>
        <v>2998767</v>
      </c>
      <c r="O21" s="43">
        <f t="shared" si="1"/>
        <v>68.526016315897721</v>
      </c>
      <c r="P21" s="10"/>
    </row>
    <row r="22" spans="1:119">
      <c r="A22" s="12"/>
      <c r="B22" s="44">
        <v>541</v>
      </c>
      <c r="C22" s="20" t="s">
        <v>37</v>
      </c>
      <c r="D22" s="46">
        <v>1238078</v>
      </c>
      <c r="E22" s="46">
        <v>0</v>
      </c>
      <c r="F22" s="46">
        <v>0</v>
      </c>
      <c r="G22" s="46">
        <v>1760689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2998767</v>
      </c>
      <c r="O22" s="47">
        <f t="shared" si="1"/>
        <v>68.526016315897721</v>
      </c>
      <c r="P22" s="9"/>
    </row>
    <row r="23" spans="1:119" ht="15.75">
      <c r="A23" s="28" t="s">
        <v>38</v>
      </c>
      <c r="B23" s="29"/>
      <c r="C23" s="30"/>
      <c r="D23" s="31">
        <f t="shared" ref="D23:M23" si="7">SUM(D24:D25)</f>
        <v>332418</v>
      </c>
      <c r="E23" s="31">
        <f t="shared" si="7"/>
        <v>1979456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4"/>
        <v>2311874</v>
      </c>
      <c r="O23" s="43">
        <f t="shared" si="1"/>
        <v>52.829551427069767</v>
      </c>
      <c r="P23" s="10"/>
    </row>
    <row r="24" spans="1:119">
      <c r="A24" s="13"/>
      <c r="B24" s="45">
        <v>552</v>
      </c>
      <c r="C24" s="21" t="s">
        <v>39</v>
      </c>
      <c r="D24" s="46">
        <v>193834</v>
      </c>
      <c r="E24" s="46">
        <v>620098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813932</v>
      </c>
      <c r="O24" s="47">
        <f t="shared" si="1"/>
        <v>18.599483558419596</v>
      </c>
      <c r="P24" s="9"/>
    </row>
    <row r="25" spans="1:119">
      <c r="A25" s="13"/>
      <c r="B25" s="45">
        <v>554</v>
      </c>
      <c r="C25" s="21" t="s">
        <v>40</v>
      </c>
      <c r="D25" s="46">
        <v>138584</v>
      </c>
      <c r="E25" s="46">
        <v>1359358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1497942</v>
      </c>
      <c r="O25" s="47">
        <f t="shared" si="1"/>
        <v>34.230067868650167</v>
      </c>
      <c r="P25" s="9"/>
    </row>
    <row r="26" spans="1:119" ht="15.75">
      <c r="A26" s="28" t="s">
        <v>41</v>
      </c>
      <c r="B26" s="29"/>
      <c r="C26" s="30"/>
      <c r="D26" s="31">
        <f t="shared" ref="D26:M26" si="8">SUM(D27:D27)</f>
        <v>0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1338542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1338542</v>
      </c>
      <c r="O26" s="43">
        <f t="shared" si="1"/>
        <v>30.587555128996136</v>
      </c>
      <c r="P26" s="9"/>
    </row>
    <row r="27" spans="1:119">
      <c r="A27" s="12"/>
      <c r="B27" s="44">
        <v>575</v>
      </c>
      <c r="C27" s="20" t="s">
        <v>42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1338542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1338542</v>
      </c>
      <c r="O27" s="47">
        <f t="shared" si="1"/>
        <v>30.587555128996136</v>
      </c>
      <c r="P27" s="9"/>
    </row>
    <row r="28" spans="1:119" ht="15.75">
      <c r="A28" s="28" t="s">
        <v>45</v>
      </c>
      <c r="B28" s="29"/>
      <c r="C28" s="30"/>
      <c r="D28" s="31">
        <f t="shared" ref="D28:M28" si="9">SUM(D29:D29)</f>
        <v>1805206</v>
      </c>
      <c r="E28" s="31">
        <f t="shared" si="9"/>
        <v>448060</v>
      </c>
      <c r="F28" s="31">
        <f t="shared" si="9"/>
        <v>0</v>
      </c>
      <c r="G28" s="31">
        <f t="shared" si="9"/>
        <v>104215</v>
      </c>
      <c r="H28" s="31">
        <f t="shared" si="9"/>
        <v>0</v>
      </c>
      <c r="I28" s="31">
        <f t="shared" si="9"/>
        <v>55169</v>
      </c>
      <c r="J28" s="31">
        <f t="shared" si="9"/>
        <v>1311100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4"/>
        <v>3723750</v>
      </c>
      <c r="O28" s="43">
        <f t="shared" si="1"/>
        <v>85.09289093028039</v>
      </c>
      <c r="P28" s="9"/>
    </row>
    <row r="29" spans="1:119" ht="15.75" thickBot="1">
      <c r="A29" s="12"/>
      <c r="B29" s="44">
        <v>581</v>
      </c>
      <c r="C29" s="20" t="s">
        <v>43</v>
      </c>
      <c r="D29" s="46">
        <v>1805206</v>
      </c>
      <c r="E29" s="46">
        <v>448060</v>
      </c>
      <c r="F29" s="46">
        <v>0</v>
      </c>
      <c r="G29" s="46">
        <v>104215</v>
      </c>
      <c r="H29" s="46">
        <v>0</v>
      </c>
      <c r="I29" s="46">
        <v>55169</v>
      </c>
      <c r="J29" s="46">
        <v>1311100</v>
      </c>
      <c r="K29" s="46">
        <v>0</v>
      </c>
      <c r="L29" s="46">
        <v>0</v>
      </c>
      <c r="M29" s="46">
        <v>0</v>
      </c>
      <c r="N29" s="46">
        <f t="shared" si="4"/>
        <v>3723750</v>
      </c>
      <c r="O29" s="47">
        <f t="shared" si="1"/>
        <v>85.09289093028039</v>
      </c>
      <c r="P29" s="9"/>
    </row>
    <row r="30" spans="1:119" ht="16.5" thickBot="1">
      <c r="A30" s="14" t="s">
        <v>10</v>
      </c>
      <c r="B30" s="23"/>
      <c r="C30" s="22"/>
      <c r="D30" s="15">
        <f>SUM(D5,D13,D17,D21,D23,D26,D28)</f>
        <v>30021088</v>
      </c>
      <c r="E30" s="15">
        <f t="shared" ref="E30:M30" si="10">SUM(E5,E13,E17,E21,E23,E26,E28)</f>
        <v>2716248</v>
      </c>
      <c r="F30" s="15">
        <f t="shared" si="10"/>
        <v>1343453</v>
      </c>
      <c r="G30" s="15">
        <f t="shared" si="10"/>
        <v>2223469</v>
      </c>
      <c r="H30" s="15">
        <f t="shared" si="10"/>
        <v>0</v>
      </c>
      <c r="I30" s="15">
        <f t="shared" si="10"/>
        <v>24267382</v>
      </c>
      <c r="J30" s="15">
        <f t="shared" si="10"/>
        <v>11404274</v>
      </c>
      <c r="K30" s="15">
        <f t="shared" si="10"/>
        <v>7827017</v>
      </c>
      <c r="L30" s="15">
        <f t="shared" si="10"/>
        <v>0</v>
      </c>
      <c r="M30" s="15">
        <f t="shared" si="10"/>
        <v>0</v>
      </c>
      <c r="N30" s="15">
        <f t="shared" si="4"/>
        <v>79802931</v>
      </c>
      <c r="O30" s="37">
        <f t="shared" si="1"/>
        <v>1823.6084870089805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93" t="s">
        <v>49</v>
      </c>
      <c r="M32" s="93"/>
      <c r="N32" s="93"/>
      <c r="O32" s="41">
        <v>43761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thickBot="1">
      <c r="A34" s="97" t="s">
        <v>50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A34:O34"/>
    <mergeCell ref="L32:N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9967483</v>
      </c>
      <c r="E5" s="26">
        <f t="shared" ref="E5:M5" si="0">SUM(E6:E13)</f>
        <v>0</v>
      </c>
      <c r="F5" s="26">
        <f t="shared" si="0"/>
        <v>3316058</v>
      </c>
      <c r="G5" s="26">
        <f t="shared" si="0"/>
        <v>267951</v>
      </c>
      <c r="H5" s="26">
        <f t="shared" si="0"/>
        <v>0</v>
      </c>
      <c r="I5" s="26">
        <f t="shared" si="0"/>
        <v>0</v>
      </c>
      <c r="J5" s="26">
        <f t="shared" si="0"/>
        <v>10530683</v>
      </c>
      <c r="K5" s="26">
        <f t="shared" si="0"/>
        <v>6655475</v>
      </c>
      <c r="L5" s="26">
        <f t="shared" si="0"/>
        <v>0</v>
      </c>
      <c r="M5" s="26">
        <f t="shared" si="0"/>
        <v>0</v>
      </c>
      <c r="N5" s="27">
        <f>SUM(D5:M5)</f>
        <v>30737650</v>
      </c>
      <c r="O5" s="32">
        <f t="shared" ref="O5:O33" si="1">(N5/O$35)</f>
        <v>675.70125302264239</v>
      </c>
      <c r="P5" s="6"/>
    </row>
    <row r="6" spans="1:133">
      <c r="A6" s="12"/>
      <c r="B6" s="44">
        <v>511</v>
      </c>
      <c r="C6" s="20" t="s">
        <v>19</v>
      </c>
      <c r="D6" s="46">
        <v>53327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53327</v>
      </c>
      <c r="O6" s="47">
        <f t="shared" si="1"/>
        <v>1.1722796218949219</v>
      </c>
      <c r="P6" s="9"/>
    </row>
    <row r="7" spans="1:133">
      <c r="A7" s="12"/>
      <c r="B7" s="44">
        <v>512</v>
      </c>
      <c r="C7" s="20" t="s">
        <v>20</v>
      </c>
      <c r="D7" s="46">
        <v>915780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915780</v>
      </c>
      <c r="O7" s="47">
        <f t="shared" si="1"/>
        <v>20.13145746317872</v>
      </c>
      <c r="P7" s="9"/>
    </row>
    <row r="8" spans="1:133">
      <c r="A8" s="12"/>
      <c r="B8" s="44">
        <v>513</v>
      </c>
      <c r="C8" s="20" t="s">
        <v>21</v>
      </c>
      <c r="D8" s="46">
        <v>2303324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2303324</v>
      </c>
      <c r="O8" s="47">
        <f t="shared" si="1"/>
        <v>50.633633765662786</v>
      </c>
      <c r="P8" s="9"/>
    </row>
    <row r="9" spans="1:133">
      <c r="A9" s="12"/>
      <c r="B9" s="44">
        <v>514</v>
      </c>
      <c r="C9" s="20" t="s">
        <v>22</v>
      </c>
      <c r="D9" s="46">
        <v>359711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359711</v>
      </c>
      <c r="O9" s="47">
        <f t="shared" si="1"/>
        <v>7.9074741701472853</v>
      </c>
      <c r="P9" s="9"/>
    </row>
    <row r="10" spans="1:133">
      <c r="A10" s="12"/>
      <c r="B10" s="44">
        <v>515</v>
      </c>
      <c r="C10" s="20" t="s">
        <v>23</v>
      </c>
      <c r="D10" s="46">
        <v>791749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791749</v>
      </c>
      <c r="O10" s="47">
        <f t="shared" si="1"/>
        <v>17.404902176302485</v>
      </c>
      <c r="P10" s="9"/>
    </row>
    <row r="11" spans="1:133">
      <c r="A11" s="12"/>
      <c r="B11" s="44">
        <v>517</v>
      </c>
      <c r="C11" s="20" t="s">
        <v>24</v>
      </c>
      <c r="D11" s="46">
        <v>255879</v>
      </c>
      <c r="E11" s="46">
        <v>0</v>
      </c>
      <c r="F11" s="46">
        <v>3316058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3571937</v>
      </c>
      <c r="O11" s="47">
        <f t="shared" si="1"/>
        <v>78.521367333479887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6655475</v>
      </c>
      <c r="L12" s="46">
        <v>0</v>
      </c>
      <c r="M12" s="46">
        <v>0</v>
      </c>
      <c r="N12" s="46">
        <f t="shared" si="2"/>
        <v>6655475</v>
      </c>
      <c r="O12" s="47">
        <f t="shared" si="1"/>
        <v>146.30633106177183</v>
      </c>
      <c r="P12" s="9"/>
    </row>
    <row r="13" spans="1:133">
      <c r="A13" s="12"/>
      <c r="B13" s="44">
        <v>519</v>
      </c>
      <c r="C13" s="20" t="s">
        <v>26</v>
      </c>
      <c r="D13" s="46">
        <v>5287713</v>
      </c>
      <c r="E13" s="46">
        <v>0</v>
      </c>
      <c r="F13" s="46">
        <v>0</v>
      </c>
      <c r="G13" s="46">
        <v>267951</v>
      </c>
      <c r="H13" s="46">
        <v>0</v>
      </c>
      <c r="I13" s="46">
        <v>0</v>
      </c>
      <c r="J13" s="46">
        <v>10530683</v>
      </c>
      <c r="K13" s="46">
        <v>0</v>
      </c>
      <c r="L13" s="46">
        <v>0</v>
      </c>
      <c r="M13" s="46">
        <v>0</v>
      </c>
      <c r="N13" s="46">
        <f t="shared" si="2"/>
        <v>16086347</v>
      </c>
      <c r="O13" s="47">
        <f t="shared" si="1"/>
        <v>353.62380743020447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16343828</v>
      </c>
      <c r="E14" s="31">
        <f t="shared" si="3"/>
        <v>464168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16807996</v>
      </c>
      <c r="O14" s="43">
        <f t="shared" si="1"/>
        <v>369.48771158496373</v>
      </c>
      <c r="P14" s="10"/>
    </row>
    <row r="15" spans="1:133">
      <c r="A15" s="12"/>
      <c r="B15" s="44">
        <v>521</v>
      </c>
      <c r="C15" s="20" t="s">
        <v>28</v>
      </c>
      <c r="D15" s="46">
        <v>9654103</v>
      </c>
      <c r="E15" s="46">
        <v>381940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10036043</v>
      </c>
      <c r="O15" s="47">
        <f t="shared" si="1"/>
        <v>220.62086172785229</v>
      </c>
      <c r="P15" s="9"/>
    </row>
    <row r="16" spans="1:133">
      <c r="A16" s="12"/>
      <c r="B16" s="44">
        <v>522</v>
      </c>
      <c r="C16" s="20" t="s">
        <v>29</v>
      </c>
      <c r="D16" s="46">
        <v>5519795</v>
      </c>
      <c r="E16" s="46">
        <v>82228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5602023</v>
      </c>
      <c r="O16" s="47">
        <f t="shared" si="1"/>
        <v>123.1484502088371</v>
      </c>
      <c r="P16" s="9"/>
    </row>
    <row r="17" spans="1:16">
      <c r="A17" s="12"/>
      <c r="B17" s="44">
        <v>524</v>
      </c>
      <c r="C17" s="20" t="s">
        <v>30</v>
      </c>
      <c r="D17" s="46">
        <v>1169930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1169930</v>
      </c>
      <c r="O17" s="47">
        <f t="shared" si="1"/>
        <v>25.718399648274346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300612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23336894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23637506</v>
      </c>
      <c r="O18" s="43">
        <f t="shared" si="1"/>
        <v>519.61982853374366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4472949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4472949</v>
      </c>
      <c r="O19" s="47">
        <f t="shared" si="1"/>
        <v>98.328182018025942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17344728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17344728</v>
      </c>
      <c r="O20" s="47">
        <f t="shared" si="1"/>
        <v>381.286612442295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1519217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1519217</v>
      </c>
      <c r="O21" s="47">
        <f t="shared" si="1"/>
        <v>33.396724554847218</v>
      </c>
      <c r="P21" s="9"/>
    </row>
    <row r="22" spans="1:16">
      <c r="A22" s="12"/>
      <c r="B22" s="44">
        <v>539</v>
      </c>
      <c r="C22" s="20" t="s">
        <v>35</v>
      </c>
      <c r="D22" s="46">
        <v>300612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300612</v>
      </c>
      <c r="O22" s="47">
        <f t="shared" si="1"/>
        <v>6.6083095185755107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1446212</v>
      </c>
      <c r="E23" s="31">
        <f t="shared" si="6"/>
        <v>666666</v>
      </c>
      <c r="F23" s="31">
        <f t="shared" si="6"/>
        <v>0</v>
      </c>
      <c r="G23" s="31">
        <f t="shared" si="6"/>
        <v>33877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2146755</v>
      </c>
      <c r="O23" s="43">
        <f t="shared" si="1"/>
        <v>47.191800395691359</v>
      </c>
      <c r="P23" s="10"/>
    </row>
    <row r="24" spans="1:16">
      <c r="A24" s="12"/>
      <c r="B24" s="44">
        <v>541</v>
      </c>
      <c r="C24" s="20" t="s">
        <v>37</v>
      </c>
      <c r="D24" s="46">
        <v>1446212</v>
      </c>
      <c r="E24" s="46">
        <v>666666</v>
      </c>
      <c r="F24" s="46">
        <v>0</v>
      </c>
      <c r="G24" s="46">
        <v>33877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2146755</v>
      </c>
      <c r="O24" s="47">
        <f t="shared" si="1"/>
        <v>47.191800395691359</v>
      </c>
      <c r="P24" s="9"/>
    </row>
    <row r="25" spans="1:16" ht="15.75">
      <c r="A25" s="28" t="s">
        <v>38</v>
      </c>
      <c r="B25" s="29"/>
      <c r="C25" s="30"/>
      <c r="D25" s="31">
        <f t="shared" ref="D25:M25" si="7">SUM(D26:D27)</f>
        <v>384971</v>
      </c>
      <c r="E25" s="31">
        <f t="shared" si="7"/>
        <v>3820608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4205579</v>
      </c>
      <c r="O25" s="43">
        <f t="shared" si="1"/>
        <v>92.450626511321175</v>
      </c>
      <c r="P25" s="10"/>
    </row>
    <row r="26" spans="1:16">
      <c r="A26" s="13"/>
      <c r="B26" s="45">
        <v>552</v>
      </c>
      <c r="C26" s="21" t="s">
        <v>39</v>
      </c>
      <c r="D26" s="46">
        <v>249583</v>
      </c>
      <c r="E26" s="46">
        <v>2020733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2270316</v>
      </c>
      <c r="O26" s="47">
        <f t="shared" si="1"/>
        <v>49.908023741481642</v>
      </c>
      <c r="P26" s="9"/>
    </row>
    <row r="27" spans="1:16">
      <c r="A27" s="13"/>
      <c r="B27" s="45">
        <v>554</v>
      </c>
      <c r="C27" s="21" t="s">
        <v>40</v>
      </c>
      <c r="D27" s="46">
        <v>135388</v>
      </c>
      <c r="E27" s="46">
        <v>1799875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1935263</v>
      </c>
      <c r="O27" s="47">
        <f t="shared" si="1"/>
        <v>42.542602769839526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SUM(D29:D29)</f>
        <v>0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1194745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1194745</v>
      </c>
      <c r="O28" s="43">
        <f t="shared" si="1"/>
        <v>26.263904154759288</v>
      </c>
      <c r="P28" s="9"/>
    </row>
    <row r="29" spans="1:16">
      <c r="A29" s="12"/>
      <c r="B29" s="44">
        <v>575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1194745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1194745</v>
      </c>
      <c r="O29" s="47">
        <f t="shared" si="1"/>
        <v>26.263904154759288</v>
      </c>
      <c r="P29" s="9"/>
    </row>
    <row r="30" spans="1:16" ht="15.75">
      <c r="A30" s="28" t="s">
        <v>45</v>
      </c>
      <c r="B30" s="29"/>
      <c r="C30" s="30"/>
      <c r="D30" s="31">
        <f t="shared" ref="D30:M30" si="9">SUM(D31:D32)</f>
        <v>318211</v>
      </c>
      <c r="E30" s="31">
        <f t="shared" si="9"/>
        <v>765827</v>
      </c>
      <c r="F30" s="31">
        <f t="shared" si="9"/>
        <v>10141080</v>
      </c>
      <c r="G30" s="31">
        <f t="shared" si="9"/>
        <v>165265</v>
      </c>
      <c r="H30" s="31">
        <f t="shared" si="9"/>
        <v>0</v>
      </c>
      <c r="I30" s="31">
        <f t="shared" si="9"/>
        <v>2285852</v>
      </c>
      <c r="J30" s="31">
        <f t="shared" si="9"/>
        <v>34825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13711060</v>
      </c>
      <c r="O30" s="43">
        <f t="shared" si="1"/>
        <v>301.40822158716202</v>
      </c>
      <c r="P30" s="9"/>
    </row>
    <row r="31" spans="1:16">
      <c r="A31" s="12"/>
      <c r="B31" s="44">
        <v>581</v>
      </c>
      <c r="C31" s="20" t="s">
        <v>43</v>
      </c>
      <c r="D31" s="46">
        <v>318211</v>
      </c>
      <c r="E31" s="46">
        <v>765827</v>
      </c>
      <c r="F31" s="46">
        <v>10141080</v>
      </c>
      <c r="G31" s="46">
        <v>165265</v>
      </c>
      <c r="H31" s="46">
        <v>0</v>
      </c>
      <c r="I31" s="46">
        <v>53739</v>
      </c>
      <c r="J31" s="46">
        <v>34825</v>
      </c>
      <c r="K31" s="46">
        <v>0</v>
      </c>
      <c r="L31" s="46">
        <v>0</v>
      </c>
      <c r="M31" s="46">
        <v>0</v>
      </c>
      <c r="N31" s="46">
        <f t="shared" si="4"/>
        <v>11478947</v>
      </c>
      <c r="O31" s="47">
        <f t="shared" si="1"/>
        <v>252.34000879314135</v>
      </c>
      <c r="P31" s="9"/>
    </row>
    <row r="32" spans="1:16" ht="15.75" thickBot="1">
      <c r="A32" s="12"/>
      <c r="B32" s="44">
        <v>593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2232113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2232113</v>
      </c>
      <c r="O32" s="47">
        <f t="shared" si="1"/>
        <v>49.068212794020667</v>
      </c>
      <c r="P32" s="9"/>
    </row>
    <row r="33" spans="1:119" ht="16.5" thickBot="1">
      <c r="A33" s="14" t="s">
        <v>10</v>
      </c>
      <c r="B33" s="23"/>
      <c r="C33" s="22"/>
      <c r="D33" s="15">
        <f>SUM(D5,D14,D18,D23,D25,D28,D30)</f>
        <v>28761317</v>
      </c>
      <c r="E33" s="15">
        <f t="shared" ref="E33:M33" si="10">SUM(E5,E14,E18,E23,E25,E28,E30)</f>
        <v>5717269</v>
      </c>
      <c r="F33" s="15">
        <f t="shared" si="10"/>
        <v>13457138</v>
      </c>
      <c r="G33" s="15">
        <f t="shared" si="10"/>
        <v>467093</v>
      </c>
      <c r="H33" s="15">
        <f t="shared" si="10"/>
        <v>0</v>
      </c>
      <c r="I33" s="15">
        <f t="shared" si="10"/>
        <v>26817491</v>
      </c>
      <c r="J33" s="15">
        <f t="shared" si="10"/>
        <v>10565508</v>
      </c>
      <c r="K33" s="15">
        <f t="shared" si="10"/>
        <v>6655475</v>
      </c>
      <c r="L33" s="15">
        <f t="shared" si="10"/>
        <v>0</v>
      </c>
      <c r="M33" s="15">
        <f t="shared" si="10"/>
        <v>0</v>
      </c>
      <c r="N33" s="15">
        <f t="shared" si="4"/>
        <v>92441291</v>
      </c>
      <c r="O33" s="37">
        <f t="shared" si="1"/>
        <v>2032.1233457902836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46</v>
      </c>
      <c r="M35" s="93"/>
      <c r="N35" s="93"/>
      <c r="O35" s="41">
        <v>45490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A37:O37"/>
    <mergeCell ref="A36:O36"/>
    <mergeCell ref="L35:N3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9150516</v>
      </c>
      <c r="E5" s="26">
        <f t="shared" si="0"/>
        <v>0</v>
      </c>
      <c r="F5" s="26">
        <f t="shared" si="0"/>
        <v>1143956</v>
      </c>
      <c r="G5" s="26">
        <f t="shared" si="0"/>
        <v>452860</v>
      </c>
      <c r="H5" s="26">
        <f t="shared" si="0"/>
        <v>0</v>
      </c>
      <c r="I5" s="26">
        <f t="shared" si="0"/>
        <v>0</v>
      </c>
      <c r="J5" s="26">
        <f t="shared" si="0"/>
        <v>7788433</v>
      </c>
      <c r="K5" s="26">
        <f t="shared" si="0"/>
        <v>5184783</v>
      </c>
      <c r="L5" s="26">
        <f t="shared" si="0"/>
        <v>0</v>
      </c>
      <c r="M5" s="26">
        <f t="shared" si="0"/>
        <v>0</v>
      </c>
      <c r="N5" s="27">
        <f>SUM(D5:M5)</f>
        <v>23720548</v>
      </c>
      <c r="O5" s="32">
        <f t="shared" ref="O5:O34" si="1">(N5/O$36)</f>
        <v>519.45839173090394</v>
      </c>
      <c r="P5" s="6"/>
    </row>
    <row r="6" spans="1:133">
      <c r="A6" s="12"/>
      <c r="B6" s="44">
        <v>511</v>
      </c>
      <c r="C6" s="20" t="s">
        <v>19</v>
      </c>
      <c r="D6" s="46">
        <v>52995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52995</v>
      </c>
      <c r="O6" s="47">
        <f t="shared" si="1"/>
        <v>1.1605422214435879</v>
      </c>
      <c r="P6" s="9"/>
    </row>
    <row r="7" spans="1:133">
      <c r="A7" s="12"/>
      <c r="B7" s="44">
        <v>512</v>
      </c>
      <c r="C7" s="20" t="s">
        <v>20</v>
      </c>
      <c r="D7" s="46">
        <v>899239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899239</v>
      </c>
      <c r="O7" s="47">
        <f t="shared" si="1"/>
        <v>19.692514891380519</v>
      </c>
      <c r="P7" s="9"/>
    </row>
    <row r="8" spans="1:133">
      <c r="A8" s="12"/>
      <c r="B8" s="44">
        <v>513</v>
      </c>
      <c r="C8" s="20" t="s">
        <v>21</v>
      </c>
      <c r="D8" s="46">
        <v>2320995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2320995</v>
      </c>
      <c r="O8" s="47">
        <f t="shared" si="1"/>
        <v>50.827676068675544</v>
      </c>
      <c r="P8" s="9"/>
    </row>
    <row r="9" spans="1:133">
      <c r="A9" s="12"/>
      <c r="B9" s="44">
        <v>514</v>
      </c>
      <c r="C9" s="20" t="s">
        <v>22</v>
      </c>
      <c r="D9" s="46">
        <v>359563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359563</v>
      </c>
      <c r="O9" s="47">
        <f t="shared" si="1"/>
        <v>7.8741021373510858</v>
      </c>
      <c r="P9" s="9"/>
    </row>
    <row r="10" spans="1:133">
      <c r="A10" s="12"/>
      <c r="B10" s="44">
        <v>515</v>
      </c>
      <c r="C10" s="20" t="s">
        <v>23</v>
      </c>
      <c r="D10" s="46">
        <v>851922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851922</v>
      </c>
      <c r="O10" s="47">
        <f t="shared" si="1"/>
        <v>18.656315697266994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1143956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1143956</v>
      </c>
      <c r="O11" s="47">
        <f t="shared" si="1"/>
        <v>25.051594253679045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5184783</v>
      </c>
      <c r="L12" s="46">
        <v>0</v>
      </c>
      <c r="M12" s="46">
        <v>0</v>
      </c>
      <c r="N12" s="46">
        <f t="shared" si="2"/>
        <v>5184783</v>
      </c>
      <c r="O12" s="47">
        <f t="shared" si="1"/>
        <v>113.54202435178696</v>
      </c>
      <c r="P12" s="9"/>
    </row>
    <row r="13" spans="1:133">
      <c r="A13" s="12"/>
      <c r="B13" s="44">
        <v>519</v>
      </c>
      <c r="C13" s="20" t="s">
        <v>26</v>
      </c>
      <c r="D13" s="46">
        <v>4665802</v>
      </c>
      <c r="E13" s="46">
        <v>0</v>
      </c>
      <c r="F13" s="46">
        <v>0</v>
      </c>
      <c r="G13" s="46">
        <v>452860</v>
      </c>
      <c r="H13" s="46">
        <v>0</v>
      </c>
      <c r="I13" s="46">
        <v>0</v>
      </c>
      <c r="J13" s="46">
        <v>7788433</v>
      </c>
      <c r="K13" s="46">
        <v>0</v>
      </c>
      <c r="L13" s="46">
        <v>0</v>
      </c>
      <c r="M13" s="46">
        <v>0</v>
      </c>
      <c r="N13" s="46">
        <f t="shared" si="2"/>
        <v>12907095</v>
      </c>
      <c r="O13" s="47">
        <f t="shared" si="1"/>
        <v>282.65362210932022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15943514</v>
      </c>
      <c r="E14" s="31">
        <f t="shared" si="3"/>
        <v>532007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16475521</v>
      </c>
      <c r="O14" s="43">
        <f t="shared" si="1"/>
        <v>360.79890066573233</v>
      </c>
      <c r="P14" s="10"/>
    </row>
    <row r="15" spans="1:133">
      <c r="A15" s="12"/>
      <c r="B15" s="44">
        <v>521</v>
      </c>
      <c r="C15" s="20" t="s">
        <v>28</v>
      </c>
      <c r="D15" s="46">
        <v>9414581</v>
      </c>
      <c r="E15" s="46">
        <v>444495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9859076</v>
      </c>
      <c r="O15" s="47">
        <f t="shared" si="1"/>
        <v>215.90478276103715</v>
      </c>
      <c r="P15" s="9"/>
    </row>
    <row r="16" spans="1:133">
      <c r="A16" s="12"/>
      <c r="B16" s="44">
        <v>522</v>
      </c>
      <c r="C16" s="20" t="s">
        <v>29</v>
      </c>
      <c r="D16" s="46">
        <v>5329058</v>
      </c>
      <c r="E16" s="46">
        <v>87512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5416570</v>
      </c>
      <c r="O16" s="47">
        <f t="shared" si="1"/>
        <v>118.61794849334268</v>
      </c>
      <c r="P16" s="9"/>
    </row>
    <row r="17" spans="1:16">
      <c r="A17" s="12"/>
      <c r="B17" s="44">
        <v>524</v>
      </c>
      <c r="C17" s="20" t="s">
        <v>30</v>
      </c>
      <c r="D17" s="46">
        <v>1199875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1199875</v>
      </c>
      <c r="O17" s="47">
        <f t="shared" si="1"/>
        <v>26.276169411352488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2327247</v>
      </c>
      <c r="E18" s="31">
        <f t="shared" si="5"/>
        <v>0</v>
      </c>
      <c r="F18" s="31">
        <f t="shared" si="5"/>
        <v>0</v>
      </c>
      <c r="G18" s="31">
        <f t="shared" si="5"/>
        <v>5866</v>
      </c>
      <c r="H18" s="31">
        <f t="shared" si="5"/>
        <v>0</v>
      </c>
      <c r="I18" s="31">
        <f t="shared" si="5"/>
        <v>22862079</v>
      </c>
      <c r="J18" s="31">
        <f t="shared" si="5"/>
        <v>2510667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27705859</v>
      </c>
      <c r="O18" s="43">
        <f t="shared" si="1"/>
        <v>606.73307200420459</v>
      </c>
      <c r="P18" s="10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4398164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4398164</v>
      </c>
      <c r="O19" s="47">
        <f t="shared" si="1"/>
        <v>96.315784863349691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17179997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17179997</v>
      </c>
      <c r="O20" s="47">
        <f t="shared" si="1"/>
        <v>376.22628328661528</v>
      </c>
      <c r="P20" s="9"/>
    </row>
    <row r="21" spans="1:16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1283918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1283918</v>
      </c>
      <c r="O21" s="47">
        <f t="shared" si="1"/>
        <v>28.116634548002803</v>
      </c>
      <c r="P21" s="9"/>
    </row>
    <row r="22" spans="1:16">
      <c r="A22" s="12"/>
      <c r="B22" s="44">
        <v>539</v>
      </c>
      <c r="C22" s="20" t="s">
        <v>35</v>
      </c>
      <c r="D22" s="46">
        <v>2327247</v>
      </c>
      <c r="E22" s="46">
        <v>0</v>
      </c>
      <c r="F22" s="46">
        <v>0</v>
      </c>
      <c r="G22" s="46">
        <v>5866</v>
      </c>
      <c r="H22" s="46">
        <v>0</v>
      </c>
      <c r="I22" s="46">
        <v>0</v>
      </c>
      <c r="J22" s="46">
        <v>2510667</v>
      </c>
      <c r="K22" s="46">
        <v>0</v>
      </c>
      <c r="L22" s="46">
        <v>0</v>
      </c>
      <c r="M22" s="46">
        <v>0</v>
      </c>
      <c r="N22" s="46">
        <f t="shared" si="4"/>
        <v>4843780</v>
      </c>
      <c r="O22" s="47">
        <f t="shared" si="1"/>
        <v>106.07436930623686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1451162</v>
      </c>
      <c r="E23" s="31">
        <f t="shared" si="6"/>
        <v>541277</v>
      </c>
      <c r="F23" s="31">
        <f t="shared" si="6"/>
        <v>0</v>
      </c>
      <c r="G23" s="31">
        <f t="shared" si="6"/>
        <v>263183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2255622</v>
      </c>
      <c r="O23" s="43">
        <f t="shared" si="1"/>
        <v>49.396066923615976</v>
      </c>
      <c r="P23" s="10"/>
    </row>
    <row r="24" spans="1:16">
      <c r="A24" s="12"/>
      <c r="B24" s="44">
        <v>541</v>
      </c>
      <c r="C24" s="20" t="s">
        <v>37</v>
      </c>
      <c r="D24" s="46">
        <v>1451162</v>
      </c>
      <c r="E24" s="46">
        <v>541277</v>
      </c>
      <c r="F24" s="46">
        <v>0</v>
      </c>
      <c r="G24" s="46">
        <v>263183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2255622</v>
      </c>
      <c r="O24" s="47">
        <f t="shared" si="1"/>
        <v>49.396066923615976</v>
      </c>
      <c r="P24" s="9"/>
    </row>
    <row r="25" spans="1:16" ht="15.75">
      <c r="A25" s="28" t="s">
        <v>38</v>
      </c>
      <c r="B25" s="29"/>
      <c r="C25" s="30"/>
      <c r="D25" s="31">
        <f t="shared" ref="D25:M25" si="8">SUM(D26:D27)</f>
        <v>366804</v>
      </c>
      <c r="E25" s="31">
        <f t="shared" si="8"/>
        <v>2406346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2773150</v>
      </c>
      <c r="O25" s="43">
        <f t="shared" si="1"/>
        <v>60.729458654519973</v>
      </c>
      <c r="P25" s="10"/>
    </row>
    <row r="26" spans="1:16">
      <c r="A26" s="13"/>
      <c r="B26" s="45">
        <v>552</v>
      </c>
      <c r="C26" s="21" t="s">
        <v>39</v>
      </c>
      <c r="D26" s="46">
        <v>187864</v>
      </c>
      <c r="E26" s="46">
        <v>357684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545548</v>
      </c>
      <c r="O26" s="47">
        <f t="shared" si="1"/>
        <v>11.947004204625088</v>
      </c>
      <c r="P26" s="9"/>
    </row>
    <row r="27" spans="1:16">
      <c r="A27" s="13"/>
      <c r="B27" s="45">
        <v>554</v>
      </c>
      <c r="C27" s="21" t="s">
        <v>40</v>
      </c>
      <c r="D27" s="46">
        <v>178940</v>
      </c>
      <c r="E27" s="46">
        <v>2048662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2227602</v>
      </c>
      <c r="O27" s="47">
        <f t="shared" si="1"/>
        <v>48.782454449894885</v>
      </c>
      <c r="P27" s="9"/>
    </row>
    <row r="28" spans="1:16" ht="15.75">
      <c r="A28" s="28" t="s">
        <v>58</v>
      </c>
      <c r="B28" s="29"/>
      <c r="C28" s="30"/>
      <c r="D28" s="31">
        <f t="shared" ref="D28:M28" si="9">SUM(D29:D29)</f>
        <v>138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138</v>
      </c>
      <c r="O28" s="43">
        <f t="shared" si="1"/>
        <v>3.0220742817098807E-3</v>
      </c>
      <c r="P28" s="10"/>
    </row>
    <row r="29" spans="1:16">
      <c r="A29" s="12"/>
      <c r="B29" s="44">
        <v>564</v>
      </c>
      <c r="C29" s="20" t="s">
        <v>59</v>
      </c>
      <c r="D29" s="46">
        <v>138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10">SUM(D29:M29)</f>
        <v>138</v>
      </c>
      <c r="O29" s="47">
        <f t="shared" si="1"/>
        <v>3.0220742817098807E-3</v>
      </c>
      <c r="P29" s="9"/>
    </row>
    <row r="30" spans="1:16" ht="15.75">
      <c r="A30" s="28" t="s">
        <v>41</v>
      </c>
      <c r="B30" s="29"/>
      <c r="C30" s="30"/>
      <c r="D30" s="31">
        <f t="shared" ref="D30:M30" si="11">SUM(D31:D31)</f>
        <v>0</v>
      </c>
      <c r="E30" s="31">
        <f t="shared" si="11"/>
        <v>0</v>
      </c>
      <c r="F30" s="31">
        <f t="shared" si="11"/>
        <v>0</v>
      </c>
      <c r="G30" s="31">
        <f t="shared" si="11"/>
        <v>0</v>
      </c>
      <c r="H30" s="31">
        <f t="shared" si="11"/>
        <v>0</v>
      </c>
      <c r="I30" s="31">
        <f t="shared" si="11"/>
        <v>1207176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 t="shared" si="10"/>
        <v>1207176</v>
      </c>
      <c r="O30" s="43">
        <f t="shared" si="1"/>
        <v>26.436054660126139</v>
      </c>
      <c r="P30" s="9"/>
    </row>
    <row r="31" spans="1:16">
      <c r="A31" s="12"/>
      <c r="B31" s="44">
        <v>575</v>
      </c>
      <c r="C31" s="20" t="s">
        <v>42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1207176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1207176</v>
      </c>
      <c r="O31" s="47">
        <f t="shared" si="1"/>
        <v>26.436054660126139</v>
      </c>
      <c r="P31" s="9"/>
    </row>
    <row r="32" spans="1:16" ht="15.75">
      <c r="A32" s="28" t="s">
        <v>45</v>
      </c>
      <c r="B32" s="29"/>
      <c r="C32" s="30"/>
      <c r="D32" s="31">
        <f t="shared" ref="D32:M32" si="12">SUM(D33:D33)</f>
        <v>169395</v>
      </c>
      <c r="E32" s="31">
        <f t="shared" si="12"/>
        <v>1007566</v>
      </c>
      <c r="F32" s="31">
        <f t="shared" si="12"/>
        <v>7720557</v>
      </c>
      <c r="G32" s="31">
        <f t="shared" si="12"/>
        <v>0</v>
      </c>
      <c r="H32" s="31">
        <f t="shared" si="12"/>
        <v>0</v>
      </c>
      <c r="I32" s="31">
        <f t="shared" si="12"/>
        <v>46569</v>
      </c>
      <c r="J32" s="31">
        <f t="shared" si="12"/>
        <v>28675</v>
      </c>
      <c r="K32" s="31">
        <f t="shared" si="12"/>
        <v>0</v>
      </c>
      <c r="L32" s="31">
        <f t="shared" si="12"/>
        <v>0</v>
      </c>
      <c r="M32" s="31">
        <f t="shared" si="12"/>
        <v>0</v>
      </c>
      <c r="N32" s="31">
        <f t="shared" si="10"/>
        <v>8972762</v>
      </c>
      <c r="O32" s="43">
        <f t="shared" si="1"/>
        <v>196.49531359495444</v>
      </c>
      <c r="P32" s="9"/>
    </row>
    <row r="33" spans="1:119" ht="15.75" thickBot="1">
      <c r="A33" s="12"/>
      <c r="B33" s="44">
        <v>581</v>
      </c>
      <c r="C33" s="20" t="s">
        <v>43</v>
      </c>
      <c r="D33" s="46">
        <v>169395</v>
      </c>
      <c r="E33" s="46">
        <v>1007566</v>
      </c>
      <c r="F33" s="46">
        <v>7720557</v>
      </c>
      <c r="G33" s="46">
        <v>0</v>
      </c>
      <c r="H33" s="46">
        <v>0</v>
      </c>
      <c r="I33" s="46">
        <v>46569</v>
      </c>
      <c r="J33" s="46">
        <v>28675</v>
      </c>
      <c r="K33" s="46">
        <v>0</v>
      </c>
      <c r="L33" s="46">
        <v>0</v>
      </c>
      <c r="M33" s="46">
        <v>0</v>
      </c>
      <c r="N33" s="46">
        <f t="shared" si="10"/>
        <v>8972762</v>
      </c>
      <c r="O33" s="47">
        <f t="shared" si="1"/>
        <v>196.49531359495444</v>
      </c>
      <c r="P33" s="9"/>
    </row>
    <row r="34" spans="1:119" ht="16.5" thickBot="1">
      <c r="A34" s="14" t="s">
        <v>10</v>
      </c>
      <c r="B34" s="23"/>
      <c r="C34" s="22"/>
      <c r="D34" s="15">
        <f t="shared" ref="D34:M34" si="13">SUM(D5,D14,D18,D23,D25,D28,D30,D32)</f>
        <v>29408776</v>
      </c>
      <c r="E34" s="15">
        <f t="shared" si="13"/>
        <v>4487196</v>
      </c>
      <c r="F34" s="15">
        <f t="shared" si="13"/>
        <v>8864513</v>
      </c>
      <c r="G34" s="15">
        <f t="shared" si="13"/>
        <v>721909</v>
      </c>
      <c r="H34" s="15">
        <f t="shared" si="13"/>
        <v>0</v>
      </c>
      <c r="I34" s="15">
        <f t="shared" si="13"/>
        <v>24115824</v>
      </c>
      <c r="J34" s="15">
        <f t="shared" si="13"/>
        <v>10327775</v>
      </c>
      <c r="K34" s="15">
        <f t="shared" si="13"/>
        <v>5184783</v>
      </c>
      <c r="L34" s="15">
        <f t="shared" si="13"/>
        <v>0</v>
      </c>
      <c r="M34" s="15">
        <f t="shared" si="13"/>
        <v>0</v>
      </c>
      <c r="N34" s="15">
        <f t="shared" si="10"/>
        <v>83110776</v>
      </c>
      <c r="O34" s="37">
        <f t="shared" si="1"/>
        <v>1820.0502803083391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60</v>
      </c>
      <c r="M36" s="93"/>
      <c r="N36" s="93"/>
      <c r="O36" s="41">
        <v>45664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50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11483242</v>
      </c>
      <c r="E5" s="26">
        <f t="shared" si="0"/>
        <v>0</v>
      </c>
      <c r="F5" s="26">
        <f t="shared" si="0"/>
        <v>1052872</v>
      </c>
      <c r="G5" s="26">
        <f t="shared" si="0"/>
        <v>1398213</v>
      </c>
      <c r="H5" s="26">
        <f t="shared" si="0"/>
        <v>0</v>
      </c>
      <c r="I5" s="26">
        <f t="shared" si="0"/>
        <v>0</v>
      </c>
      <c r="J5" s="26">
        <f t="shared" si="0"/>
        <v>10697507</v>
      </c>
      <c r="K5" s="26">
        <f t="shared" si="0"/>
        <v>4978181</v>
      </c>
      <c r="L5" s="26">
        <f t="shared" si="0"/>
        <v>0</v>
      </c>
      <c r="M5" s="26">
        <f t="shared" si="0"/>
        <v>0</v>
      </c>
      <c r="N5" s="27">
        <f>SUM(D5:M5)</f>
        <v>29610015</v>
      </c>
      <c r="O5" s="32">
        <f t="shared" ref="O5:O32" si="1">(N5/O$34)</f>
        <v>665.00505322732783</v>
      </c>
      <c r="P5" s="6"/>
    </row>
    <row r="6" spans="1:133">
      <c r="A6" s="12"/>
      <c r="B6" s="44">
        <v>511</v>
      </c>
      <c r="C6" s="20" t="s">
        <v>19</v>
      </c>
      <c r="D6" s="46">
        <v>71835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71835</v>
      </c>
      <c r="O6" s="47">
        <f t="shared" si="1"/>
        <v>1.6133270448726587</v>
      </c>
      <c r="P6" s="9"/>
    </row>
    <row r="7" spans="1:133">
      <c r="A7" s="12"/>
      <c r="B7" s="44">
        <v>512</v>
      </c>
      <c r="C7" s="20" t="s">
        <v>20</v>
      </c>
      <c r="D7" s="46">
        <v>983894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983894</v>
      </c>
      <c r="O7" s="47">
        <f t="shared" si="1"/>
        <v>22.097066882271033</v>
      </c>
      <c r="P7" s="9"/>
    </row>
    <row r="8" spans="1:133">
      <c r="A8" s="12"/>
      <c r="B8" s="44">
        <v>513</v>
      </c>
      <c r="C8" s="20" t="s">
        <v>21</v>
      </c>
      <c r="D8" s="46">
        <v>2334877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2334877</v>
      </c>
      <c r="O8" s="47">
        <f t="shared" si="1"/>
        <v>52.438507838117054</v>
      </c>
      <c r="P8" s="9"/>
    </row>
    <row r="9" spans="1:133">
      <c r="A9" s="12"/>
      <c r="B9" s="44">
        <v>514</v>
      </c>
      <c r="C9" s="20" t="s">
        <v>22</v>
      </c>
      <c r="D9" s="46">
        <v>367361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367361</v>
      </c>
      <c r="O9" s="47">
        <f t="shared" si="1"/>
        <v>8.2504828639446615</v>
      </c>
      <c r="P9" s="9"/>
    </row>
    <row r="10" spans="1:133">
      <c r="A10" s="12"/>
      <c r="B10" s="44">
        <v>515</v>
      </c>
      <c r="C10" s="20" t="s">
        <v>23</v>
      </c>
      <c r="D10" s="46">
        <v>1006486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1006486</v>
      </c>
      <c r="O10" s="47">
        <f t="shared" si="1"/>
        <v>22.604455823563761</v>
      </c>
      <c r="P10" s="9"/>
    </row>
    <row r="11" spans="1:133">
      <c r="A11" s="12"/>
      <c r="B11" s="44">
        <v>517</v>
      </c>
      <c r="C11" s="20" t="s">
        <v>24</v>
      </c>
      <c r="D11" s="46">
        <v>185629</v>
      </c>
      <c r="E11" s="46">
        <v>0</v>
      </c>
      <c r="F11" s="46">
        <v>1052872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1238501</v>
      </c>
      <c r="O11" s="47">
        <f t="shared" si="1"/>
        <v>27.815231550105555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4978181</v>
      </c>
      <c r="L12" s="46">
        <v>0</v>
      </c>
      <c r="M12" s="46">
        <v>0</v>
      </c>
      <c r="N12" s="46">
        <f t="shared" si="2"/>
        <v>4978181</v>
      </c>
      <c r="O12" s="47">
        <f t="shared" si="1"/>
        <v>111.80391232089117</v>
      </c>
      <c r="P12" s="9"/>
    </row>
    <row r="13" spans="1:133">
      <c r="A13" s="12"/>
      <c r="B13" s="44">
        <v>519</v>
      </c>
      <c r="C13" s="20" t="s">
        <v>26</v>
      </c>
      <c r="D13" s="46">
        <v>6533160</v>
      </c>
      <c r="E13" s="46">
        <v>0</v>
      </c>
      <c r="F13" s="46">
        <v>0</v>
      </c>
      <c r="G13" s="46">
        <v>1398213</v>
      </c>
      <c r="H13" s="46">
        <v>0</v>
      </c>
      <c r="I13" s="46">
        <v>0</v>
      </c>
      <c r="J13" s="46">
        <v>10697507</v>
      </c>
      <c r="K13" s="46">
        <v>0</v>
      </c>
      <c r="L13" s="46">
        <v>0</v>
      </c>
      <c r="M13" s="46">
        <v>0</v>
      </c>
      <c r="N13" s="46">
        <f t="shared" si="2"/>
        <v>18628880</v>
      </c>
      <c r="O13" s="47">
        <f t="shared" si="1"/>
        <v>418.38206890356196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14919677</v>
      </c>
      <c r="E14" s="31">
        <f t="shared" si="3"/>
        <v>390237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2" si="4">SUM(D14:M14)</f>
        <v>15309914</v>
      </c>
      <c r="O14" s="43">
        <f t="shared" si="1"/>
        <v>343.84211471948976</v>
      </c>
      <c r="P14" s="10"/>
    </row>
    <row r="15" spans="1:133">
      <c r="A15" s="12"/>
      <c r="B15" s="44">
        <v>521</v>
      </c>
      <c r="C15" s="20" t="s">
        <v>28</v>
      </c>
      <c r="D15" s="46">
        <v>8790109</v>
      </c>
      <c r="E15" s="46">
        <v>305580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9095689</v>
      </c>
      <c r="O15" s="47">
        <f t="shared" si="1"/>
        <v>204.27815209091318</v>
      </c>
      <c r="P15" s="9"/>
    </row>
    <row r="16" spans="1:133">
      <c r="A16" s="12"/>
      <c r="B16" s="44">
        <v>522</v>
      </c>
      <c r="C16" s="20" t="s">
        <v>29</v>
      </c>
      <c r="D16" s="46">
        <v>4963154</v>
      </c>
      <c r="E16" s="46">
        <v>84657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5047811</v>
      </c>
      <c r="O16" s="47">
        <f t="shared" si="1"/>
        <v>113.36771773795085</v>
      </c>
      <c r="P16" s="9"/>
    </row>
    <row r="17" spans="1:119">
      <c r="A17" s="12"/>
      <c r="B17" s="44">
        <v>524</v>
      </c>
      <c r="C17" s="20" t="s">
        <v>30</v>
      </c>
      <c r="D17" s="46">
        <v>1166414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1166414</v>
      </c>
      <c r="O17" s="47">
        <f t="shared" si="1"/>
        <v>26.196244890625703</v>
      </c>
      <c r="P17" s="9"/>
    </row>
    <row r="18" spans="1:119" ht="15.75">
      <c r="A18" s="28" t="s">
        <v>31</v>
      </c>
      <c r="B18" s="29"/>
      <c r="C18" s="30"/>
      <c r="D18" s="31">
        <f t="shared" ref="D18:M18" si="5">SUM(D19:D22)</f>
        <v>0</v>
      </c>
      <c r="E18" s="31">
        <f t="shared" si="5"/>
        <v>0</v>
      </c>
      <c r="F18" s="31">
        <f t="shared" si="5"/>
        <v>0</v>
      </c>
      <c r="G18" s="31">
        <f t="shared" si="5"/>
        <v>5100927</v>
      </c>
      <c r="H18" s="31">
        <f t="shared" si="5"/>
        <v>0</v>
      </c>
      <c r="I18" s="31">
        <f t="shared" si="5"/>
        <v>21833828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26934755</v>
      </c>
      <c r="O18" s="43">
        <f t="shared" si="1"/>
        <v>604.92195571126979</v>
      </c>
      <c r="P18" s="10"/>
    </row>
    <row r="19" spans="1:119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3945750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3945750</v>
      </c>
      <c r="O19" s="47">
        <f t="shared" si="1"/>
        <v>88.616763239455594</v>
      </c>
      <c r="P19" s="9"/>
    </row>
    <row r="20" spans="1:119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16507996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16507996</v>
      </c>
      <c r="O20" s="47">
        <f t="shared" si="1"/>
        <v>370.74958451241969</v>
      </c>
      <c r="P20" s="9"/>
    </row>
    <row r="21" spans="1:119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1380082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1380082</v>
      </c>
      <c r="O21" s="47">
        <f t="shared" si="1"/>
        <v>30.994969231460271</v>
      </c>
      <c r="P21" s="9"/>
    </row>
    <row r="22" spans="1:119">
      <c r="A22" s="12"/>
      <c r="B22" s="44">
        <v>539</v>
      </c>
      <c r="C22" s="20" t="s">
        <v>35</v>
      </c>
      <c r="D22" s="46">
        <v>0</v>
      </c>
      <c r="E22" s="46">
        <v>0</v>
      </c>
      <c r="F22" s="46">
        <v>0</v>
      </c>
      <c r="G22" s="46">
        <v>5100927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5100927</v>
      </c>
      <c r="O22" s="47">
        <f t="shared" si="1"/>
        <v>114.56063872793425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1458010</v>
      </c>
      <c r="E23" s="31">
        <f t="shared" si="6"/>
        <v>710486</v>
      </c>
      <c r="F23" s="31">
        <f t="shared" si="6"/>
        <v>0</v>
      </c>
      <c r="G23" s="31">
        <f t="shared" si="6"/>
        <v>1373184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3541680</v>
      </c>
      <c r="O23" s="43">
        <f t="shared" si="1"/>
        <v>79.541840722274628</v>
      </c>
      <c r="P23" s="10"/>
    </row>
    <row r="24" spans="1:119">
      <c r="A24" s="12"/>
      <c r="B24" s="44">
        <v>541</v>
      </c>
      <c r="C24" s="20" t="s">
        <v>37</v>
      </c>
      <c r="D24" s="46">
        <v>1458010</v>
      </c>
      <c r="E24" s="46">
        <v>710486</v>
      </c>
      <c r="F24" s="46">
        <v>0</v>
      </c>
      <c r="G24" s="46">
        <v>1373184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3541680</v>
      </c>
      <c r="O24" s="47">
        <f t="shared" si="1"/>
        <v>79.541840722274628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SUM(D26:D27)</f>
        <v>338895</v>
      </c>
      <c r="E25" s="31">
        <f t="shared" si="7"/>
        <v>1911747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2250642</v>
      </c>
      <c r="O25" s="43">
        <f t="shared" si="1"/>
        <v>50.546691820509366</v>
      </c>
      <c r="P25" s="10"/>
    </row>
    <row r="26" spans="1:119">
      <c r="A26" s="13"/>
      <c r="B26" s="45">
        <v>552</v>
      </c>
      <c r="C26" s="21" t="s">
        <v>39</v>
      </c>
      <c r="D26" s="46">
        <v>157016</v>
      </c>
      <c r="E26" s="46">
        <v>179904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336920</v>
      </c>
      <c r="O26" s="47">
        <f t="shared" si="1"/>
        <v>7.5668148946682834</v>
      </c>
      <c r="P26" s="9"/>
    </row>
    <row r="27" spans="1:119">
      <c r="A27" s="13"/>
      <c r="B27" s="45">
        <v>554</v>
      </c>
      <c r="C27" s="21" t="s">
        <v>40</v>
      </c>
      <c r="D27" s="46">
        <v>181879</v>
      </c>
      <c r="E27" s="46">
        <v>1731843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1913722</v>
      </c>
      <c r="O27" s="47">
        <f t="shared" si="1"/>
        <v>42.979876925841083</v>
      </c>
      <c r="P27" s="9"/>
    </row>
    <row r="28" spans="1:119" ht="15.75">
      <c r="A28" s="28" t="s">
        <v>41</v>
      </c>
      <c r="B28" s="29"/>
      <c r="C28" s="30"/>
      <c r="D28" s="31">
        <f t="shared" ref="D28:M28" si="8">SUM(D29:D29)</f>
        <v>0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1267054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1267054</v>
      </c>
      <c r="O28" s="43">
        <f t="shared" si="1"/>
        <v>28.456497327404215</v>
      </c>
      <c r="P28" s="9"/>
    </row>
    <row r="29" spans="1:119">
      <c r="A29" s="12"/>
      <c r="B29" s="44">
        <v>575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1267054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1267054</v>
      </c>
      <c r="O29" s="47">
        <f t="shared" si="1"/>
        <v>28.456497327404215</v>
      </c>
      <c r="P29" s="9"/>
    </row>
    <row r="30" spans="1:119" ht="15.75">
      <c r="A30" s="28" t="s">
        <v>45</v>
      </c>
      <c r="B30" s="29"/>
      <c r="C30" s="30"/>
      <c r="D30" s="31">
        <f t="shared" ref="D30:M30" si="9">SUM(D31:D31)</f>
        <v>512383</v>
      </c>
      <c r="E30" s="31">
        <f t="shared" si="9"/>
        <v>1715589</v>
      </c>
      <c r="F30" s="31">
        <f t="shared" si="9"/>
        <v>7860132</v>
      </c>
      <c r="G30" s="31">
        <f t="shared" si="9"/>
        <v>0</v>
      </c>
      <c r="H30" s="31">
        <f t="shared" si="9"/>
        <v>0</v>
      </c>
      <c r="I30" s="31">
        <f t="shared" si="9"/>
        <v>24036</v>
      </c>
      <c r="J30" s="31">
        <f t="shared" si="9"/>
        <v>30625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10142765</v>
      </c>
      <c r="O30" s="43">
        <f t="shared" si="1"/>
        <v>227.79421012442168</v>
      </c>
      <c r="P30" s="9"/>
    </row>
    <row r="31" spans="1:119" ht="15.75" thickBot="1">
      <c r="A31" s="12"/>
      <c r="B31" s="44">
        <v>581</v>
      </c>
      <c r="C31" s="20" t="s">
        <v>43</v>
      </c>
      <c r="D31" s="46">
        <v>512383</v>
      </c>
      <c r="E31" s="46">
        <v>1715589</v>
      </c>
      <c r="F31" s="46">
        <v>7860132</v>
      </c>
      <c r="G31" s="46">
        <v>0</v>
      </c>
      <c r="H31" s="46">
        <v>0</v>
      </c>
      <c r="I31" s="46">
        <v>24036</v>
      </c>
      <c r="J31" s="46">
        <v>30625</v>
      </c>
      <c r="K31" s="46">
        <v>0</v>
      </c>
      <c r="L31" s="46">
        <v>0</v>
      </c>
      <c r="M31" s="46">
        <v>0</v>
      </c>
      <c r="N31" s="46">
        <f t="shared" si="4"/>
        <v>10142765</v>
      </c>
      <c r="O31" s="47">
        <f t="shared" si="1"/>
        <v>227.79421012442168</v>
      </c>
      <c r="P31" s="9"/>
    </row>
    <row r="32" spans="1:119" ht="16.5" thickBot="1">
      <c r="A32" s="14" t="s">
        <v>10</v>
      </c>
      <c r="B32" s="23"/>
      <c r="C32" s="22"/>
      <c r="D32" s="15">
        <f>SUM(D5,D14,D18,D23,D25,D28,D30)</f>
        <v>28712207</v>
      </c>
      <c r="E32" s="15">
        <f t="shared" ref="E32:M32" si="10">SUM(E5,E14,E18,E23,E25,E28,E30)</f>
        <v>4728059</v>
      </c>
      <c r="F32" s="15">
        <f t="shared" si="10"/>
        <v>8913004</v>
      </c>
      <c r="G32" s="15">
        <f t="shared" si="10"/>
        <v>7872324</v>
      </c>
      <c r="H32" s="15">
        <f t="shared" si="10"/>
        <v>0</v>
      </c>
      <c r="I32" s="15">
        <f t="shared" si="10"/>
        <v>23124918</v>
      </c>
      <c r="J32" s="15">
        <f t="shared" si="10"/>
        <v>10728132</v>
      </c>
      <c r="K32" s="15">
        <f t="shared" si="10"/>
        <v>4978181</v>
      </c>
      <c r="L32" s="15">
        <f t="shared" si="10"/>
        <v>0</v>
      </c>
      <c r="M32" s="15">
        <f t="shared" si="10"/>
        <v>0</v>
      </c>
      <c r="N32" s="15">
        <f t="shared" si="4"/>
        <v>89056825</v>
      </c>
      <c r="O32" s="37">
        <f t="shared" si="1"/>
        <v>2000.1083636526973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73</v>
      </c>
      <c r="M34" s="93"/>
      <c r="N34" s="93"/>
      <c r="O34" s="41">
        <v>44526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92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93</v>
      </c>
      <c r="N4" s="34" t="s">
        <v>5</v>
      </c>
      <c r="O4" s="34" t="s">
        <v>94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16342291</v>
      </c>
      <c r="E5" s="26">
        <f t="shared" si="0"/>
        <v>986575</v>
      </c>
      <c r="F5" s="26">
        <f t="shared" si="0"/>
        <v>1532808</v>
      </c>
      <c r="G5" s="26">
        <f t="shared" si="0"/>
        <v>392293</v>
      </c>
      <c r="H5" s="26">
        <f t="shared" si="0"/>
        <v>0</v>
      </c>
      <c r="I5" s="26">
        <f t="shared" si="0"/>
        <v>0</v>
      </c>
      <c r="J5" s="26">
        <f t="shared" si="0"/>
        <v>13146691</v>
      </c>
      <c r="K5" s="26">
        <f t="shared" si="0"/>
        <v>12174065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44574723</v>
      </c>
      <c r="P5" s="32">
        <f t="shared" ref="P5:P32" si="1">(O5/P$34)</f>
        <v>900.6268159133615</v>
      </c>
      <c r="Q5" s="6"/>
    </row>
    <row r="6" spans="1:134">
      <c r="A6" s="12"/>
      <c r="B6" s="44">
        <v>511</v>
      </c>
      <c r="C6" s="20" t="s">
        <v>19</v>
      </c>
      <c r="D6" s="46">
        <v>73657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73657</v>
      </c>
      <c r="P6" s="47">
        <f t="shared" si="1"/>
        <v>1.4882306588810539</v>
      </c>
      <c r="Q6" s="9"/>
    </row>
    <row r="7" spans="1:134">
      <c r="A7" s="12"/>
      <c r="B7" s="44">
        <v>512</v>
      </c>
      <c r="C7" s="20" t="s">
        <v>20</v>
      </c>
      <c r="D7" s="46">
        <v>1018152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1018152</v>
      </c>
      <c r="P7" s="47">
        <f t="shared" si="1"/>
        <v>20.571636393025276</v>
      </c>
      <c r="Q7" s="9"/>
    </row>
    <row r="8" spans="1:134">
      <c r="A8" s="12"/>
      <c r="B8" s="44">
        <v>513</v>
      </c>
      <c r="C8" s="20" t="s">
        <v>21</v>
      </c>
      <c r="D8" s="46">
        <v>3779202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750626</v>
      </c>
      <c r="L8" s="46">
        <v>0</v>
      </c>
      <c r="M8" s="46">
        <v>0</v>
      </c>
      <c r="N8" s="46">
        <v>0</v>
      </c>
      <c r="O8" s="46">
        <f t="shared" si="2"/>
        <v>4529828</v>
      </c>
      <c r="P8" s="47">
        <f t="shared" si="1"/>
        <v>91.524619643181865</v>
      </c>
      <c r="Q8" s="9"/>
    </row>
    <row r="9" spans="1:134">
      <c r="A9" s="12"/>
      <c r="B9" s="44">
        <v>514</v>
      </c>
      <c r="C9" s="20" t="s">
        <v>22</v>
      </c>
      <c r="D9" s="46">
        <v>506937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506937</v>
      </c>
      <c r="P9" s="47">
        <f t="shared" si="1"/>
        <v>10.242599963631221</v>
      </c>
      <c r="Q9" s="9"/>
    </row>
    <row r="10" spans="1:134">
      <c r="A10" s="12"/>
      <c r="B10" s="44">
        <v>515</v>
      </c>
      <c r="C10" s="20" t="s">
        <v>23</v>
      </c>
      <c r="D10" s="46">
        <v>1368826</v>
      </c>
      <c r="E10" s="46">
        <v>149690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1518516</v>
      </c>
      <c r="P10" s="47">
        <f t="shared" si="1"/>
        <v>30.681429697128888</v>
      </c>
      <c r="Q10" s="9"/>
    </row>
    <row r="11" spans="1:134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11423439</v>
      </c>
      <c r="L11" s="46">
        <v>0</v>
      </c>
      <c r="M11" s="46">
        <v>0</v>
      </c>
      <c r="N11" s="46">
        <v>0</v>
      </c>
      <c r="O11" s="46">
        <f t="shared" si="2"/>
        <v>11423439</v>
      </c>
      <c r="P11" s="47">
        <f t="shared" si="1"/>
        <v>230.80918513729213</v>
      </c>
      <c r="Q11" s="9"/>
    </row>
    <row r="12" spans="1:134">
      <c r="A12" s="12"/>
      <c r="B12" s="44">
        <v>519</v>
      </c>
      <c r="C12" s="20" t="s">
        <v>26</v>
      </c>
      <c r="D12" s="46">
        <v>9595517</v>
      </c>
      <c r="E12" s="46">
        <v>836885</v>
      </c>
      <c r="F12" s="46">
        <v>1532808</v>
      </c>
      <c r="G12" s="46">
        <v>392293</v>
      </c>
      <c r="H12" s="46">
        <v>0</v>
      </c>
      <c r="I12" s="46">
        <v>0</v>
      </c>
      <c r="J12" s="46">
        <v>13146691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25504194</v>
      </c>
      <c r="P12" s="47">
        <f t="shared" si="1"/>
        <v>515.30911442022102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SUM(D14:D16)</f>
        <v>21776388</v>
      </c>
      <c r="E13" s="31">
        <f t="shared" si="3"/>
        <v>1692077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23468465</v>
      </c>
      <c r="P13" s="43">
        <f t="shared" si="1"/>
        <v>474.17745943870852</v>
      </c>
      <c r="Q13" s="10"/>
    </row>
    <row r="14" spans="1:134">
      <c r="A14" s="12"/>
      <c r="B14" s="44">
        <v>521</v>
      </c>
      <c r="C14" s="20" t="s">
        <v>28</v>
      </c>
      <c r="D14" s="46">
        <v>13747080</v>
      </c>
      <c r="E14" s="46">
        <v>76121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13823201</v>
      </c>
      <c r="P14" s="47">
        <f t="shared" si="1"/>
        <v>279.29608227426098</v>
      </c>
      <c r="Q14" s="9"/>
    </row>
    <row r="15" spans="1:134">
      <c r="A15" s="12"/>
      <c r="B15" s="44">
        <v>522</v>
      </c>
      <c r="C15" s="20" t="s">
        <v>29</v>
      </c>
      <c r="D15" s="46">
        <v>7460116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6" si="4">SUM(D15:N15)</f>
        <v>7460116</v>
      </c>
      <c r="P15" s="47">
        <f t="shared" si="1"/>
        <v>150.73072959812498</v>
      </c>
      <c r="Q15" s="9"/>
    </row>
    <row r="16" spans="1:134">
      <c r="A16" s="12"/>
      <c r="B16" s="44">
        <v>524</v>
      </c>
      <c r="C16" s="20" t="s">
        <v>30</v>
      </c>
      <c r="D16" s="46">
        <v>569192</v>
      </c>
      <c r="E16" s="46">
        <v>1615956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2185148</v>
      </c>
      <c r="P16" s="47">
        <f t="shared" si="1"/>
        <v>44.150647566322512</v>
      </c>
      <c r="Q16" s="9"/>
    </row>
    <row r="17" spans="1:120" ht="15.75">
      <c r="A17" s="28" t="s">
        <v>31</v>
      </c>
      <c r="B17" s="29"/>
      <c r="C17" s="30"/>
      <c r="D17" s="31">
        <f t="shared" ref="D17:N17" si="5">SUM(D18:D22)</f>
        <v>1979341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31630677</v>
      </c>
      <c r="J17" s="31">
        <f t="shared" si="5"/>
        <v>4182258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>SUM(D17:N17)</f>
        <v>37792276</v>
      </c>
      <c r="P17" s="43">
        <f t="shared" si="1"/>
        <v>763.5883054169276</v>
      </c>
      <c r="Q17" s="10"/>
    </row>
    <row r="18" spans="1:120">
      <c r="A18" s="12"/>
      <c r="B18" s="44">
        <v>533</v>
      </c>
      <c r="C18" s="20" t="s">
        <v>54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17265476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9" si="6">SUM(D18:N18)</f>
        <v>17265476</v>
      </c>
      <c r="P18" s="47">
        <f t="shared" si="1"/>
        <v>348.84682682399529</v>
      </c>
      <c r="Q18" s="9"/>
    </row>
    <row r="19" spans="1:120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6663258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6663258</v>
      </c>
      <c r="P19" s="47">
        <f t="shared" si="1"/>
        <v>134.63031135716162</v>
      </c>
      <c r="Q19" s="9"/>
    </row>
    <row r="20" spans="1:120">
      <c r="A20" s="12"/>
      <c r="B20" s="44">
        <v>535</v>
      </c>
      <c r="C20" s="20" t="s">
        <v>55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3121000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3121000</v>
      </c>
      <c r="P20" s="47">
        <f t="shared" si="1"/>
        <v>63.05942254460227</v>
      </c>
      <c r="Q20" s="9"/>
    </row>
    <row r="21" spans="1:120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3208143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3208143</v>
      </c>
      <c r="P21" s="47">
        <f t="shared" si="1"/>
        <v>64.820136180874059</v>
      </c>
      <c r="Q21" s="9"/>
    </row>
    <row r="22" spans="1:120">
      <c r="A22" s="12"/>
      <c r="B22" s="44">
        <v>539</v>
      </c>
      <c r="C22" s="20" t="s">
        <v>35</v>
      </c>
      <c r="D22" s="46">
        <v>1979341</v>
      </c>
      <c r="E22" s="46">
        <v>0</v>
      </c>
      <c r="F22" s="46">
        <v>0</v>
      </c>
      <c r="G22" s="46">
        <v>0</v>
      </c>
      <c r="H22" s="46">
        <v>0</v>
      </c>
      <c r="I22" s="46">
        <v>1372800</v>
      </c>
      <c r="J22" s="46">
        <v>4182258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7534399</v>
      </c>
      <c r="P22" s="47">
        <f t="shared" si="1"/>
        <v>152.23160851029439</v>
      </c>
      <c r="Q22" s="9"/>
    </row>
    <row r="23" spans="1:120" ht="15.75">
      <c r="A23" s="28" t="s">
        <v>36</v>
      </c>
      <c r="B23" s="29"/>
      <c r="C23" s="30"/>
      <c r="D23" s="31">
        <f t="shared" ref="D23:N23" si="7">SUM(D24:D24)</f>
        <v>2000011</v>
      </c>
      <c r="E23" s="31">
        <f t="shared" si="7"/>
        <v>0</v>
      </c>
      <c r="F23" s="31">
        <f t="shared" si="7"/>
        <v>0</v>
      </c>
      <c r="G23" s="31">
        <f t="shared" si="7"/>
        <v>1260763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7"/>
        <v>0</v>
      </c>
      <c r="O23" s="31">
        <f t="shared" si="6"/>
        <v>3260774</v>
      </c>
      <c r="P23" s="43">
        <f t="shared" si="1"/>
        <v>65.883539086335446</v>
      </c>
      <c r="Q23" s="10"/>
    </row>
    <row r="24" spans="1:120">
      <c r="A24" s="12"/>
      <c r="B24" s="44">
        <v>541</v>
      </c>
      <c r="C24" s="20" t="s">
        <v>37</v>
      </c>
      <c r="D24" s="46">
        <v>2000011</v>
      </c>
      <c r="E24" s="46">
        <v>0</v>
      </c>
      <c r="F24" s="46">
        <v>0</v>
      </c>
      <c r="G24" s="46">
        <v>1260763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3260774</v>
      </c>
      <c r="P24" s="47">
        <f t="shared" si="1"/>
        <v>65.883539086335446</v>
      </c>
      <c r="Q24" s="9"/>
    </row>
    <row r="25" spans="1:120" ht="15.75">
      <c r="A25" s="28" t="s">
        <v>38</v>
      </c>
      <c r="B25" s="29"/>
      <c r="C25" s="30"/>
      <c r="D25" s="31">
        <f t="shared" ref="D25:N25" si="8">SUM(D26:D27)</f>
        <v>743270</v>
      </c>
      <c r="E25" s="31">
        <f t="shared" si="8"/>
        <v>803884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8"/>
        <v>0</v>
      </c>
      <c r="O25" s="31">
        <f t="shared" si="6"/>
        <v>1547154</v>
      </c>
      <c r="P25" s="43">
        <f t="shared" si="1"/>
        <v>31.260056977754431</v>
      </c>
      <c r="Q25" s="10"/>
    </row>
    <row r="26" spans="1:120">
      <c r="A26" s="13"/>
      <c r="B26" s="45">
        <v>552</v>
      </c>
      <c r="C26" s="21" t="s">
        <v>39</v>
      </c>
      <c r="D26" s="46">
        <v>230008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230008</v>
      </c>
      <c r="P26" s="47">
        <f t="shared" si="1"/>
        <v>4.6472834542258505</v>
      </c>
      <c r="Q26" s="9"/>
    </row>
    <row r="27" spans="1:120">
      <c r="A27" s="13"/>
      <c r="B27" s="45">
        <v>554</v>
      </c>
      <c r="C27" s="21" t="s">
        <v>40</v>
      </c>
      <c r="D27" s="46">
        <v>513262</v>
      </c>
      <c r="E27" s="46">
        <v>803884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1317146</v>
      </c>
      <c r="P27" s="47">
        <f t="shared" si="1"/>
        <v>26.612773523528581</v>
      </c>
      <c r="Q27" s="9"/>
    </row>
    <row r="28" spans="1:120" ht="15.75">
      <c r="A28" s="28" t="s">
        <v>41</v>
      </c>
      <c r="B28" s="29"/>
      <c r="C28" s="30"/>
      <c r="D28" s="31">
        <f t="shared" ref="D28:N28" si="9">SUM(D29:D29)</f>
        <v>0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1562750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9"/>
        <v>0</v>
      </c>
      <c r="O28" s="31">
        <f>SUM(D28:N28)</f>
        <v>1562750</v>
      </c>
      <c r="P28" s="43">
        <f t="shared" si="1"/>
        <v>31.575172246580326</v>
      </c>
      <c r="Q28" s="9"/>
    </row>
    <row r="29" spans="1:120">
      <c r="A29" s="12"/>
      <c r="B29" s="44">
        <v>575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1562750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1562750</v>
      </c>
      <c r="P29" s="47">
        <f t="shared" si="1"/>
        <v>31.575172246580326</v>
      </c>
      <c r="Q29" s="9"/>
    </row>
    <row r="30" spans="1:120" ht="15.75">
      <c r="A30" s="28" t="s">
        <v>45</v>
      </c>
      <c r="B30" s="29"/>
      <c r="C30" s="30"/>
      <c r="D30" s="31">
        <f t="shared" ref="D30:N30" si="10">SUM(D31:D31)</f>
        <v>1360527</v>
      </c>
      <c r="E30" s="31">
        <f t="shared" si="10"/>
        <v>1944646</v>
      </c>
      <c r="F30" s="31">
        <f t="shared" si="10"/>
        <v>0</v>
      </c>
      <c r="G30" s="31">
        <f t="shared" si="10"/>
        <v>11225</v>
      </c>
      <c r="H30" s="31">
        <f t="shared" si="10"/>
        <v>0</v>
      </c>
      <c r="I30" s="31">
        <f t="shared" si="10"/>
        <v>1920303</v>
      </c>
      <c r="J30" s="31">
        <f t="shared" si="10"/>
        <v>0</v>
      </c>
      <c r="K30" s="31">
        <f t="shared" si="10"/>
        <v>0</v>
      </c>
      <c r="L30" s="31">
        <f t="shared" si="10"/>
        <v>0</v>
      </c>
      <c r="M30" s="31">
        <f t="shared" si="10"/>
        <v>0</v>
      </c>
      <c r="N30" s="31">
        <f t="shared" si="10"/>
        <v>0</v>
      </c>
      <c r="O30" s="31">
        <f>SUM(D30:N30)</f>
        <v>5236701</v>
      </c>
      <c r="P30" s="43">
        <f t="shared" si="1"/>
        <v>105.80690198613945</v>
      </c>
      <c r="Q30" s="9"/>
    </row>
    <row r="31" spans="1:120" ht="15.75" thickBot="1">
      <c r="A31" s="12"/>
      <c r="B31" s="44">
        <v>581</v>
      </c>
      <c r="C31" s="20" t="s">
        <v>95</v>
      </c>
      <c r="D31" s="46">
        <v>1360527</v>
      </c>
      <c r="E31" s="46">
        <v>1944646</v>
      </c>
      <c r="F31" s="46">
        <v>0</v>
      </c>
      <c r="G31" s="46">
        <v>11225</v>
      </c>
      <c r="H31" s="46">
        <v>0</v>
      </c>
      <c r="I31" s="46">
        <v>1920303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5236701</v>
      </c>
      <c r="P31" s="47">
        <f t="shared" si="1"/>
        <v>105.80690198613945</v>
      </c>
      <c r="Q31" s="9"/>
    </row>
    <row r="32" spans="1:120" ht="16.5" thickBot="1">
      <c r="A32" s="14" t="s">
        <v>10</v>
      </c>
      <c r="B32" s="23"/>
      <c r="C32" s="22"/>
      <c r="D32" s="15">
        <f>SUM(D5,D13,D17,D23,D25,D28,D30)</f>
        <v>44201828</v>
      </c>
      <c r="E32" s="15">
        <f t="shared" ref="E32:N32" si="11">SUM(E5,E13,E17,E23,E25,E28,E30)</f>
        <v>5427182</v>
      </c>
      <c r="F32" s="15">
        <f t="shared" si="11"/>
        <v>1532808</v>
      </c>
      <c r="G32" s="15">
        <f t="shared" si="11"/>
        <v>1664281</v>
      </c>
      <c r="H32" s="15">
        <f t="shared" si="11"/>
        <v>0</v>
      </c>
      <c r="I32" s="15">
        <f t="shared" si="11"/>
        <v>35113730</v>
      </c>
      <c r="J32" s="15">
        <f t="shared" si="11"/>
        <v>17328949</v>
      </c>
      <c r="K32" s="15">
        <f t="shared" si="11"/>
        <v>12174065</v>
      </c>
      <c r="L32" s="15">
        <f t="shared" si="11"/>
        <v>0</v>
      </c>
      <c r="M32" s="15">
        <f t="shared" si="11"/>
        <v>0</v>
      </c>
      <c r="N32" s="15">
        <f t="shared" si="11"/>
        <v>0</v>
      </c>
      <c r="O32" s="15">
        <f>SUM(D32:N32)</f>
        <v>117442843</v>
      </c>
      <c r="P32" s="37">
        <f t="shared" si="1"/>
        <v>2372.9182510658075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</row>
    <row r="34" spans="1:16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40"/>
      <c r="M34" s="93" t="s">
        <v>97</v>
      </c>
      <c r="N34" s="93"/>
      <c r="O34" s="93"/>
      <c r="P34" s="41">
        <v>49493</v>
      </c>
    </row>
    <row r="35" spans="1:16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  <row r="36" spans="1:16" ht="15.75" customHeight="1" thickBot="1">
      <c r="A36" s="97" t="s">
        <v>50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92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93</v>
      </c>
      <c r="N4" s="34" t="s">
        <v>5</v>
      </c>
      <c r="O4" s="34" t="s">
        <v>94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13518415</v>
      </c>
      <c r="E5" s="26">
        <f t="shared" si="0"/>
        <v>726356</v>
      </c>
      <c r="F5" s="26">
        <f t="shared" si="0"/>
        <v>1530908</v>
      </c>
      <c r="G5" s="26">
        <f t="shared" si="0"/>
        <v>1968237</v>
      </c>
      <c r="H5" s="26">
        <f t="shared" si="0"/>
        <v>0</v>
      </c>
      <c r="I5" s="26">
        <f t="shared" si="0"/>
        <v>0</v>
      </c>
      <c r="J5" s="26">
        <f t="shared" si="0"/>
        <v>2680612</v>
      </c>
      <c r="K5" s="26">
        <f t="shared" si="0"/>
        <v>11998401</v>
      </c>
      <c r="L5" s="26">
        <f t="shared" si="0"/>
        <v>0</v>
      </c>
      <c r="M5" s="26">
        <f t="shared" si="0"/>
        <v>83448</v>
      </c>
      <c r="N5" s="26">
        <f t="shared" si="0"/>
        <v>0</v>
      </c>
      <c r="O5" s="27">
        <f>SUM(D5:N5)</f>
        <v>32506377</v>
      </c>
      <c r="P5" s="32">
        <f t="shared" ref="P5:P32" si="1">(O5/P$34)</f>
        <v>662.24665376387895</v>
      </c>
      <c r="Q5" s="6"/>
    </row>
    <row r="6" spans="1:134">
      <c r="A6" s="12"/>
      <c r="B6" s="44">
        <v>511</v>
      </c>
      <c r="C6" s="20" t="s">
        <v>19</v>
      </c>
      <c r="D6" s="46">
        <v>69364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69364</v>
      </c>
      <c r="P6" s="47">
        <f t="shared" si="1"/>
        <v>1.4131404706122033</v>
      </c>
      <c r="Q6" s="9"/>
    </row>
    <row r="7" spans="1:134">
      <c r="A7" s="12"/>
      <c r="B7" s="44">
        <v>512</v>
      </c>
      <c r="C7" s="20" t="s">
        <v>20</v>
      </c>
      <c r="D7" s="46">
        <v>952157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952157</v>
      </c>
      <c r="P7" s="47">
        <f t="shared" si="1"/>
        <v>19.398125700315777</v>
      </c>
      <c r="Q7" s="9"/>
    </row>
    <row r="8" spans="1:134">
      <c r="A8" s="12"/>
      <c r="B8" s="44">
        <v>513</v>
      </c>
      <c r="C8" s="20" t="s">
        <v>21</v>
      </c>
      <c r="D8" s="46">
        <v>3517567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3517567</v>
      </c>
      <c r="P8" s="47">
        <f t="shared" si="1"/>
        <v>71.662768666598751</v>
      </c>
      <c r="Q8" s="9"/>
    </row>
    <row r="9" spans="1:134">
      <c r="A9" s="12"/>
      <c r="B9" s="44">
        <v>514</v>
      </c>
      <c r="C9" s="20" t="s">
        <v>22</v>
      </c>
      <c r="D9" s="46">
        <v>477955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477955</v>
      </c>
      <c r="P9" s="47">
        <f t="shared" si="1"/>
        <v>9.737292451869207</v>
      </c>
      <c r="Q9" s="9"/>
    </row>
    <row r="10" spans="1:134">
      <c r="A10" s="12"/>
      <c r="B10" s="44">
        <v>515</v>
      </c>
      <c r="C10" s="20" t="s">
        <v>23</v>
      </c>
      <c r="D10" s="46">
        <v>764254</v>
      </c>
      <c r="E10" s="46">
        <v>338532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1102786</v>
      </c>
      <c r="P10" s="47">
        <f t="shared" si="1"/>
        <v>22.466863603952326</v>
      </c>
      <c r="Q10" s="9"/>
    </row>
    <row r="11" spans="1:134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11998401</v>
      </c>
      <c r="L11" s="46">
        <v>0</v>
      </c>
      <c r="M11" s="46">
        <v>83448</v>
      </c>
      <c r="N11" s="46">
        <v>0</v>
      </c>
      <c r="O11" s="46">
        <f t="shared" si="2"/>
        <v>12081849</v>
      </c>
      <c r="P11" s="47">
        <f t="shared" si="1"/>
        <v>246.14136701640012</v>
      </c>
      <c r="Q11" s="9"/>
    </row>
    <row r="12" spans="1:134">
      <c r="A12" s="12"/>
      <c r="B12" s="44">
        <v>519</v>
      </c>
      <c r="C12" s="20" t="s">
        <v>26</v>
      </c>
      <c r="D12" s="46">
        <v>7737118</v>
      </c>
      <c r="E12" s="46">
        <v>387824</v>
      </c>
      <c r="F12" s="46">
        <v>1530908</v>
      </c>
      <c r="G12" s="46">
        <v>1968237</v>
      </c>
      <c r="H12" s="46">
        <v>0</v>
      </c>
      <c r="I12" s="46">
        <v>0</v>
      </c>
      <c r="J12" s="46">
        <v>2680612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14304699</v>
      </c>
      <c r="P12" s="47">
        <f t="shared" si="1"/>
        <v>291.42709585413058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SUM(D14:D16)</f>
        <v>20983073</v>
      </c>
      <c r="E13" s="31">
        <f t="shared" si="3"/>
        <v>1470939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 t="shared" ref="O13:O32" si="4">SUM(D13:N13)</f>
        <v>22454012</v>
      </c>
      <c r="P13" s="43">
        <f t="shared" si="1"/>
        <v>457.45160435978403</v>
      </c>
      <c r="Q13" s="10"/>
    </row>
    <row r="14" spans="1:134">
      <c r="A14" s="12"/>
      <c r="B14" s="44">
        <v>521</v>
      </c>
      <c r="C14" s="20" t="s">
        <v>28</v>
      </c>
      <c r="D14" s="46">
        <v>13383169</v>
      </c>
      <c r="E14" s="46">
        <v>9864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13393033</v>
      </c>
      <c r="P14" s="47">
        <f t="shared" si="1"/>
        <v>272.85388611592134</v>
      </c>
      <c r="Q14" s="9"/>
    </row>
    <row r="15" spans="1:134">
      <c r="A15" s="12"/>
      <c r="B15" s="44">
        <v>522</v>
      </c>
      <c r="C15" s="20" t="s">
        <v>29</v>
      </c>
      <c r="D15" s="46">
        <v>7159038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7159038</v>
      </c>
      <c r="P15" s="47">
        <f t="shared" si="1"/>
        <v>145.84981155139045</v>
      </c>
      <c r="Q15" s="9"/>
    </row>
    <row r="16" spans="1:134">
      <c r="A16" s="12"/>
      <c r="B16" s="44">
        <v>524</v>
      </c>
      <c r="C16" s="20" t="s">
        <v>30</v>
      </c>
      <c r="D16" s="46">
        <v>440866</v>
      </c>
      <c r="E16" s="46">
        <v>1461075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1901941</v>
      </c>
      <c r="P16" s="47">
        <f t="shared" si="1"/>
        <v>38.747906692472242</v>
      </c>
      <c r="Q16" s="9"/>
    </row>
    <row r="17" spans="1:120" ht="15.75">
      <c r="A17" s="28" t="s">
        <v>31</v>
      </c>
      <c r="B17" s="29"/>
      <c r="C17" s="30"/>
      <c r="D17" s="31">
        <f t="shared" ref="D17:N17" si="5">SUM(D18:D22)</f>
        <v>1997807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29194915</v>
      </c>
      <c r="J17" s="31">
        <f t="shared" si="5"/>
        <v>14028144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42">
        <f t="shared" si="4"/>
        <v>45220866</v>
      </c>
      <c r="P17" s="43">
        <f t="shared" si="1"/>
        <v>921.27668330447182</v>
      </c>
      <c r="Q17" s="10"/>
    </row>
    <row r="18" spans="1:120">
      <c r="A18" s="12"/>
      <c r="B18" s="44">
        <v>533</v>
      </c>
      <c r="C18" s="20" t="s">
        <v>54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16177655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16177655</v>
      </c>
      <c r="P18" s="47">
        <f t="shared" si="1"/>
        <v>329.58449628195984</v>
      </c>
      <c r="Q18" s="9"/>
    </row>
    <row r="19" spans="1:120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5625524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5625524</v>
      </c>
      <c r="P19" s="47">
        <f t="shared" si="1"/>
        <v>114.60780279107671</v>
      </c>
      <c r="Q19" s="9"/>
    </row>
    <row r="20" spans="1:120">
      <c r="A20" s="12"/>
      <c r="B20" s="44">
        <v>535</v>
      </c>
      <c r="C20" s="20" t="s">
        <v>55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2844688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2844688</v>
      </c>
      <c r="P20" s="47">
        <f t="shared" si="1"/>
        <v>57.954324131608438</v>
      </c>
      <c r="Q20" s="9"/>
    </row>
    <row r="21" spans="1:120">
      <c r="A21" s="12"/>
      <c r="B21" s="44">
        <v>538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2938436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2938436</v>
      </c>
      <c r="P21" s="47">
        <f t="shared" si="1"/>
        <v>59.864235509829889</v>
      </c>
      <c r="Q21" s="9"/>
    </row>
    <row r="22" spans="1:120">
      <c r="A22" s="12"/>
      <c r="B22" s="44">
        <v>539</v>
      </c>
      <c r="C22" s="20" t="s">
        <v>35</v>
      </c>
      <c r="D22" s="46">
        <v>1997807</v>
      </c>
      <c r="E22" s="46">
        <v>0</v>
      </c>
      <c r="F22" s="46">
        <v>0</v>
      </c>
      <c r="G22" s="46">
        <v>0</v>
      </c>
      <c r="H22" s="46">
        <v>0</v>
      </c>
      <c r="I22" s="46">
        <v>1608612</v>
      </c>
      <c r="J22" s="46">
        <v>14028144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17634563</v>
      </c>
      <c r="P22" s="47">
        <f t="shared" si="1"/>
        <v>359.26582458999695</v>
      </c>
      <c r="Q22" s="9"/>
    </row>
    <row r="23" spans="1:120" ht="15.75">
      <c r="A23" s="28" t="s">
        <v>36</v>
      </c>
      <c r="B23" s="29"/>
      <c r="C23" s="30"/>
      <c r="D23" s="31">
        <f t="shared" ref="D23:N23" si="6">SUM(D24:D24)</f>
        <v>1551151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6"/>
        <v>0</v>
      </c>
      <c r="O23" s="31">
        <f t="shared" si="4"/>
        <v>1551151</v>
      </c>
      <c r="P23" s="43">
        <f t="shared" si="1"/>
        <v>31.601324233472546</v>
      </c>
      <c r="Q23" s="10"/>
    </row>
    <row r="24" spans="1:120">
      <c r="A24" s="12"/>
      <c r="B24" s="44">
        <v>541</v>
      </c>
      <c r="C24" s="20" t="s">
        <v>37</v>
      </c>
      <c r="D24" s="46">
        <v>1551151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1551151</v>
      </c>
      <c r="P24" s="47">
        <f t="shared" si="1"/>
        <v>31.601324233472546</v>
      </c>
      <c r="Q24" s="9"/>
    </row>
    <row r="25" spans="1:120" ht="15.75">
      <c r="A25" s="28" t="s">
        <v>38</v>
      </c>
      <c r="B25" s="29"/>
      <c r="C25" s="30"/>
      <c r="D25" s="31">
        <f t="shared" ref="D25:N25" si="7">SUM(D26:D27)</f>
        <v>521074</v>
      </c>
      <c r="E25" s="31">
        <f t="shared" si="7"/>
        <v>763527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4"/>
        <v>1284601</v>
      </c>
      <c r="P25" s="43">
        <f t="shared" si="1"/>
        <v>26.17094835489457</v>
      </c>
      <c r="Q25" s="10"/>
    </row>
    <row r="26" spans="1:120">
      <c r="A26" s="13"/>
      <c r="B26" s="45">
        <v>552</v>
      </c>
      <c r="C26" s="21" t="s">
        <v>39</v>
      </c>
      <c r="D26" s="46">
        <v>177482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177482</v>
      </c>
      <c r="P26" s="47">
        <f t="shared" si="1"/>
        <v>3.6158093103799533</v>
      </c>
      <c r="Q26" s="9"/>
    </row>
    <row r="27" spans="1:120">
      <c r="A27" s="13"/>
      <c r="B27" s="45">
        <v>554</v>
      </c>
      <c r="C27" s="21" t="s">
        <v>40</v>
      </c>
      <c r="D27" s="46">
        <v>343592</v>
      </c>
      <c r="E27" s="46">
        <v>763527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1107119</v>
      </c>
      <c r="P27" s="47">
        <f t="shared" si="1"/>
        <v>22.555139044514618</v>
      </c>
      <c r="Q27" s="9"/>
    </row>
    <row r="28" spans="1:120" ht="15.75">
      <c r="A28" s="28" t="s">
        <v>41</v>
      </c>
      <c r="B28" s="29"/>
      <c r="C28" s="30"/>
      <c r="D28" s="31">
        <f t="shared" ref="D28:N28" si="8">SUM(D29:D29)</f>
        <v>0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1345039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4"/>
        <v>1345039</v>
      </c>
      <c r="P28" s="43">
        <f t="shared" si="1"/>
        <v>27.402241010492002</v>
      </c>
      <c r="Q28" s="9"/>
    </row>
    <row r="29" spans="1:120">
      <c r="A29" s="12"/>
      <c r="B29" s="44">
        <v>575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1345039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1345039</v>
      </c>
      <c r="P29" s="47">
        <f t="shared" si="1"/>
        <v>27.402241010492002</v>
      </c>
      <c r="Q29" s="9"/>
    </row>
    <row r="30" spans="1:120" ht="15.75">
      <c r="A30" s="28" t="s">
        <v>45</v>
      </c>
      <c r="B30" s="29"/>
      <c r="C30" s="30"/>
      <c r="D30" s="31">
        <f t="shared" ref="D30:N30" si="9">SUM(D31:D31)</f>
        <v>2301517</v>
      </c>
      <c r="E30" s="31">
        <f t="shared" si="9"/>
        <v>1882551</v>
      </c>
      <c r="F30" s="31">
        <f t="shared" si="9"/>
        <v>0</v>
      </c>
      <c r="G30" s="31">
        <f t="shared" si="9"/>
        <v>868932</v>
      </c>
      <c r="H30" s="31">
        <f t="shared" si="9"/>
        <v>0</v>
      </c>
      <c r="I30" s="31">
        <f t="shared" si="9"/>
        <v>1829542</v>
      </c>
      <c r="J30" s="31">
        <f t="shared" si="9"/>
        <v>49655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 t="shared" si="4"/>
        <v>6932197</v>
      </c>
      <c r="P30" s="43">
        <f t="shared" si="1"/>
        <v>141.22842008760313</v>
      </c>
      <c r="Q30" s="9"/>
    </row>
    <row r="31" spans="1:120" ht="15.75" thickBot="1">
      <c r="A31" s="12"/>
      <c r="B31" s="44">
        <v>581</v>
      </c>
      <c r="C31" s="20" t="s">
        <v>95</v>
      </c>
      <c r="D31" s="46">
        <v>2301517</v>
      </c>
      <c r="E31" s="46">
        <v>1882551</v>
      </c>
      <c r="F31" s="46">
        <v>0</v>
      </c>
      <c r="G31" s="46">
        <v>868932</v>
      </c>
      <c r="H31" s="46">
        <v>0</v>
      </c>
      <c r="I31" s="46">
        <v>1829542</v>
      </c>
      <c r="J31" s="46">
        <v>49655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6932197</v>
      </c>
      <c r="P31" s="47">
        <f t="shared" si="1"/>
        <v>141.22842008760313</v>
      </c>
      <c r="Q31" s="9"/>
    </row>
    <row r="32" spans="1:120" ht="16.5" thickBot="1">
      <c r="A32" s="14" t="s">
        <v>10</v>
      </c>
      <c r="B32" s="23"/>
      <c r="C32" s="22"/>
      <c r="D32" s="15">
        <f>SUM(D5,D13,D17,D23,D25,D28,D30)</f>
        <v>40873037</v>
      </c>
      <c r="E32" s="15">
        <f t="shared" ref="E32:N32" si="10">SUM(E5,E13,E17,E23,E25,E28,E30)</f>
        <v>4843373</v>
      </c>
      <c r="F32" s="15">
        <f t="shared" si="10"/>
        <v>1530908</v>
      </c>
      <c r="G32" s="15">
        <f t="shared" si="10"/>
        <v>2837169</v>
      </c>
      <c r="H32" s="15">
        <f t="shared" si="10"/>
        <v>0</v>
      </c>
      <c r="I32" s="15">
        <f t="shared" si="10"/>
        <v>32369496</v>
      </c>
      <c r="J32" s="15">
        <f t="shared" si="10"/>
        <v>16758411</v>
      </c>
      <c r="K32" s="15">
        <f t="shared" si="10"/>
        <v>11998401</v>
      </c>
      <c r="L32" s="15">
        <f t="shared" si="10"/>
        <v>0</v>
      </c>
      <c r="M32" s="15">
        <f t="shared" si="10"/>
        <v>83448</v>
      </c>
      <c r="N32" s="15">
        <f t="shared" si="10"/>
        <v>0</v>
      </c>
      <c r="O32" s="15">
        <f t="shared" si="4"/>
        <v>111294243</v>
      </c>
      <c r="P32" s="37">
        <f t="shared" si="1"/>
        <v>2267.3778751145969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</row>
    <row r="34" spans="1:16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40"/>
      <c r="M34" s="93" t="s">
        <v>91</v>
      </c>
      <c r="N34" s="93"/>
      <c r="O34" s="93"/>
      <c r="P34" s="41">
        <v>49085</v>
      </c>
    </row>
    <row r="35" spans="1:16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  <row r="36" spans="1:16" ht="15.75" customHeight="1" thickBot="1">
      <c r="A36" s="97" t="s">
        <v>50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13666060</v>
      </c>
      <c r="E5" s="26">
        <f t="shared" si="0"/>
        <v>386559</v>
      </c>
      <c r="F5" s="26">
        <f t="shared" si="0"/>
        <v>1536459</v>
      </c>
      <c r="G5" s="26">
        <f t="shared" si="0"/>
        <v>1105599</v>
      </c>
      <c r="H5" s="26">
        <f t="shared" si="0"/>
        <v>0</v>
      </c>
      <c r="I5" s="26">
        <f t="shared" si="0"/>
        <v>0</v>
      </c>
      <c r="J5" s="26">
        <f t="shared" si="0"/>
        <v>10509260</v>
      </c>
      <c r="K5" s="26">
        <f t="shared" si="0"/>
        <v>9837464</v>
      </c>
      <c r="L5" s="26">
        <f t="shared" si="0"/>
        <v>2011125</v>
      </c>
      <c r="M5" s="26">
        <f t="shared" si="0"/>
        <v>0</v>
      </c>
      <c r="N5" s="27">
        <f>SUM(D5:M5)</f>
        <v>39052526</v>
      </c>
      <c r="O5" s="32">
        <f t="shared" ref="O5:O34" si="1">(N5/O$36)</f>
        <v>802.14698572455586</v>
      </c>
      <c r="P5" s="6"/>
    </row>
    <row r="6" spans="1:133">
      <c r="A6" s="12"/>
      <c r="B6" s="44">
        <v>511</v>
      </c>
      <c r="C6" s="20" t="s">
        <v>19</v>
      </c>
      <c r="D6" s="46">
        <v>72393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72393</v>
      </c>
      <c r="O6" s="47">
        <f t="shared" si="1"/>
        <v>1.4869672383691075</v>
      </c>
      <c r="P6" s="9"/>
    </row>
    <row r="7" spans="1:133">
      <c r="A7" s="12"/>
      <c r="B7" s="44">
        <v>512</v>
      </c>
      <c r="C7" s="20" t="s">
        <v>20</v>
      </c>
      <c r="D7" s="46">
        <v>1259491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1259491</v>
      </c>
      <c r="O7" s="47">
        <f t="shared" si="1"/>
        <v>25.870206429084934</v>
      </c>
      <c r="P7" s="9"/>
    </row>
    <row r="8" spans="1:133">
      <c r="A8" s="12"/>
      <c r="B8" s="44">
        <v>513</v>
      </c>
      <c r="C8" s="20" t="s">
        <v>21</v>
      </c>
      <c r="D8" s="46">
        <v>3286593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3286593</v>
      </c>
      <c r="O8" s="47">
        <f t="shared" si="1"/>
        <v>67.507302043750641</v>
      </c>
      <c r="P8" s="9"/>
    </row>
    <row r="9" spans="1:133">
      <c r="A9" s="12"/>
      <c r="B9" s="44">
        <v>514</v>
      </c>
      <c r="C9" s="20" t="s">
        <v>22</v>
      </c>
      <c r="D9" s="46">
        <v>462074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462074</v>
      </c>
      <c r="O9" s="47">
        <f t="shared" si="1"/>
        <v>9.4910958200677822</v>
      </c>
      <c r="P9" s="9"/>
    </row>
    <row r="10" spans="1:133">
      <c r="A10" s="12"/>
      <c r="B10" s="44">
        <v>515</v>
      </c>
      <c r="C10" s="20" t="s">
        <v>23</v>
      </c>
      <c r="D10" s="46">
        <v>771355</v>
      </c>
      <c r="E10" s="46">
        <v>386559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1157914</v>
      </c>
      <c r="O10" s="47">
        <f t="shared" si="1"/>
        <v>23.78379377631714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9837464</v>
      </c>
      <c r="L11" s="46">
        <v>2011125</v>
      </c>
      <c r="M11" s="46">
        <v>0</v>
      </c>
      <c r="N11" s="46">
        <f t="shared" si="2"/>
        <v>11848589</v>
      </c>
      <c r="O11" s="47">
        <f t="shared" si="1"/>
        <v>243.37247612200883</v>
      </c>
      <c r="P11" s="9"/>
    </row>
    <row r="12" spans="1:133">
      <c r="A12" s="12"/>
      <c r="B12" s="44">
        <v>519</v>
      </c>
      <c r="C12" s="20" t="s">
        <v>64</v>
      </c>
      <c r="D12" s="46">
        <v>7814154</v>
      </c>
      <c r="E12" s="46">
        <v>0</v>
      </c>
      <c r="F12" s="46">
        <v>1536459</v>
      </c>
      <c r="G12" s="46">
        <v>1105599</v>
      </c>
      <c r="H12" s="46">
        <v>0</v>
      </c>
      <c r="I12" s="46">
        <v>0</v>
      </c>
      <c r="J12" s="46">
        <v>10509260</v>
      </c>
      <c r="K12" s="46">
        <v>0</v>
      </c>
      <c r="L12" s="46">
        <v>0</v>
      </c>
      <c r="M12" s="46">
        <v>0</v>
      </c>
      <c r="N12" s="46">
        <f t="shared" si="2"/>
        <v>20965472</v>
      </c>
      <c r="O12" s="47">
        <f t="shared" si="1"/>
        <v>430.6351442949574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SUM(D14:D17)</f>
        <v>20672042</v>
      </c>
      <c r="E13" s="31">
        <f t="shared" si="3"/>
        <v>949468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21621510</v>
      </c>
      <c r="O13" s="43">
        <f t="shared" si="1"/>
        <v>444.11030091403921</v>
      </c>
      <c r="P13" s="10"/>
    </row>
    <row r="14" spans="1:133">
      <c r="A14" s="12"/>
      <c r="B14" s="44">
        <v>521</v>
      </c>
      <c r="C14" s="20" t="s">
        <v>28</v>
      </c>
      <c r="D14" s="46">
        <v>12983675</v>
      </c>
      <c r="E14" s="46">
        <v>32468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13016143</v>
      </c>
      <c r="O14" s="47">
        <f t="shared" si="1"/>
        <v>267.35427749820275</v>
      </c>
      <c r="P14" s="9"/>
    </row>
    <row r="15" spans="1:133">
      <c r="A15" s="12"/>
      <c r="B15" s="44">
        <v>522</v>
      </c>
      <c r="C15" s="20" t="s">
        <v>29</v>
      </c>
      <c r="D15" s="46">
        <v>7202773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7202773</v>
      </c>
      <c r="O15" s="47">
        <f t="shared" si="1"/>
        <v>147.94645167916195</v>
      </c>
      <c r="P15" s="9"/>
    </row>
    <row r="16" spans="1:133">
      <c r="A16" s="12"/>
      <c r="B16" s="44">
        <v>524</v>
      </c>
      <c r="C16" s="20" t="s">
        <v>30</v>
      </c>
      <c r="D16" s="46">
        <v>485568</v>
      </c>
      <c r="E16" s="46">
        <v>917000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1402568</v>
      </c>
      <c r="O16" s="47">
        <f t="shared" si="1"/>
        <v>28.809037691280682</v>
      </c>
      <c r="P16" s="9"/>
    </row>
    <row r="17" spans="1:16">
      <c r="A17" s="12"/>
      <c r="B17" s="44">
        <v>529</v>
      </c>
      <c r="C17" s="20" t="s">
        <v>87</v>
      </c>
      <c r="D17" s="46">
        <v>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</v>
      </c>
      <c r="O17" s="47">
        <f t="shared" si="1"/>
        <v>5.3404539385847798E-4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SUM(D19:D23)</f>
        <v>1776526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27238469</v>
      </c>
      <c r="J18" s="31">
        <f t="shared" si="5"/>
        <v>4680030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33695025</v>
      </c>
      <c r="O18" s="43">
        <f t="shared" si="1"/>
        <v>692.10280373831779</v>
      </c>
      <c r="P18" s="10"/>
    </row>
    <row r="19" spans="1:16">
      <c r="A19" s="12"/>
      <c r="B19" s="44">
        <v>533</v>
      </c>
      <c r="C19" s="20" t="s">
        <v>54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11895366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11895366</v>
      </c>
      <c r="O19" s="47">
        <f t="shared" si="1"/>
        <v>244.3332854061826</v>
      </c>
      <c r="P19" s="9"/>
    </row>
    <row r="20" spans="1:16">
      <c r="A20" s="12"/>
      <c r="B20" s="44">
        <v>534</v>
      </c>
      <c r="C20" s="20" t="s">
        <v>65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5274737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5274737</v>
      </c>
      <c r="O20" s="47">
        <f t="shared" si="1"/>
        <v>108.34419225634178</v>
      </c>
      <c r="P20" s="9"/>
    </row>
    <row r="21" spans="1:16">
      <c r="A21" s="12"/>
      <c r="B21" s="44">
        <v>535</v>
      </c>
      <c r="C21" s="20" t="s">
        <v>55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2564714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2564714</v>
      </c>
      <c r="O21" s="47">
        <f t="shared" si="1"/>
        <v>52.679757625552021</v>
      </c>
      <c r="P21" s="9"/>
    </row>
    <row r="22" spans="1:16">
      <c r="A22" s="12"/>
      <c r="B22" s="44">
        <v>538</v>
      </c>
      <c r="C22" s="20" t="s">
        <v>66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2641371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2641371</v>
      </c>
      <c r="O22" s="47">
        <f t="shared" si="1"/>
        <v>54.254308308513913</v>
      </c>
      <c r="P22" s="9"/>
    </row>
    <row r="23" spans="1:16">
      <c r="A23" s="12"/>
      <c r="B23" s="44">
        <v>539</v>
      </c>
      <c r="C23" s="20" t="s">
        <v>35</v>
      </c>
      <c r="D23" s="46">
        <v>1776526</v>
      </c>
      <c r="E23" s="46">
        <v>0</v>
      </c>
      <c r="F23" s="46">
        <v>0</v>
      </c>
      <c r="G23" s="46">
        <v>0</v>
      </c>
      <c r="H23" s="46">
        <v>0</v>
      </c>
      <c r="I23" s="46">
        <v>4862281</v>
      </c>
      <c r="J23" s="46">
        <v>4680030</v>
      </c>
      <c r="K23" s="46">
        <v>0</v>
      </c>
      <c r="L23" s="46">
        <v>0</v>
      </c>
      <c r="M23" s="46">
        <v>0</v>
      </c>
      <c r="N23" s="46">
        <f t="shared" si="4"/>
        <v>11318837</v>
      </c>
      <c r="O23" s="47">
        <f t="shared" si="1"/>
        <v>232.49126014172742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1920140</v>
      </c>
      <c r="E24" s="31">
        <f t="shared" si="6"/>
        <v>341003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2261143</v>
      </c>
      <c r="O24" s="43">
        <f t="shared" si="1"/>
        <v>46.44434630789771</v>
      </c>
      <c r="P24" s="10"/>
    </row>
    <row r="25" spans="1:16">
      <c r="A25" s="12"/>
      <c r="B25" s="44">
        <v>541</v>
      </c>
      <c r="C25" s="20" t="s">
        <v>67</v>
      </c>
      <c r="D25" s="46">
        <v>1920140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1920140</v>
      </c>
      <c r="O25" s="47">
        <f t="shared" si="1"/>
        <v>39.440073944746842</v>
      </c>
      <c r="P25" s="9"/>
    </row>
    <row r="26" spans="1:16">
      <c r="A26" s="12"/>
      <c r="B26" s="44">
        <v>549</v>
      </c>
      <c r="C26" s="20" t="s">
        <v>88</v>
      </c>
      <c r="D26" s="46">
        <v>0</v>
      </c>
      <c r="E26" s="46">
        <v>341003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341003</v>
      </c>
      <c r="O26" s="47">
        <f t="shared" si="1"/>
        <v>7.0042723631508679</v>
      </c>
      <c r="P26" s="9"/>
    </row>
    <row r="27" spans="1:16" ht="15.75">
      <c r="A27" s="28" t="s">
        <v>38</v>
      </c>
      <c r="B27" s="29"/>
      <c r="C27" s="30"/>
      <c r="D27" s="31">
        <f t="shared" ref="D27:M27" si="8">SUM(D28:D29)</f>
        <v>371123</v>
      </c>
      <c r="E27" s="31">
        <f t="shared" si="8"/>
        <v>578541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949664</v>
      </c>
      <c r="O27" s="43">
        <f t="shared" si="1"/>
        <v>19.506295573585295</v>
      </c>
      <c r="P27" s="10"/>
    </row>
    <row r="28" spans="1:16">
      <c r="A28" s="13"/>
      <c r="B28" s="45">
        <v>552</v>
      </c>
      <c r="C28" s="21" t="s">
        <v>39</v>
      </c>
      <c r="D28" s="46">
        <v>132079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132079</v>
      </c>
      <c r="O28" s="47">
        <f t="shared" si="1"/>
        <v>2.712930060593612</v>
      </c>
      <c r="P28" s="9"/>
    </row>
    <row r="29" spans="1:16">
      <c r="A29" s="13"/>
      <c r="B29" s="45">
        <v>554</v>
      </c>
      <c r="C29" s="21" t="s">
        <v>40</v>
      </c>
      <c r="D29" s="46">
        <v>239044</v>
      </c>
      <c r="E29" s="46">
        <v>578541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817585</v>
      </c>
      <c r="O29" s="47">
        <f t="shared" si="1"/>
        <v>16.793365512991681</v>
      </c>
      <c r="P29" s="9"/>
    </row>
    <row r="30" spans="1:16" ht="15.75">
      <c r="A30" s="28" t="s">
        <v>41</v>
      </c>
      <c r="B30" s="29"/>
      <c r="C30" s="30"/>
      <c r="D30" s="31">
        <f t="shared" ref="D30:M30" si="9">SUM(D31:D31)</f>
        <v>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1279906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>SUM(D30:M30)</f>
        <v>1279906</v>
      </c>
      <c r="O30" s="43">
        <f t="shared" si="1"/>
        <v>26.28953476430112</v>
      </c>
      <c r="P30" s="9"/>
    </row>
    <row r="31" spans="1:16">
      <c r="A31" s="12"/>
      <c r="B31" s="44">
        <v>575</v>
      </c>
      <c r="C31" s="20" t="s">
        <v>68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1279906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1279906</v>
      </c>
      <c r="O31" s="47">
        <f t="shared" si="1"/>
        <v>26.28953476430112</v>
      </c>
      <c r="P31" s="9"/>
    </row>
    <row r="32" spans="1:16" ht="15.75">
      <c r="A32" s="28" t="s">
        <v>69</v>
      </c>
      <c r="B32" s="29"/>
      <c r="C32" s="30"/>
      <c r="D32" s="31">
        <f t="shared" ref="D32:M32" si="10">SUM(D33:D33)</f>
        <v>838877</v>
      </c>
      <c r="E32" s="31">
        <f t="shared" si="10"/>
        <v>437529</v>
      </c>
      <c r="F32" s="31">
        <f t="shared" si="10"/>
        <v>0</v>
      </c>
      <c r="G32" s="31">
        <f t="shared" si="10"/>
        <v>467431</v>
      </c>
      <c r="H32" s="31">
        <f t="shared" si="10"/>
        <v>0</v>
      </c>
      <c r="I32" s="31">
        <f t="shared" si="10"/>
        <v>1863159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>SUM(D32:M32)</f>
        <v>3606996</v>
      </c>
      <c r="O32" s="43">
        <f t="shared" si="1"/>
        <v>74.088446133305951</v>
      </c>
      <c r="P32" s="9"/>
    </row>
    <row r="33" spans="1:119" ht="15.75" thickBot="1">
      <c r="A33" s="12"/>
      <c r="B33" s="44">
        <v>581</v>
      </c>
      <c r="C33" s="20" t="s">
        <v>70</v>
      </c>
      <c r="D33" s="46">
        <v>838877</v>
      </c>
      <c r="E33" s="46">
        <v>437529</v>
      </c>
      <c r="F33" s="46">
        <v>0</v>
      </c>
      <c r="G33" s="46">
        <v>467431</v>
      </c>
      <c r="H33" s="46">
        <v>0</v>
      </c>
      <c r="I33" s="46">
        <v>1863159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3606996</v>
      </c>
      <c r="O33" s="47">
        <f t="shared" si="1"/>
        <v>74.088446133305951</v>
      </c>
      <c r="P33" s="9"/>
    </row>
    <row r="34" spans="1:119" ht="16.5" thickBot="1">
      <c r="A34" s="14" t="s">
        <v>10</v>
      </c>
      <c r="B34" s="23"/>
      <c r="C34" s="22"/>
      <c r="D34" s="15">
        <f>SUM(D5,D13,D18,D24,D27,D30,D32)</f>
        <v>39244768</v>
      </c>
      <c r="E34" s="15">
        <f t="shared" ref="E34:M34" si="11">SUM(E5,E13,E18,E24,E27,E30,E32)</f>
        <v>2693100</v>
      </c>
      <c r="F34" s="15">
        <f t="shared" si="11"/>
        <v>1536459</v>
      </c>
      <c r="G34" s="15">
        <f t="shared" si="11"/>
        <v>1573030</v>
      </c>
      <c r="H34" s="15">
        <f t="shared" si="11"/>
        <v>0</v>
      </c>
      <c r="I34" s="15">
        <f t="shared" si="11"/>
        <v>30381534</v>
      </c>
      <c r="J34" s="15">
        <f t="shared" si="11"/>
        <v>15189290</v>
      </c>
      <c r="K34" s="15">
        <f t="shared" si="11"/>
        <v>9837464</v>
      </c>
      <c r="L34" s="15">
        <f t="shared" si="11"/>
        <v>2011125</v>
      </c>
      <c r="M34" s="15">
        <f t="shared" si="11"/>
        <v>0</v>
      </c>
      <c r="N34" s="15">
        <f>SUM(D34:M34)</f>
        <v>102466770</v>
      </c>
      <c r="O34" s="37">
        <f t="shared" si="1"/>
        <v>2104.6887131560029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89</v>
      </c>
      <c r="M36" s="93"/>
      <c r="N36" s="93"/>
      <c r="O36" s="41">
        <v>48685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50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12961539</v>
      </c>
      <c r="E5" s="26">
        <f t="shared" si="0"/>
        <v>633761</v>
      </c>
      <c r="F5" s="26">
        <f t="shared" si="0"/>
        <v>1536345</v>
      </c>
      <c r="G5" s="26">
        <f t="shared" si="0"/>
        <v>2574477</v>
      </c>
      <c r="H5" s="26">
        <f t="shared" si="0"/>
        <v>0</v>
      </c>
      <c r="I5" s="26">
        <f t="shared" si="0"/>
        <v>0</v>
      </c>
      <c r="J5" s="26">
        <f t="shared" si="0"/>
        <v>10562055</v>
      </c>
      <c r="K5" s="26">
        <f t="shared" si="0"/>
        <v>9427310</v>
      </c>
      <c r="L5" s="26">
        <f t="shared" si="0"/>
        <v>2003654</v>
      </c>
      <c r="M5" s="26">
        <f t="shared" si="0"/>
        <v>0</v>
      </c>
      <c r="N5" s="27">
        <f>SUM(D5:M5)</f>
        <v>39699141</v>
      </c>
      <c r="O5" s="32">
        <f t="shared" ref="O5:O33" si="1">(N5/O$35)</f>
        <v>829.72747983112481</v>
      </c>
      <c r="P5" s="6"/>
    </row>
    <row r="6" spans="1:133">
      <c r="A6" s="12"/>
      <c r="B6" s="44">
        <v>511</v>
      </c>
      <c r="C6" s="20" t="s">
        <v>19</v>
      </c>
      <c r="D6" s="46">
        <v>72888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72888</v>
      </c>
      <c r="O6" s="47">
        <f t="shared" si="1"/>
        <v>1.5233875350081512</v>
      </c>
      <c r="P6" s="9"/>
    </row>
    <row r="7" spans="1:133">
      <c r="A7" s="12"/>
      <c r="B7" s="44">
        <v>512</v>
      </c>
      <c r="C7" s="20" t="s">
        <v>20</v>
      </c>
      <c r="D7" s="46">
        <v>971631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971631</v>
      </c>
      <c r="O7" s="47">
        <f t="shared" si="1"/>
        <v>20.307465618860512</v>
      </c>
      <c r="P7" s="9"/>
    </row>
    <row r="8" spans="1:133">
      <c r="A8" s="12"/>
      <c r="B8" s="44">
        <v>513</v>
      </c>
      <c r="C8" s="20" t="s">
        <v>21</v>
      </c>
      <c r="D8" s="46">
        <v>3530612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3530612</v>
      </c>
      <c r="O8" s="47">
        <f t="shared" si="1"/>
        <v>73.791163315637675</v>
      </c>
      <c r="P8" s="9"/>
    </row>
    <row r="9" spans="1:133">
      <c r="A9" s="12"/>
      <c r="B9" s="44">
        <v>514</v>
      </c>
      <c r="C9" s="20" t="s">
        <v>22</v>
      </c>
      <c r="D9" s="46">
        <v>463551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463551</v>
      </c>
      <c r="O9" s="47">
        <f t="shared" si="1"/>
        <v>9.6883961041675377</v>
      </c>
      <c r="P9" s="9"/>
    </row>
    <row r="10" spans="1:133">
      <c r="A10" s="12"/>
      <c r="B10" s="44">
        <v>515</v>
      </c>
      <c r="C10" s="20" t="s">
        <v>23</v>
      </c>
      <c r="D10" s="46">
        <v>830947</v>
      </c>
      <c r="E10" s="46">
        <v>633761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1464708</v>
      </c>
      <c r="O10" s="47">
        <f t="shared" si="1"/>
        <v>30.612966601178783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9427310</v>
      </c>
      <c r="L11" s="46">
        <v>2003654</v>
      </c>
      <c r="M11" s="46">
        <v>0</v>
      </c>
      <c r="N11" s="46">
        <f t="shared" si="2"/>
        <v>11430964</v>
      </c>
      <c r="O11" s="47">
        <f t="shared" si="1"/>
        <v>238.91159135559923</v>
      </c>
      <c r="P11" s="9"/>
    </row>
    <row r="12" spans="1:133">
      <c r="A12" s="12"/>
      <c r="B12" s="44">
        <v>519</v>
      </c>
      <c r="C12" s="20" t="s">
        <v>64</v>
      </c>
      <c r="D12" s="46">
        <v>7091910</v>
      </c>
      <c r="E12" s="46">
        <v>0</v>
      </c>
      <c r="F12" s="46">
        <v>1536345</v>
      </c>
      <c r="G12" s="46">
        <v>2574477</v>
      </c>
      <c r="H12" s="46">
        <v>0</v>
      </c>
      <c r="I12" s="46">
        <v>0</v>
      </c>
      <c r="J12" s="46">
        <v>10562055</v>
      </c>
      <c r="K12" s="46">
        <v>0</v>
      </c>
      <c r="L12" s="46">
        <v>0</v>
      </c>
      <c r="M12" s="46">
        <v>0</v>
      </c>
      <c r="N12" s="46">
        <f t="shared" si="2"/>
        <v>21764787</v>
      </c>
      <c r="O12" s="47">
        <f t="shared" si="1"/>
        <v>454.892509300673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SUM(D14:D16)</f>
        <v>21084345</v>
      </c>
      <c r="E13" s="31">
        <f t="shared" si="3"/>
        <v>43376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3" si="4">SUM(D13:M13)</f>
        <v>21127721</v>
      </c>
      <c r="O13" s="43">
        <f t="shared" si="1"/>
        <v>441.57758224302972</v>
      </c>
      <c r="P13" s="10"/>
    </row>
    <row r="14" spans="1:133">
      <c r="A14" s="12"/>
      <c r="B14" s="44">
        <v>521</v>
      </c>
      <c r="C14" s="20" t="s">
        <v>28</v>
      </c>
      <c r="D14" s="46">
        <v>12690448</v>
      </c>
      <c r="E14" s="46">
        <v>43376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12733824</v>
      </c>
      <c r="O14" s="47">
        <f t="shared" si="1"/>
        <v>266.1418718388162</v>
      </c>
      <c r="P14" s="9"/>
    </row>
    <row r="15" spans="1:133">
      <c r="A15" s="12"/>
      <c r="B15" s="44">
        <v>522</v>
      </c>
      <c r="C15" s="20" t="s">
        <v>29</v>
      </c>
      <c r="D15" s="46">
        <v>7044495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7044495</v>
      </c>
      <c r="O15" s="47">
        <f t="shared" si="1"/>
        <v>147.23268402792291</v>
      </c>
      <c r="P15" s="9"/>
    </row>
    <row r="16" spans="1:133">
      <c r="A16" s="12"/>
      <c r="B16" s="44">
        <v>524</v>
      </c>
      <c r="C16" s="20" t="s">
        <v>30</v>
      </c>
      <c r="D16" s="46">
        <v>1349402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1349402</v>
      </c>
      <c r="O16" s="47">
        <f t="shared" si="1"/>
        <v>28.203026376290598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SUM(D18:D22)</f>
        <v>1844041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26647128</v>
      </c>
      <c r="J17" s="31">
        <f t="shared" si="5"/>
        <v>3240709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31731878</v>
      </c>
      <c r="O17" s="43">
        <f t="shared" si="1"/>
        <v>663.20858587969735</v>
      </c>
      <c r="P17" s="10"/>
    </row>
    <row r="18" spans="1:16">
      <c r="A18" s="12"/>
      <c r="B18" s="44">
        <v>533</v>
      </c>
      <c r="C18" s="20" t="s">
        <v>54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12601969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12601969</v>
      </c>
      <c r="O18" s="47">
        <f t="shared" si="1"/>
        <v>263.38605108055009</v>
      </c>
      <c r="P18" s="9"/>
    </row>
    <row r="19" spans="1:16">
      <c r="A19" s="12"/>
      <c r="B19" s="44">
        <v>534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4633012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4633012</v>
      </c>
      <c r="O19" s="47">
        <f t="shared" si="1"/>
        <v>96.831751870584796</v>
      </c>
      <c r="P19" s="9"/>
    </row>
    <row r="20" spans="1:16">
      <c r="A20" s="12"/>
      <c r="B20" s="44">
        <v>535</v>
      </c>
      <c r="C20" s="20" t="s">
        <v>55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2746747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2746747</v>
      </c>
      <c r="O20" s="47">
        <f t="shared" si="1"/>
        <v>57.40808009028968</v>
      </c>
      <c r="P20" s="9"/>
    </row>
    <row r="21" spans="1:16">
      <c r="A21" s="12"/>
      <c r="B21" s="44">
        <v>538</v>
      </c>
      <c r="C21" s="20" t="s">
        <v>66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2290340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2290340</v>
      </c>
      <c r="O21" s="47">
        <f t="shared" si="1"/>
        <v>47.868996363332357</v>
      </c>
      <c r="P21" s="9"/>
    </row>
    <row r="22" spans="1:16">
      <c r="A22" s="12"/>
      <c r="B22" s="44">
        <v>539</v>
      </c>
      <c r="C22" s="20" t="s">
        <v>35</v>
      </c>
      <c r="D22" s="46">
        <v>1844041</v>
      </c>
      <c r="E22" s="46">
        <v>0</v>
      </c>
      <c r="F22" s="46">
        <v>0</v>
      </c>
      <c r="G22" s="46">
        <v>0</v>
      </c>
      <c r="H22" s="46">
        <v>0</v>
      </c>
      <c r="I22" s="46">
        <v>4375060</v>
      </c>
      <c r="J22" s="46">
        <v>3240709</v>
      </c>
      <c r="K22" s="46">
        <v>0</v>
      </c>
      <c r="L22" s="46">
        <v>0</v>
      </c>
      <c r="M22" s="46">
        <v>0</v>
      </c>
      <c r="N22" s="46">
        <f t="shared" si="4"/>
        <v>9459810</v>
      </c>
      <c r="O22" s="47">
        <f t="shared" si="1"/>
        <v>197.71370647494044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1556368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1556368</v>
      </c>
      <c r="O23" s="43">
        <f t="shared" si="1"/>
        <v>32.528696233749947</v>
      </c>
      <c r="P23" s="10"/>
    </row>
    <row r="24" spans="1:16">
      <c r="A24" s="12"/>
      <c r="B24" s="44">
        <v>541</v>
      </c>
      <c r="C24" s="20" t="s">
        <v>67</v>
      </c>
      <c r="D24" s="46">
        <v>1556368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1556368</v>
      </c>
      <c r="O24" s="47">
        <f t="shared" si="1"/>
        <v>32.528696233749947</v>
      </c>
      <c r="P24" s="9"/>
    </row>
    <row r="25" spans="1:16" ht="15.75">
      <c r="A25" s="28" t="s">
        <v>38</v>
      </c>
      <c r="B25" s="29"/>
      <c r="C25" s="30"/>
      <c r="D25" s="31">
        <f t="shared" ref="D25:M25" si="7">SUM(D26:D27)</f>
        <v>387191</v>
      </c>
      <c r="E25" s="31">
        <f t="shared" si="7"/>
        <v>832672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1219863</v>
      </c>
      <c r="O25" s="43">
        <f t="shared" si="1"/>
        <v>25.495610918363081</v>
      </c>
      <c r="P25" s="10"/>
    </row>
    <row r="26" spans="1:16">
      <c r="A26" s="13"/>
      <c r="B26" s="45">
        <v>552</v>
      </c>
      <c r="C26" s="21" t="s">
        <v>39</v>
      </c>
      <c r="D26" s="46">
        <v>183038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183038</v>
      </c>
      <c r="O26" s="47">
        <f t="shared" si="1"/>
        <v>3.8255653555156126</v>
      </c>
      <c r="P26" s="9"/>
    </row>
    <row r="27" spans="1:16">
      <c r="A27" s="13"/>
      <c r="B27" s="45">
        <v>554</v>
      </c>
      <c r="C27" s="21" t="s">
        <v>40</v>
      </c>
      <c r="D27" s="46">
        <v>204153</v>
      </c>
      <c r="E27" s="46">
        <v>832672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1036825</v>
      </c>
      <c r="O27" s="47">
        <f t="shared" si="1"/>
        <v>21.67004556284747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SUM(D29:D30)</f>
        <v>0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1278435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1278435</v>
      </c>
      <c r="O28" s="43">
        <f t="shared" si="1"/>
        <v>26.719788488065877</v>
      </c>
      <c r="P28" s="9"/>
    </row>
    <row r="29" spans="1:16">
      <c r="A29" s="12"/>
      <c r="B29" s="44">
        <v>574</v>
      </c>
      <c r="C29" s="20" t="s">
        <v>84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373185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373185</v>
      </c>
      <c r="O29" s="47">
        <f t="shared" si="1"/>
        <v>7.7997115746352881</v>
      </c>
      <c r="P29" s="9"/>
    </row>
    <row r="30" spans="1:16">
      <c r="A30" s="12"/>
      <c r="B30" s="44">
        <v>575</v>
      </c>
      <c r="C30" s="20" t="s">
        <v>68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905250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905250</v>
      </c>
      <c r="O30" s="47">
        <f t="shared" si="1"/>
        <v>18.920076913430592</v>
      </c>
      <c r="P30" s="9"/>
    </row>
    <row r="31" spans="1:16" ht="15.75">
      <c r="A31" s="28" t="s">
        <v>69</v>
      </c>
      <c r="B31" s="29"/>
      <c r="C31" s="30"/>
      <c r="D31" s="31">
        <f t="shared" ref="D31:M31" si="9">SUM(D32:D32)</f>
        <v>1642549</v>
      </c>
      <c r="E31" s="31">
        <f t="shared" si="9"/>
        <v>137881</v>
      </c>
      <c r="F31" s="31">
        <f t="shared" si="9"/>
        <v>0</v>
      </c>
      <c r="G31" s="31">
        <f t="shared" si="9"/>
        <v>150003</v>
      </c>
      <c r="H31" s="31">
        <f t="shared" si="9"/>
        <v>0</v>
      </c>
      <c r="I31" s="31">
        <f t="shared" si="9"/>
        <v>1902043</v>
      </c>
      <c r="J31" s="31">
        <f t="shared" si="9"/>
        <v>491242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4323718</v>
      </c>
      <c r="O31" s="43">
        <f t="shared" si="1"/>
        <v>90.367387033398828</v>
      </c>
      <c r="P31" s="9"/>
    </row>
    <row r="32" spans="1:16" ht="15.75" thickBot="1">
      <c r="A32" s="12"/>
      <c r="B32" s="44">
        <v>581</v>
      </c>
      <c r="C32" s="20" t="s">
        <v>70</v>
      </c>
      <c r="D32" s="46">
        <v>1642549</v>
      </c>
      <c r="E32" s="46">
        <v>137881</v>
      </c>
      <c r="F32" s="46">
        <v>0</v>
      </c>
      <c r="G32" s="46">
        <v>150003</v>
      </c>
      <c r="H32" s="46">
        <v>0</v>
      </c>
      <c r="I32" s="46">
        <v>1902043</v>
      </c>
      <c r="J32" s="46">
        <v>491242</v>
      </c>
      <c r="K32" s="46">
        <v>0</v>
      </c>
      <c r="L32" s="46">
        <v>0</v>
      </c>
      <c r="M32" s="46">
        <v>0</v>
      </c>
      <c r="N32" s="46">
        <f t="shared" si="4"/>
        <v>4323718</v>
      </c>
      <c r="O32" s="47">
        <f t="shared" si="1"/>
        <v>90.367387033398828</v>
      </c>
      <c r="P32" s="9"/>
    </row>
    <row r="33" spans="1:119" ht="16.5" thickBot="1">
      <c r="A33" s="14" t="s">
        <v>10</v>
      </c>
      <c r="B33" s="23"/>
      <c r="C33" s="22"/>
      <c r="D33" s="15">
        <f>SUM(D5,D13,D17,D23,D25,D28,D31)</f>
        <v>39476033</v>
      </c>
      <c r="E33" s="15">
        <f t="shared" ref="E33:M33" si="10">SUM(E5,E13,E17,E23,E25,E28,E31)</f>
        <v>1647690</v>
      </c>
      <c r="F33" s="15">
        <f t="shared" si="10"/>
        <v>1536345</v>
      </c>
      <c r="G33" s="15">
        <f t="shared" si="10"/>
        <v>2724480</v>
      </c>
      <c r="H33" s="15">
        <f t="shared" si="10"/>
        <v>0</v>
      </c>
      <c r="I33" s="15">
        <f t="shared" si="10"/>
        <v>29827606</v>
      </c>
      <c r="J33" s="15">
        <f t="shared" si="10"/>
        <v>14294006</v>
      </c>
      <c r="K33" s="15">
        <f t="shared" si="10"/>
        <v>9427310</v>
      </c>
      <c r="L33" s="15">
        <f t="shared" si="10"/>
        <v>2003654</v>
      </c>
      <c r="M33" s="15">
        <f t="shared" si="10"/>
        <v>0</v>
      </c>
      <c r="N33" s="15">
        <f t="shared" si="4"/>
        <v>100937124</v>
      </c>
      <c r="O33" s="37">
        <f t="shared" si="1"/>
        <v>2109.6251306274298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85</v>
      </c>
      <c r="M35" s="93"/>
      <c r="N35" s="93"/>
      <c r="O35" s="41">
        <v>47846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12612031</v>
      </c>
      <c r="E5" s="26">
        <f t="shared" si="0"/>
        <v>833341</v>
      </c>
      <c r="F5" s="26">
        <f t="shared" si="0"/>
        <v>938316</v>
      </c>
      <c r="G5" s="26">
        <f t="shared" si="0"/>
        <v>2034346</v>
      </c>
      <c r="H5" s="26">
        <f t="shared" si="0"/>
        <v>0</v>
      </c>
      <c r="I5" s="26">
        <f t="shared" si="0"/>
        <v>0</v>
      </c>
      <c r="J5" s="26">
        <f t="shared" si="0"/>
        <v>11369217</v>
      </c>
      <c r="K5" s="26">
        <f t="shared" si="0"/>
        <v>9722520</v>
      </c>
      <c r="L5" s="26">
        <f t="shared" si="0"/>
        <v>2051491</v>
      </c>
      <c r="M5" s="26">
        <f t="shared" si="0"/>
        <v>0</v>
      </c>
      <c r="N5" s="27">
        <f>SUM(D5:M5)</f>
        <v>39561262</v>
      </c>
      <c r="O5" s="32">
        <f t="shared" ref="O5:O32" si="1">(N5/O$34)</f>
        <v>833.64088840188811</v>
      </c>
      <c r="P5" s="6"/>
    </row>
    <row r="6" spans="1:133">
      <c r="A6" s="12"/>
      <c r="B6" s="44">
        <v>511</v>
      </c>
      <c r="C6" s="20" t="s">
        <v>19</v>
      </c>
      <c r="D6" s="46">
        <v>70629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70629</v>
      </c>
      <c r="O6" s="47">
        <f t="shared" si="1"/>
        <v>1.4883049561699258</v>
      </c>
      <c r="P6" s="9"/>
    </row>
    <row r="7" spans="1:133">
      <c r="A7" s="12"/>
      <c r="B7" s="44">
        <v>512</v>
      </c>
      <c r="C7" s="20" t="s">
        <v>20</v>
      </c>
      <c r="D7" s="46">
        <v>940269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940269</v>
      </c>
      <c r="O7" s="47">
        <f t="shared" si="1"/>
        <v>19.813490391099123</v>
      </c>
      <c r="P7" s="9"/>
    </row>
    <row r="8" spans="1:133">
      <c r="A8" s="12"/>
      <c r="B8" s="44">
        <v>513</v>
      </c>
      <c r="C8" s="20" t="s">
        <v>21</v>
      </c>
      <c r="D8" s="46">
        <v>3401155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3401155</v>
      </c>
      <c r="O8" s="47">
        <f t="shared" si="1"/>
        <v>71.669651888064735</v>
      </c>
      <c r="P8" s="9"/>
    </row>
    <row r="9" spans="1:133">
      <c r="A9" s="12"/>
      <c r="B9" s="44">
        <v>514</v>
      </c>
      <c r="C9" s="20" t="s">
        <v>22</v>
      </c>
      <c r="D9" s="46">
        <v>445559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445559</v>
      </c>
      <c r="O9" s="47">
        <f t="shared" si="1"/>
        <v>9.3888865475387728</v>
      </c>
      <c r="P9" s="9"/>
    </row>
    <row r="10" spans="1:133">
      <c r="A10" s="12"/>
      <c r="B10" s="44">
        <v>515</v>
      </c>
      <c r="C10" s="20" t="s">
        <v>23</v>
      </c>
      <c r="D10" s="46">
        <v>786590</v>
      </c>
      <c r="E10" s="46">
        <v>833341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1619931</v>
      </c>
      <c r="O10" s="47">
        <f t="shared" si="1"/>
        <v>34.135430714767367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9722520</v>
      </c>
      <c r="L11" s="46">
        <v>2051491</v>
      </c>
      <c r="M11" s="46">
        <v>0</v>
      </c>
      <c r="N11" s="46">
        <f t="shared" si="2"/>
        <v>11774011</v>
      </c>
      <c r="O11" s="47">
        <f t="shared" si="1"/>
        <v>248.10373819959543</v>
      </c>
      <c r="P11" s="9"/>
    </row>
    <row r="12" spans="1:133">
      <c r="A12" s="12"/>
      <c r="B12" s="44">
        <v>519</v>
      </c>
      <c r="C12" s="20" t="s">
        <v>64</v>
      </c>
      <c r="D12" s="46">
        <v>6967829</v>
      </c>
      <c r="E12" s="46">
        <v>0</v>
      </c>
      <c r="F12" s="46">
        <v>938316</v>
      </c>
      <c r="G12" s="46">
        <v>2034346</v>
      </c>
      <c r="H12" s="46">
        <v>0</v>
      </c>
      <c r="I12" s="46">
        <v>0</v>
      </c>
      <c r="J12" s="46">
        <v>11369217</v>
      </c>
      <c r="K12" s="46">
        <v>0</v>
      </c>
      <c r="L12" s="46">
        <v>0</v>
      </c>
      <c r="M12" s="46">
        <v>0</v>
      </c>
      <c r="N12" s="46">
        <f t="shared" si="2"/>
        <v>21309708</v>
      </c>
      <c r="O12" s="47">
        <f t="shared" si="1"/>
        <v>449.04138570465273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SUM(D14:D16)</f>
        <v>20482316</v>
      </c>
      <c r="E13" s="31">
        <f t="shared" si="3"/>
        <v>118861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20601177</v>
      </c>
      <c r="O13" s="43">
        <f t="shared" si="1"/>
        <v>434.11111345246121</v>
      </c>
      <c r="P13" s="10"/>
    </row>
    <row r="14" spans="1:133">
      <c r="A14" s="12"/>
      <c r="B14" s="44">
        <v>521</v>
      </c>
      <c r="C14" s="20" t="s">
        <v>28</v>
      </c>
      <c r="D14" s="46">
        <v>11900387</v>
      </c>
      <c r="E14" s="46">
        <v>118861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12019248</v>
      </c>
      <c r="O14" s="47">
        <f t="shared" si="1"/>
        <v>253.2714093054619</v>
      </c>
      <c r="P14" s="9"/>
    </row>
    <row r="15" spans="1:133">
      <c r="A15" s="12"/>
      <c r="B15" s="44">
        <v>522</v>
      </c>
      <c r="C15" s="20" t="s">
        <v>29</v>
      </c>
      <c r="D15" s="46">
        <v>6721967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6721967</v>
      </c>
      <c r="O15" s="47">
        <f t="shared" si="1"/>
        <v>141.64630394470669</v>
      </c>
      <c r="P15" s="9"/>
    </row>
    <row r="16" spans="1:133">
      <c r="A16" s="12"/>
      <c r="B16" s="44">
        <v>524</v>
      </c>
      <c r="C16" s="20" t="s">
        <v>30</v>
      </c>
      <c r="D16" s="46">
        <v>1859962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1859962</v>
      </c>
      <c r="O16" s="47">
        <f t="shared" si="1"/>
        <v>39.193400202292651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SUM(D18:D22)</f>
        <v>1729461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27217701</v>
      </c>
      <c r="J17" s="31">
        <f t="shared" si="5"/>
        <v>3017276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31964438</v>
      </c>
      <c r="O17" s="43">
        <f t="shared" si="1"/>
        <v>673.5594656102495</v>
      </c>
      <c r="P17" s="10"/>
    </row>
    <row r="18" spans="1:119">
      <c r="A18" s="12"/>
      <c r="B18" s="44">
        <v>533</v>
      </c>
      <c r="C18" s="20" t="s">
        <v>54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16082224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16082224</v>
      </c>
      <c r="O18" s="47">
        <f t="shared" si="1"/>
        <v>338.88705327039781</v>
      </c>
      <c r="P18" s="9"/>
    </row>
    <row r="19" spans="1:119">
      <c r="A19" s="12"/>
      <c r="B19" s="44">
        <v>534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5264383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5264383</v>
      </c>
      <c r="O19" s="47">
        <f t="shared" si="1"/>
        <v>110.93187373567093</v>
      </c>
      <c r="P19" s="9"/>
    </row>
    <row r="20" spans="1:119">
      <c r="A20" s="12"/>
      <c r="B20" s="44">
        <v>535</v>
      </c>
      <c r="C20" s="20" t="s">
        <v>55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2933421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2933421</v>
      </c>
      <c r="O20" s="47">
        <f t="shared" si="1"/>
        <v>61.813490391099123</v>
      </c>
      <c r="P20" s="9"/>
    </row>
    <row r="21" spans="1:119">
      <c r="A21" s="12"/>
      <c r="B21" s="44">
        <v>538</v>
      </c>
      <c r="C21" s="20" t="s">
        <v>66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2020335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2020335</v>
      </c>
      <c r="O21" s="47">
        <f t="shared" si="1"/>
        <v>42.572804281861096</v>
      </c>
      <c r="P21" s="9"/>
    </row>
    <row r="22" spans="1:119">
      <c r="A22" s="12"/>
      <c r="B22" s="44">
        <v>539</v>
      </c>
      <c r="C22" s="20" t="s">
        <v>35</v>
      </c>
      <c r="D22" s="46">
        <v>1729461</v>
      </c>
      <c r="E22" s="46">
        <v>0</v>
      </c>
      <c r="F22" s="46">
        <v>0</v>
      </c>
      <c r="G22" s="46">
        <v>0</v>
      </c>
      <c r="H22" s="46">
        <v>0</v>
      </c>
      <c r="I22" s="46">
        <v>917338</v>
      </c>
      <c r="J22" s="46">
        <v>3017276</v>
      </c>
      <c r="K22" s="46">
        <v>0</v>
      </c>
      <c r="L22" s="46">
        <v>0</v>
      </c>
      <c r="M22" s="46">
        <v>0</v>
      </c>
      <c r="N22" s="46">
        <f t="shared" si="4"/>
        <v>5664075</v>
      </c>
      <c r="O22" s="47">
        <f t="shared" si="1"/>
        <v>119.35424393122049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1427500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1427500</v>
      </c>
      <c r="O23" s="43">
        <f t="shared" si="1"/>
        <v>30.080495616992582</v>
      </c>
      <c r="P23" s="10"/>
    </row>
    <row r="24" spans="1:119">
      <c r="A24" s="12"/>
      <c r="B24" s="44">
        <v>541</v>
      </c>
      <c r="C24" s="20" t="s">
        <v>67</v>
      </c>
      <c r="D24" s="46">
        <v>1427500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1427500</v>
      </c>
      <c r="O24" s="47">
        <f t="shared" si="1"/>
        <v>30.080495616992582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SUM(D26:D27)</f>
        <v>402870</v>
      </c>
      <c r="E25" s="31">
        <f t="shared" si="7"/>
        <v>530128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932998</v>
      </c>
      <c r="O25" s="43">
        <f t="shared" si="1"/>
        <v>19.66027478084963</v>
      </c>
      <c r="P25" s="10"/>
    </row>
    <row r="26" spans="1:119">
      <c r="A26" s="13"/>
      <c r="B26" s="45">
        <v>552</v>
      </c>
      <c r="C26" s="21" t="s">
        <v>39</v>
      </c>
      <c r="D26" s="46">
        <v>196973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196973</v>
      </c>
      <c r="O26" s="47">
        <f t="shared" si="1"/>
        <v>4.1506448078219824</v>
      </c>
      <c r="P26" s="9"/>
    </row>
    <row r="27" spans="1:119">
      <c r="A27" s="13"/>
      <c r="B27" s="45">
        <v>554</v>
      </c>
      <c r="C27" s="21" t="s">
        <v>40</v>
      </c>
      <c r="D27" s="46">
        <v>205897</v>
      </c>
      <c r="E27" s="46">
        <v>530128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736025</v>
      </c>
      <c r="O27" s="47">
        <f t="shared" si="1"/>
        <v>15.509629973027646</v>
      </c>
      <c r="P27" s="9"/>
    </row>
    <row r="28" spans="1:119" ht="15.75">
      <c r="A28" s="28" t="s">
        <v>41</v>
      </c>
      <c r="B28" s="29"/>
      <c r="C28" s="30"/>
      <c r="D28" s="31">
        <f t="shared" ref="D28:M28" si="8">SUM(D29:D29)</f>
        <v>0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1038878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1038878</v>
      </c>
      <c r="O28" s="43">
        <f t="shared" si="1"/>
        <v>21.891394133513149</v>
      </c>
      <c r="P28" s="9"/>
    </row>
    <row r="29" spans="1:119">
      <c r="A29" s="12"/>
      <c r="B29" s="44">
        <v>575</v>
      </c>
      <c r="C29" s="20" t="s">
        <v>68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1038878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1038878</v>
      </c>
      <c r="O29" s="47">
        <f t="shared" si="1"/>
        <v>21.891394133513149</v>
      </c>
      <c r="P29" s="9"/>
    </row>
    <row r="30" spans="1:119" ht="15.75">
      <c r="A30" s="28" t="s">
        <v>69</v>
      </c>
      <c r="B30" s="29"/>
      <c r="C30" s="30"/>
      <c r="D30" s="31">
        <f t="shared" ref="D30:M30" si="9">SUM(D31:D31)</f>
        <v>379330</v>
      </c>
      <c r="E30" s="31">
        <f t="shared" si="9"/>
        <v>138798</v>
      </c>
      <c r="F30" s="31">
        <f t="shared" si="9"/>
        <v>0</v>
      </c>
      <c r="G30" s="31">
        <f t="shared" si="9"/>
        <v>18172</v>
      </c>
      <c r="H30" s="31">
        <f t="shared" si="9"/>
        <v>0</v>
      </c>
      <c r="I30" s="31">
        <f t="shared" si="9"/>
        <v>1875005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2411305</v>
      </c>
      <c r="O30" s="43">
        <f t="shared" si="1"/>
        <v>50.811383175994607</v>
      </c>
      <c r="P30" s="9"/>
    </row>
    <row r="31" spans="1:119" ht="15.75" thickBot="1">
      <c r="A31" s="12"/>
      <c r="B31" s="44">
        <v>581</v>
      </c>
      <c r="C31" s="20" t="s">
        <v>70</v>
      </c>
      <c r="D31" s="46">
        <v>379330</v>
      </c>
      <c r="E31" s="46">
        <v>138798</v>
      </c>
      <c r="F31" s="46">
        <v>0</v>
      </c>
      <c r="G31" s="46">
        <v>18172</v>
      </c>
      <c r="H31" s="46">
        <v>0</v>
      </c>
      <c r="I31" s="46">
        <v>1875005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2411305</v>
      </c>
      <c r="O31" s="47">
        <f t="shared" si="1"/>
        <v>50.811383175994607</v>
      </c>
      <c r="P31" s="9"/>
    </row>
    <row r="32" spans="1:119" ht="16.5" thickBot="1">
      <c r="A32" s="14" t="s">
        <v>10</v>
      </c>
      <c r="B32" s="23"/>
      <c r="C32" s="22"/>
      <c r="D32" s="15">
        <f>SUM(D5,D13,D17,D23,D25,D28,D30)</f>
        <v>37033508</v>
      </c>
      <c r="E32" s="15">
        <f t="shared" ref="E32:M32" si="10">SUM(E5,E13,E17,E23,E25,E28,E30)</f>
        <v>1621128</v>
      </c>
      <c r="F32" s="15">
        <f t="shared" si="10"/>
        <v>938316</v>
      </c>
      <c r="G32" s="15">
        <f t="shared" si="10"/>
        <v>2052518</v>
      </c>
      <c r="H32" s="15">
        <f t="shared" si="10"/>
        <v>0</v>
      </c>
      <c r="I32" s="15">
        <f t="shared" si="10"/>
        <v>30131584</v>
      </c>
      <c r="J32" s="15">
        <f t="shared" si="10"/>
        <v>14386493</v>
      </c>
      <c r="K32" s="15">
        <f t="shared" si="10"/>
        <v>9722520</v>
      </c>
      <c r="L32" s="15">
        <f t="shared" si="10"/>
        <v>2051491</v>
      </c>
      <c r="M32" s="15">
        <f t="shared" si="10"/>
        <v>0</v>
      </c>
      <c r="N32" s="15">
        <f t="shared" si="4"/>
        <v>97937558</v>
      </c>
      <c r="O32" s="37">
        <f t="shared" si="1"/>
        <v>2063.7550151719488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82</v>
      </c>
      <c r="M34" s="93"/>
      <c r="N34" s="93"/>
      <c r="O34" s="41">
        <v>47456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12944544</v>
      </c>
      <c r="E5" s="26">
        <f t="shared" si="0"/>
        <v>0</v>
      </c>
      <c r="F5" s="26">
        <f t="shared" si="0"/>
        <v>802674</v>
      </c>
      <c r="G5" s="26">
        <f t="shared" si="0"/>
        <v>9297544</v>
      </c>
      <c r="H5" s="26">
        <f t="shared" si="0"/>
        <v>0</v>
      </c>
      <c r="I5" s="26">
        <f t="shared" si="0"/>
        <v>0</v>
      </c>
      <c r="J5" s="26">
        <f t="shared" si="0"/>
        <v>13130720</v>
      </c>
      <c r="K5" s="26">
        <f t="shared" si="0"/>
        <v>10267494</v>
      </c>
      <c r="L5" s="26">
        <f t="shared" si="0"/>
        <v>1907769</v>
      </c>
      <c r="M5" s="26">
        <f t="shared" si="0"/>
        <v>0</v>
      </c>
      <c r="N5" s="27">
        <f>SUM(D5:M5)</f>
        <v>48350745</v>
      </c>
      <c r="O5" s="32">
        <f t="shared" ref="O5:O32" si="1">(N5/O$34)</f>
        <v>1041.7500484777972</v>
      </c>
      <c r="P5" s="6"/>
    </row>
    <row r="6" spans="1:133">
      <c r="A6" s="12"/>
      <c r="B6" s="44">
        <v>511</v>
      </c>
      <c r="C6" s="20" t="s">
        <v>19</v>
      </c>
      <c r="D6" s="46">
        <v>65233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65233</v>
      </c>
      <c r="O6" s="47">
        <f t="shared" si="1"/>
        <v>1.4054898412082821</v>
      </c>
      <c r="P6" s="9"/>
    </row>
    <row r="7" spans="1:133">
      <c r="A7" s="12"/>
      <c r="B7" s="44">
        <v>512</v>
      </c>
      <c r="C7" s="20" t="s">
        <v>20</v>
      </c>
      <c r="D7" s="46">
        <v>924681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924681</v>
      </c>
      <c r="O7" s="47">
        <f t="shared" si="1"/>
        <v>19.922887983970007</v>
      </c>
      <c r="P7" s="9"/>
    </row>
    <row r="8" spans="1:133">
      <c r="A8" s="12"/>
      <c r="B8" s="44">
        <v>513</v>
      </c>
      <c r="C8" s="20" t="s">
        <v>21</v>
      </c>
      <c r="D8" s="46">
        <v>3253027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3253027</v>
      </c>
      <c r="O8" s="47">
        <f t="shared" si="1"/>
        <v>70.088703595975261</v>
      </c>
      <c r="P8" s="9"/>
    </row>
    <row r="9" spans="1:133">
      <c r="A9" s="12"/>
      <c r="B9" s="44">
        <v>514</v>
      </c>
      <c r="C9" s="20" t="s">
        <v>22</v>
      </c>
      <c r="D9" s="46">
        <v>434923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434923</v>
      </c>
      <c r="O9" s="47">
        <f t="shared" si="1"/>
        <v>9.3707151013724594</v>
      </c>
      <c r="P9" s="9"/>
    </row>
    <row r="10" spans="1:133">
      <c r="A10" s="12"/>
      <c r="B10" s="44">
        <v>515</v>
      </c>
      <c r="C10" s="20" t="s">
        <v>23</v>
      </c>
      <c r="D10" s="46">
        <v>601843</v>
      </c>
      <c r="E10" s="46">
        <v>0</v>
      </c>
      <c r="F10" s="46">
        <v>0</v>
      </c>
      <c r="G10" s="46">
        <v>529051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1130894</v>
      </c>
      <c r="O10" s="47">
        <f t="shared" si="1"/>
        <v>24.365888867343202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10267494</v>
      </c>
      <c r="L11" s="46">
        <v>1907769</v>
      </c>
      <c r="M11" s="46">
        <v>0</v>
      </c>
      <c r="N11" s="46">
        <f t="shared" si="2"/>
        <v>12175263</v>
      </c>
      <c r="O11" s="47">
        <f t="shared" si="1"/>
        <v>262.32441341865427</v>
      </c>
      <c r="P11" s="9"/>
    </row>
    <row r="12" spans="1:133">
      <c r="A12" s="12"/>
      <c r="B12" s="44">
        <v>519</v>
      </c>
      <c r="C12" s="20" t="s">
        <v>64</v>
      </c>
      <c r="D12" s="46">
        <v>7664837</v>
      </c>
      <c r="E12" s="46">
        <v>0</v>
      </c>
      <c r="F12" s="46">
        <v>802674</v>
      </c>
      <c r="G12" s="46">
        <v>8768493</v>
      </c>
      <c r="H12" s="46">
        <v>0</v>
      </c>
      <c r="I12" s="46">
        <v>0</v>
      </c>
      <c r="J12" s="46">
        <v>13130720</v>
      </c>
      <c r="K12" s="46">
        <v>0</v>
      </c>
      <c r="L12" s="46">
        <v>0</v>
      </c>
      <c r="M12" s="46">
        <v>0</v>
      </c>
      <c r="N12" s="46">
        <f t="shared" si="2"/>
        <v>30366724</v>
      </c>
      <c r="O12" s="47">
        <f t="shared" si="1"/>
        <v>654.27194966927368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SUM(D14:D16)</f>
        <v>20015416</v>
      </c>
      <c r="E13" s="31">
        <f t="shared" si="3"/>
        <v>53603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20069019</v>
      </c>
      <c r="O13" s="43">
        <f t="shared" si="1"/>
        <v>432.40081442699244</v>
      </c>
      <c r="P13" s="10"/>
    </row>
    <row r="14" spans="1:133">
      <c r="A14" s="12"/>
      <c r="B14" s="44">
        <v>521</v>
      </c>
      <c r="C14" s="20" t="s">
        <v>28</v>
      </c>
      <c r="D14" s="46">
        <v>12203340</v>
      </c>
      <c r="E14" s="46">
        <v>53603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12256943</v>
      </c>
      <c r="O14" s="47">
        <f t="shared" si="1"/>
        <v>264.08426518432339</v>
      </c>
      <c r="P14" s="9"/>
    </row>
    <row r="15" spans="1:133">
      <c r="A15" s="12"/>
      <c r="B15" s="44">
        <v>522</v>
      </c>
      <c r="C15" s="20" t="s">
        <v>29</v>
      </c>
      <c r="D15" s="46">
        <v>6377732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6377732</v>
      </c>
      <c r="O15" s="47">
        <f t="shared" si="1"/>
        <v>137.41262146381402</v>
      </c>
      <c r="P15" s="9"/>
    </row>
    <row r="16" spans="1:133">
      <c r="A16" s="12"/>
      <c r="B16" s="44">
        <v>524</v>
      </c>
      <c r="C16" s="20" t="s">
        <v>30</v>
      </c>
      <c r="D16" s="46">
        <v>1434344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1434344</v>
      </c>
      <c r="O16" s="47">
        <f t="shared" si="1"/>
        <v>30.903927778855063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SUM(D18:D22)</f>
        <v>1690415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25907739</v>
      </c>
      <c r="J17" s="31">
        <f t="shared" si="5"/>
        <v>952311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28550465</v>
      </c>
      <c r="O17" s="43">
        <f t="shared" si="1"/>
        <v>615.13940059897016</v>
      </c>
      <c r="P17" s="10"/>
    </row>
    <row r="18" spans="1:119">
      <c r="A18" s="12"/>
      <c r="B18" s="44">
        <v>533</v>
      </c>
      <c r="C18" s="20" t="s">
        <v>54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15265794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15265794</v>
      </c>
      <c r="O18" s="47">
        <f t="shared" si="1"/>
        <v>328.91202895740417</v>
      </c>
      <c r="P18" s="9"/>
    </row>
    <row r="19" spans="1:119">
      <c r="A19" s="12"/>
      <c r="B19" s="44">
        <v>534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4944192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4944192</v>
      </c>
      <c r="O19" s="47">
        <f t="shared" si="1"/>
        <v>106.52601641781398</v>
      </c>
      <c r="P19" s="9"/>
    </row>
    <row r="20" spans="1:119">
      <c r="A20" s="12"/>
      <c r="B20" s="44">
        <v>535</v>
      </c>
      <c r="C20" s="20" t="s">
        <v>55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2539789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2539789</v>
      </c>
      <c r="O20" s="47">
        <f t="shared" si="1"/>
        <v>54.721500441686594</v>
      </c>
      <c r="P20" s="9"/>
    </row>
    <row r="21" spans="1:119">
      <c r="A21" s="12"/>
      <c r="B21" s="44">
        <v>538</v>
      </c>
      <c r="C21" s="20" t="s">
        <v>66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2281171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2281171</v>
      </c>
      <c r="O21" s="47">
        <f t="shared" si="1"/>
        <v>49.149397798030726</v>
      </c>
      <c r="P21" s="9"/>
    </row>
    <row r="22" spans="1:119">
      <c r="A22" s="12"/>
      <c r="B22" s="44">
        <v>539</v>
      </c>
      <c r="C22" s="20" t="s">
        <v>35</v>
      </c>
      <c r="D22" s="46">
        <v>1690415</v>
      </c>
      <c r="E22" s="46">
        <v>0</v>
      </c>
      <c r="F22" s="46">
        <v>0</v>
      </c>
      <c r="G22" s="46">
        <v>0</v>
      </c>
      <c r="H22" s="46">
        <v>0</v>
      </c>
      <c r="I22" s="46">
        <v>876793</v>
      </c>
      <c r="J22" s="46">
        <v>952311</v>
      </c>
      <c r="K22" s="46">
        <v>0</v>
      </c>
      <c r="L22" s="46">
        <v>0</v>
      </c>
      <c r="M22" s="46">
        <v>0</v>
      </c>
      <c r="N22" s="46">
        <f t="shared" si="4"/>
        <v>3519519</v>
      </c>
      <c r="O22" s="47">
        <f t="shared" si="1"/>
        <v>75.83045698403464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1406570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1406570</v>
      </c>
      <c r="O23" s="43">
        <f t="shared" si="1"/>
        <v>30.3055178506022</v>
      </c>
      <c r="P23" s="10"/>
    </row>
    <row r="24" spans="1:119">
      <c r="A24" s="12"/>
      <c r="B24" s="44">
        <v>541</v>
      </c>
      <c r="C24" s="20" t="s">
        <v>67</v>
      </c>
      <c r="D24" s="46">
        <v>1406570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1406570</v>
      </c>
      <c r="O24" s="47">
        <f t="shared" si="1"/>
        <v>30.3055178506022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SUM(D26:D27)</f>
        <v>421831</v>
      </c>
      <c r="E25" s="31">
        <f t="shared" si="7"/>
        <v>578969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1000800</v>
      </c>
      <c r="O25" s="43">
        <f t="shared" si="1"/>
        <v>21.562924180725229</v>
      </c>
      <c r="P25" s="10"/>
    </row>
    <row r="26" spans="1:119">
      <c r="A26" s="13"/>
      <c r="B26" s="45">
        <v>552</v>
      </c>
      <c r="C26" s="21" t="s">
        <v>39</v>
      </c>
      <c r="D26" s="46">
        <v>233045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233045</v>
      </c>
      <c r="O26" s="47">
        <f t="shared" si="1"/>
        <v>5.0211147738780086</v>
      </c>
      <c r="P26" s="9"/>
    </row>
    <row r="27" spans="1:119">
      <c r="A27" s="13"/>
      <c r="B27" s="45">
        <v>554</v>
      </c>
      <c r="C27" s="21" t="s">
        <v>40</v>
      </c>
      <c r="D27" s="46">
        <v>188786</v>
      </c>
      <c r="E27" s="46">
        <v>578969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767755</v>
      </c>
      <c r="O27" s="47">
        <f t="shared" si="1"/>
        <v>16.541809406847218</v>
      </c>
      <c r="P27" s="9"/>
    </row>
    <row r="28" spans="1:119" ht="15.75">
      <c r="A28" s="28" t="s">
        <v>41</v>
      </c>
      <c r="B28" s="29"/>
      <c r="C28" s="30"/>
      <c r="D28" s="31">
        <f t="shared" ref="D28:M28" si="8">SUM(D29:D29)</f>
        <v>0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1054554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1054554</v>
      </c>
      <c r="O28" s="43">
        <f t="shared" si="1"/>
        <v>22.721091073621615</v>
      </c>
      <c r="P28" s="9"/>
    </row>
    <row r="29" spans="1:119">
      <c r="A29" s="12"/>
      <c r="B29" s="44">
        <v>575</v>
      </c>
      <c r="C29" s="20" t="s">
        <v>68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1054554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1054554</v>
      </c>
      <c r="O29" s="47">
        <f t="shared" si="1"/>
        <v>22.721091073621615</v>
      </c>
      <c r="P29" s="9"/>
    </row>
    <row r="30" spans="1:119" ht="15.75">
      <c r="A30" s="28" t="s">
        <v>69</v>
      </c>
      <c r="B30" s="29"/>
      <c r="C30" s="30"/>
      <c r="D30" s="31">
        <f t="shared" ref="D30:M30" si="9">SUM(D31:D31)</f>
        <v>659431</v>
      </c>
      <c r="E30" s="31">
        <f t="shared" si="9"/>
        <v>252847</v>
      </c>
      <c r="F30" s="31">
        <f t="shared" si="9"/>
        <v>0</v>
      </c>
      <c r="G30" s="31">
        <f t="shared" si="9"/>
        <v>963346</v>
      </c>
      <c r="H30" s="31">
        <f t="shared" si="9"/>
        <v>0</v>
      </c>
      <c r="I30" s="31">
        <f t="shared" si="9"/>
        <v>2253765</v>
      </c>
      <c r="J30" s="31">
        <f t="shared" si="9"/>
        <v>361154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4490543</v>
      </c>
      <c r="O30" s="43">
        <f t="shared" si="1"/>
        <v>96.751836769870508</v>
      </c>
      <c r="P30" s="9"/>
    </row>
    <row r="31" spans="1:119" ht="15.75" thickBot="1">
      <c r="A31" s="12"/>
      <c r="B31" s="44">
        <v>581</v>
      </c>
      <c r="C31" s="20" t="s">
        <v>70</v>
      </c>
      <c r="D31" s="46">
        <v>659431</v>
      </c>
      <c r="E31" s="46">
        <v>252847</v>
      </c>
      <c r="F31" s="46">
        <v>0</v>
      </c>
      <c r="G31" s="46">
        <v>963346</v>
      </c>
      <c r="H31" s="46">
        <v>0</v>
      </c>
      <c r="I31" s="46">
        <v>2253765</v>
      </c>
      <c r="J31" s="46">
        <v>361154</v>
      </c>
      <c r="K31" s="46">
        <v>0</v>
      </c>
      <c r="L31" s="46">
        <v>0</v>
      </c>
      <c r="M31" s="46">
        <v>0</v>
      </c>
      <c r="N31" s="46">
        <f t="shared" si="4"/>
        <v>4490543</v>
      </c>
      <c r="O31" s="47">
        <f t="shared" si="1"/>
        <v>96.751836769870508</v>
      </c>
      <c r="P31" s="9"/>
    </row>
    <row r="32" spans="1:119" ht="16.5" thickBot="1">
      <c r="A32" s="14" t="s">
        <v>10</v>
      </c>
      <c r="B32" s="23"/>
      <c r="C32" s="22"/>
      <c r="D32" s="15">
        <f>SUM(D5,D13,D17,D23,D25,D28,D30)</f>
        <v>37138207</v>
      </c>
      <c r="E32" s="15">
        <f t="shared" ref="E32:M32" si="10">SUM(E5,E13,E17,E23,E25,E28,E30)</f>
        <v>885419</v>
      </c>
      <c r="F32" s="15">
        <f t="shared" si="10"/>
        <v>802674</v>
      </c>
      <c r="G32" s="15">
        <f t="shared" si="10"/>
        <v>10260890</v>
      </c>
      <c r="H32" s="15">
        <f t="shared" si="10"/>
        <v>0</v>
      </c>
      <c r="I32" s="15">
        <f t="shared" si="10"/>
        <v>29216058</v>
      </c>
      <c r="J32" s="15">
        <f t="shared" si="10"/>
        <v>14444185</v>
      </c>
      <c r="K32" s="15">
        <f t="shared" si="10"/>
        <v>10267494</v>
      </c>
      <c r="L32" s="15">
        <f t="shared" si="10"/>
        <v>1907769</v>
      </c>
      <c r="M32" s="15">
        <f t="shared" si="10"/>
        <v>0</v>
      </c>
      <c r="N32" s="15">
        <f t="shared" si="4"/>
        <v>104922696</v>
      </c>
      <c r="O32" s="37">
        <f t="shared" si="1"/>
        <v>2260.6316333785794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80</v>
      </c>
      <c r="M34" s="93"/>
      <c r="N34" s="93"/>
      <c r="O34" s="41">
        <v>46413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9928374</v>
      </c>
      <c r="E5" s="26">
        <f t="shared" si="0"/>
        <v>289984</v>
      </c>
      <c r="F5" s="26">
        <f t="shared" si="0"/>
        <v>820813</v>
      </c>
      <c r="G5" s="26">
        <f t="shared" si="0"/>
        <v>413881</v>
      </c>
      <c r="H5" s="26">
        <f t="shared" si="0"/>
        <v>0</v>
      </c>
      <c r="I5" s="26">
        <f t="shared" si="0"/>
        <v>0</v>
      </c>
      <c r="J5" s="26">
        <f t="shared" si="0"/>
        <v>11346911</v>
      </c>
      <c r="K5" s="26">
        <f t="shared" si="0"/>
        <v>9722454</v>
      </c>
      <c r="L5" s="26">
        <f t="shared" si="0"/>
        <v>1725773</v>
      </c>
      <c r="M5" s="26">
        <f t="shared" si="0"/>
        <v>0</v>
      </c>
      <c r="N5" s="27">
        <f>SUM(D5:M5)</f>
        <v>34248190</v>
      </c>
      <c r="O5" s="32">
        <f t="shared" ref="O5:O32" si="1">(N5/O$34)</f>
        <v>744.16996219199518</v>
      </c>
      <c r="P5" s="6"/>
    </row>
    <row r="6" spans="1:133">
      <c r="A6" s="12"/>
      <c r="B6" s="44">
        <v>511</v>
      </c>
      <c r="C6" s="20" t="s">
        <v>19</v>
      </c>
      <c r="D6" s="46">
        <v>58888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58888</v>
      </c>
      <c r="O6" s="47">
        <f t="shared" si="1"/>
        <v>1.2795619486332623</v>
      </c>
      <c r="P6" s="9"/>
    </row>
    <row r="7" spans="1:133">
      <c r="A7" s="12"/>
      <c r="B7" s="44">
        <v>512</v>
      </c>
      <c r="C7" s="20" t="s">
        <v>20</v>
      </c>
      <c r="D7" s="46">
        <v>840114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840114</v>
      </c>
      <c r="O7" s="47">
        <f t="shared" si="1"/>
        <v>18.254617356916256</v>
      </c>
      <c r="P7" s="9"/>
    </row>
    <row r="8" spans="1:133">
      <c r="A8" s="12"/>
      <c r="B8" s="44">
        <v>513</v>
      </c>
      <c r="C8" s="20" t="s">
        <v>21</v>
      </c>
      <c r="D8" s="46">
        <v>2991111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2991111</v>
      </c>
      <c r="O8" s="47">
        <f t="shared" si="1"/>
        <v>64.993068532441001</v>
      </c>
      <c r="P8" s="9"/>
    </row>
    <row r="9" spans="1:133">
      <c r="A9" s="12"/>
      <c r="B9" s="44">
        <v>514</v>
      </c>
      <c r="C9" s="20" t="s">
        <v>22</v>
      </c>
      <c r="D9" s="46">
        <v>407095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407095</v>
      </c>
      <c r="O9" s="47">
        <f t="shared" si="1"/>
        <v>8.8456607709356394</v>
      </c>
      <c r="P9" s="9"/>
    </row>
    <row r="10" spans="1:133">
      <c r="A10" s="12"/>
      <c r="B10" s="44">
        <v>515</v>
      </c>
      <c r="C10" s="20" t="s">
        <v>23</v>
      </c>
      <c r="D10" s="46">
        <v>594924</v>
      </c>
      <c r="E10" s="46">
        <v>74761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669685</v>
      </c>
      <c r="O10" s="47">
        <f t="shared" si="1"/>
        <v>14.55141019512407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9643525</v>
      </c>
      <c r="L11" s="46">
        <v>1725773</v>
      </c>
      <c r="M11" s="46">
        <v>0</v>
      </c>
      <c r="N11" s="46">
        <f t="shared" si="2"/>
        <v>11369298</v>
      </c>
      <c r="O11" s="47">
        <f t="shared" si="1"/>
        <v>247.0405023684325</v>
      </c>
      <c r="P11" s="9"/>
    </row>
    <row r="12" spans="1:133">
      <c r="A12" s="12"/>
      <c r="B12" s="44">
        <v>519</v>
      </c>
      <c r="C12" s="20" t="s">
        <v>64</v>
      </c>
      <c r="D12" s="46">
        <v>5036242</v>
      </c>
      <c r="E12" s="46">
        <v>215223</v>
      </c>
      <c r="F12" s="46">
        <v>820813</v>
      </c>
      <c r="G12" s="46">
        <v>413881</v>
      </c>
      <c r="H12" s="46">
        <v>0</v>
      </c>
      <c r="I12" s="46">
        <v>0</v>
      </c>
      <c r="J12" s="46">
        <v>11346911</v>
      </c>
      <c r="K12" s="46">
        <v>78929</v>
      </c>
      <c r="L12" s="46">
        <v>0</v>
      </c>
      <c r="M12" s="46">
        <v>0</v>
      </c>
      <c r="N12" s="46">
        <f t="shared" si="2"/>
        <v>17911999</v>
      </c>
      <c r="O12" s="47">
        <f t="shared" si="1"/>
        <v>389.20514101951238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SUM(D14:D16)</f>
        <v>18662688</v>
      </c>
      <c r="E13" s="31">
        <f t="shared" si="3"/>
        <v>118229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18780917</v>
      </c>
      <c r="O13" s="43">
        <f t="shared" si="1"/>
        <v>408.08563295815043</v>
      </c>
      <c r="P13" s="10"/>
    </row>
    <row r="14" spans="1:133">
      <c r="A14" s="12"/>
      <c r="B14" s="44">
        <v>521</v>
      </c>
      <c r="C14" s="20" t="s">
        <v>28</v>
      </c>
      <c r="D14" s="46">
        <v>10865981</v>
      </c>
      <c r="E14" s="46">
        <v>118229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10984210</v>
      </c>
      <c r="O14" s="47">
        <f t="shared" si="1"/>
        <v>238.67302594411368</v>
      </c>
      <c r="P14" s="9"/>
    </row>
    <row r="15" spans="1:133">
      <c r="A15" s="12"/>
      <c r="B15" s="44">
        <v>522</v>
      </c>
      <c r="C15" s="20" t="s">
        <v>29</v>
      </c>
      <c r="D15" s="46">
        <v>6167575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6167575</v>
      </c>
      <c r="O15" s="47">
        <f t="shared" si="1"/>
        <v>134.01362391899525</v>
      </c>
      <c r="P15" s="9"/>
    </row>
    <row r="16" spans="1:133">
      <c r="A16" s="12"/>
      <c r="B16" s="44">
        <v>524</v>
      </c>
      <c r="C16" s="20" t="s">
        <v>30</v>
      </c>
      <c r="D16" s="46">
        <v>1629132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1629132</v>
      </c>
      <c r="O16" s="47">
        <f t="shared" si="1"/>
        <v>35.398983095041501</v>
      </c>
      <c r="P16" s="9"/>
    </row>
    <row r="17" spans="1:119" ht="15.75">
      <c r="A17" s="28" t="s">
        <v>31</v>
      </c>
      <c r="B17" s="29"/>
      <c r="C17" s="30"/>
      <c r="D17" s="31">
        <f t="shared" ref="D17:M17" si="5">SUM(D18:D22)</f>
        <v>2169798</v>
      </c>
      <c r="E17" s="31">
        <f t="shared" si="5"/>
        <v>343471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25248740</v>
      </c>
      <c r="J17" s="31">
        <f t="shared" si="5"/>
        <v>2565156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30327165</v>
      </c>
      <c r="O17" s="43">
        <f t="shared" si="1"/>
        <v>658.97103559167351</v>
      </c>
      <c r="P17" s="10"/>
    </row>
    <row r="18" spans="1:119">
      <c r="A18" s="12"/>
      <c r="B18" s="44">
        <v>533</v>
      </c>
      <c r="C18" s="20" t="s">
        <v>54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15315750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15315750</v>
      </c>
      <c r="O18" s="47">
        <f t="shared" si="1"/>
        <v>332.79192560079963</v>
      </c>
      <c r="P18" s="9"/>
    </row>
    <row r="19" spans="1:119">
      <c r="A19" s="12"/>
      <c r="B19" s="44">
        <v>534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4713042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4713042</v>
      </c>
      <c r="O19" s="47">
        <f t="shared" si="1"/>
        <v>102.40845682499675</v>
      </c>
      <c r="P19" s="9"/>
    </row>
    <row r="20" spans="1:119">
      <c r="A20" s="12"/>
      <c r="B20" s="44">
        <v>535</v>
      </c>
      <c r="C20" s="20" t="s">
        <v>55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2361144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2361144</v>
      </c>
      <c r="O20" s="47">
        <f t="shared" si="1"/>
        <v>51.304680370257699</v>
      </c>
      <c r="P20" s="9"/>
    </row>
    <row r="21" spans="1:119">
      <c r="A21" s="12"/>
      <c r="B21" s="44">
        <v>538</v>
      </c>
      <c r="C21" s="20" t="s">
        <v>66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2035386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2035386</v>
      </c>
      <c r="O21" s="47">
        <f t="shared" si="1"/>
        <v>44.226369996957978</v>
      </c>
      <c r="P21" s="9"/>
    </row>
    <row r="22" spans="1:119">
      <c r="A22" s="12"/>
      <c r="B22" s="44">
        <v>539</v>
      </c>
      <c r="C22" s="20" t="s">
        <v>35</v>
      </c>
      <c r="D22" s="46">
        <v>2169798</v>
      </c>
      <c r="E22" s="46">
        <v>343471</v>
      </c>
      <c r="F22" s="46">
        <v>0</v>
      </c>
      <c r="G22" s="46">
        <v>0</v>
      </c>
      <c r="H22" s="46">
        <v>0</v>
      </c>
      <c r="I22" s="46">
        <v>823418</v>
      </c>
      <c r="J22" s="46">
        <v>2565156</v>
      </c>
      <c r="K22" s="46">
        <v>0</v>
      </c>
      <c r="L22" s="46">
        <v>0</v>
      </c>
      <c r="M22" s="46">
        <v>0</v>
      </c>
      <c r="N22" s="46">
        <f t="shared" si="4"/>
        <v>5901843</v>
      </c>
      <c r="O22" s="47">
        <f t="shared" si="1"/>
        <v>128.23960279866151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1191302</v>
      </c>
      <c r="E23" s="31">
        <f t="shared" si="6"/>
        <v>0</v>
      </c>
      <c r="F23" s="31">
        <f t="shared" si="6"/>
        <v>0</v>
      </c>
      <c r="G23" s="31">
        <f t="shared" si="6"/>
        <v>4065704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5257006</v>
      </c>
      <c r="O23" s="43">
        <f t="shared" si="1"/>
        <v>114.22810829603233</v>
      </c>
      <c r="P23" s="10"/>
    </row>
    <row r="24" spans="1:119">
      <c r="A24" s="12"/>
      <c r="B24" s="44">
        <v>541</v>
      </c>
      <c r="C24" s="20" t="s">
        <v>67</v>
      </c>
      <c r="D24" s="46">
        <v>1191302</v>
      </c>
      <c r="E24" s="46">
        <v>0</v>
      </c>
      <c r="F24" s="46">
        <v>0</v>
      </c>
      <c r="G24" s="46">
        <v>4065704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5257006</v>
      </c>
      <c r="O24" s="47">
        <f t="shared" si="1"/>
        <v>114.22810829603233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SUM(D26:D27)</f>
        <v>412320</v>
      </c>
      <c r="E25" s="31">
        <f t="shared" si="7"/>
        <v>578565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990885</v>
      </c>
      <c r="O25" s="43">
        <f t="shared" si="1"/>
        <v>21.530680978662378</v>
      </c>
      <c r="P25" s="10"/>
    </row>
    <row r="26" spans="1:119">
      <c r="A26" s="13"/>
      <c r="B26" s="45">
        <v>552</v>
      </c>
      <c r="C26" s="21" t="s">
        <v>39</v>
      </c>
      <c r="D26" s="46">
        <v>187059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187059</v>
      </c>
      <c r="O26" s="47">
        <f t="shared" si="1"/>
        <v>4.0645560818738868</v>
      </c>
      <c r="P26" s="9"/>
    </row>
    <row r="27" spans="1:119">
      <c r="A27" s="13"/>
      <c r="B27" s="45">
        <v>554</v>
      </c>
      <c r="C27" s="21" t="s">
        <v>40</v>
      </c>
      <c r="D27" s="46">
        <v>225261</v>
      </c>
      <c r="E27" s="46">
        <v>578565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803826</v>
      </c>
      <c r="O27" s="47">
        <f t="shared" si="1"/>
        <v>17.466124896788493</v>
      </c>
      <c r="P27" s="9"/>
    </row>
    <row r="28" spans="1:119" ht="15.75">
      <c r="A28" s="28" t="s">
        <v>41</v>
      </c>
      <c r="B28" s="29"/>
      <c r="C28" s="30"/>
      <c r="D28" s="31">
        <f t="shared" ref="D28:M28" si="8">SUM(D29:D29)</f>
        <v>0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1000334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1000334</v>
      </c>
      <c r="O28" s="43">
        <f t="shared" si="1"/>
        <v>21.735995828082221</v>
      </c>
      <c r="P28" s="9"/>
    </row>
    <row r="29" spans="1:119">
      <c r="A29" s="12"/>
      <c r="B29" s="44">
        <v>575</v>
      </c>
      <c r="C29" s="20" t="s">
        <v>68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1000334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1000334</v>
      </c>
      <c r="O29" s="47">
        <f t="shared" si="1"/>
        <v>21.735995828082221</v>
      </c>
      <c r="P29" s="9"/>
    </row>
    <row r="30" spans="1:119" ht="15.75">
      <c r="A30" s="28" t="s">
        <v>69</v>
      </c>
      <c r="B30" s="29"/>
      <c r="C30" s="30"/>
      <c r="D30" s="31">
        <f t="shared" ref="D30:M30" si="9">SUM(D31:D31)</f>
        <v>2601416</v>
      </c>
      <c r="E30" s="31">
        <f t="shared" si="9"/>
        <v>304066</v>
      </c>
      <c r="F30" s="31">
        <f t="shared" si="9"/>
        <v>397905</v>
      </c>
      <c r="G30" s="31">
        <f t="shared" si="9"/>
        <v>0</v>
      </c>
      <c r="H30" s="31">
        <f t="shared" si="9"/>
        <v>0</v>
      </c>
      <c r="I30" s="31">
        <f t="shared" si="9"/>
        <v>1770926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5074313</v>
      </c>
      <c r="O30" s="43">
        <f t="shared" si="1"/>
        <v>110.25841988614141</v>
      </c>
      <c r="P30" s="9"/>
    </row>
    <row r="31" spans="1:119" ht="15.75" thickBot="1">
      <c r="A31" s="12"/>
      <c r="B31" s="44">
        <v>581</v>
      </c>
      <c r="C31" s="20" t="s">
        <v>70</v>
      </c>
      <c r="D31" s="46">
        <v>2601416</v>
      </c>
      <c r="E31" s="46">
        <v>304066</v>
      </c>
      <c r="F31" s="46">
        <v>397905</v>
      </c>
      <c r="G31" s="46">
        <v>0</v>
      </c>
      <c r="H31" s="46">
        <v>0</v>
      </c>
      <c r="I31" s="46">
        <v>1770926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5074313</v>
      </c>
      <c r="O31" s="47">
        <f t="shared" si="1"/>
        <v>110.25841988614141</v>
      </c>
      <c r="P31" s="9"/>
    </row>
    <row r="32" spans="1:119" ht="16.5" thickBot="1">
      <c r="A32" s="14" t="s">
        <v>10</v>
      </c>
      <c r="B32" s="23"/>
      <c r="C32" s="22"/>
      <c r="D32" s="15">
        <f>SUM(D5,D13,D17,D23,D25,D28,D30)</f>
        <v>34965898</v>
      </c>
      <c r="E32" s="15">
        <f t="shared" ref="E32:M32" si="10">SUM(E5,E13,E17,E23,E25,E28,E30)</f>
        <v>1634315</v>
      </c>
      <c r="F32" s="15">
        <f t="shared" si="10"/>
        <v>1218718</v>
      </c>
      <c r="G32" s="15">
        <f t="shared" si="10"/>
        <v>4479585</v>
      </c>
      <c r="H32" s="15">
        <f t="shared" si="10"/>
        <v>0</v>
      </c>
      <c r="I32" s="15">
        <f t="shared" si="10"/>
        <v>28020000</v>
      </c>
      <c r="J32" s="15">
        <f t="shared" si="10"/>
        <v>13912067</v>
      </c>
      <c r="K32" s="15">
        <f t="shared" si="10"/>
        <v>9722454</v>
      </c>
      <c r="L32" s="15">
        <f t="shared" si="10"/>
        <v>1725773</v>
      </c>
      <c r="M32" s="15">
        <f t="shared" si="10"/>
        <v>0</v>
      </c>
      <c r="N32" s="15">
        <f t="shared" si="4"/>
        <v>95678810</v>
      </c>
      <c r="O32" s="37">
        <f t="shared" si="1"/>
        <v>2078.9798357307372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78</v>
      </c>
      <c r="M34" s="93"/>
      <c r="N34" s="93"/>
      <c r="O34" s="41">
        <v>46022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50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47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9711014</v>
      </c>
      <c r="E5" s="26">
        <f t="shared" si="0"/>
        <v>376876</v>
      </c>
      <c r="F5" s="26">
        <f t="shared" si="0"/>
        <v>1580402</v>
      </c>
      <c r="G5" s="26">
        <f t="shared" si="0"/>
        <v>22327</v>
      </c>
      <c r="H5" s="26">
        <f t="shared" si="0"/>
        <v>0</v>
      </c>
      <c r="I5" s="26">
        <f t="shared" si="0"/>
        <v>0</v>
      </c>
      <c r="J5" s="26">
        <f t="shared" si="0"/>
        <v>1874203</v>
      </c>
      <c r="K5" s="26">
        <f t="shared" si="0"/>
        <v>8393759</v>
      </c>
      <c r="L5" s="26">
        <f t="shared" si="0"/>
        <v>1600665</v>
      </c>
      <c r="M5" s="26">
        <f t="shared" si="0"/>
        <v>0</v>
      </c>
      <c r="N5" s="27">
        <f>SUM(D5:M5)</f>
        <v>23559246</v>
      </c>
      <c r="O5" s="32">
        <f t="shared" ref="O5:O33" si="1">(N5/O$35)</f>
        <v>519.7847986762273</v>
      </c>
      <c r="P5" s="6"/>
    </row>
    <row r="6" spans="1:133">
      <c r="A6" s="12"/>
      <c r="B6" s="44">
        <v>511</v>
      </c>
      <c r="C6" s="20" t="s">
        <v>19</v>
      </c>
      <c r="D6" s="46">
        <v>60433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60433</v>
      </c>
      <c r="O6" s="47">
        <f t="shared" si="1"/>
        <v>1.3333259790402647</v>
      </c>
      <c r="P6" s="9"/>
    </row>
    <row r="7" spans="1:133">
      <c r="A7" s="12"/>
      <c r="B7" s="44">
        <v>512</v>
      </c>
      <c r="C7" s="20" t="s">
        <v>20</v>
      </c>
      <c r="D7" s="46">
        <v>796334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796334</v>
      </c>
      <c r="O7" s="47">
        <f t="shared" si="1"/>
        <v>17.569420849420851</v>
      </c>
      <c r="P7" s="9"/>
    </row>
    <row r="8" spans="1:133">
      <c r="A8" s="12"/>
      <c r="B8" s="44">
        <v>513</v>
      </c>
      <c r="C8" s="20" t="s">
        <v>21</v>
      </c>
      <c r="D8" s="46">
        <v>2771220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2771220</v>
      </c>
      <c r="O8" s="47">
        <f t="shared" si="1"/>
        <v>61.141092112520681</v>
      </c>
      <c r="P8" s="9"/>
    </row>
    <row r="9" spans="1:133">
      <c r="A9" s="12"/>
      <c r="B9" s="44">
        <v>514</v>
      </c>
      <c r="C9" s="20" t="s">
        <v>22</v>
      </c>
      <c r="D9" s="46">
        <v>359729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359729</v>
      </c>
      <c r="O9" s="47">
        <f t="shared" si="1"/>
        <v>7.9366574738003308</v>
      </c>
      <c r="P9" s="9"/>
    </row>
    <row r="10" spans="1:133">
      <c r="A10" s="12"/>
      <c r="B10" s="44">
        <v>515</v>
      </c>
      <c r="C10" s="20" t="s">
        <v>23</v>
      </c>
      <c r="D10" s="46">
        <v>594907</v>
      </c>
      <c r="E10" s="46">
        <v>374532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969439</v>
      </c>
      <c r="O10" s="47">
        <f t="shared" si="1"/>
        <v>21.388615554329839</v>
      </c>
      <c r="P10" s="9"/>
    </row>
    <row r="11" spans="1:133">
      <c r="A11" s="12"/>
      <c r="B11" s="44">
        <v>518</v>
      </c>
      <c r="C11" s="20" t="s">
        <v>25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8393759</v>
      </c>
      <c r="L11" s="46">
        <v>1600665</v>
      </c>
      <c r="M11" s="46">
        <v>0</v>
      </c>
      <c r="N11" s="46">
        <f t="shared" si="2"/>
        <v>9994424</v>
      </c>
      <c r="O11" s="47">
        <f t="shared" si="1"/>
        <v>220.50576944291231</v>
      </c>
      <c r="P11" s="9"/>
    </row>
    <row r="12" spans="1:133">
      <c r="A12" s="12"/>
      <c r="B12" s="44">
        <v>519</v>
      </c>
      <c r="C12" s="20" t="s">
        <v>64</v>
      </c>
      <c r="D12" s="46">
        <v>5128391</v>
      </c>
      <c r="E12" s="46">
        <v>2344</v>
      </c>
      <c r="F12" s="46">
        <v>1580402</v>
      </c>
      <c r="G12" s="46">
        <v>22327</v>
      </c>
      <c r="H12" s="46">
        <v>0</v>
      </c>
      <c r="I12" s="46">
        <v>0</v>
      </c>
      <c r="J12" s="46">
        <v>1874203</v>
      </c>
      <c r="K12" s="46">
        <v>0</v>
      </c>
      <c r="L12" s="46">
        <v>0</v>
      </c>
      <c r="M12" s="46">
        <v>0</v>
      </c>
      <c r="N12" s="46">
        <f t="shared" si="2"/>
        <v>8607667</v>
      </c>
      <c r="O12" s="47">
        <f t="shared" si="1"/>
        <v>189.90991726420299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SUM(D14:D16)</f>
        <v>17656005</v>
      </c>
      <c r="E13" s="31">
        <f t="shared" si="3"/>
        <v>36470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3" si="4">SUM(D13:M13)</f>
        <v>17692475</v>
      </c>
      <c r="O13" s="43">
        <f t="shared" si="1"/>
        <v>390.34693877551018</v>
      </c>
      <c r="P13" s="10"/>
    </row>
    <row r="14" spans="1:133">
      <c r="A14" s="12"/>
      <c r="B14" s="44">
        <v>521</v>
      </c>
      <c r="C14" s="20" t="s">
        <v>28</v>
      </c>
      <c r="D14" s="46">
        <v>10287662</v>
      </c>
      <c r="E14" s="46">
        <v>36470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10324132</v>
      </c>
      <c r="O14" s="47">
        <f t="shared" si="1"/>
        <v>227.78007722007723</v>
      </c>
      <c r="P14" s="9"/>
    </row>
    <row r="15" spans="1:133">
      <c r="A15" s="12"/>
      <c r="B15" s="44">
        <v>522</v>
      </c>
      <c r="C15" s="20" t="s">
        <v>29</v>
      </c>
      <c r="D15" s="46">
        <v>5825349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5825349</v>
      </c>
      <c r="O15" s="47">
        <f t="shared" si="1"/>
        <v>128.52397131825703</v>
      </c>
      <c r="P15" s="9"/>
    </row>
    <row r="16" spans="1:133">
      <c r="A16" s="12"/>
      <c r="B16" s="44">
        <v>524</v>
      </c>
      <c r="C16" s="20" t="s">
        <v>30</v>
      </c>
      <c r="D16" s="46">
        <v>1542994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1542994</v>
      </c>
      <c r="O16" s="47">
        <f t="shared" si="1"/>
        <v>34.042890237175953</v>
      </c>
      <c r="P16" s="9"/>
    </row>
    <row r="17" spans="1:16" ht="15.75">
      <c r="A17" s="28" t="s">
        <v>31</v>
      </c>
      <c r="B17" s="29"/>
      <c r="C17" s="30"/>
      <c r="D17" s="31">
        <f t="shared" ref="D17:M17" si="5">SUM(D18:D22)</f>
        <v>2186890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24805984</v>
      </c>
      <c r="J17" s="31">
        <f t="shared" si="5"/>
        <v>12256168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39249042</v>
      </c>
      <c r="O17" s="43">
        <f t="shared" si="1"/>
        <v>865.94687258687259</v>
      </c>
      <c r="P17" s="10"/>
    </row>
    <row r="18" spans="1:16">
      <c r="A18" s="12"/>
      <c r="B18" s="44">
        <v>533</v>
      </c>
      <c r="C18" s="20" t="s">
        <v>54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16013871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16013871</v>
      </c>
      <c r="O18" s="47">
        <f t="shared" si="1"/>
        <v>353.31210148924436</v>
      </c>
      <c r="P18" s="9"/>
    </row>
    <row r="19" spans="1:16">
      <c r="A19" s="12"/>
      <c r="B19" s="44">
        <v>534</v>
      </c>
      <c r="C19" s="20" t="s">
        <v>65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4108347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4108347</v>
      </c>
      <c r="O19" s="47">
        <f t="shared" si="1"/>
        <v>90.641963596249312</v>
      </c>
      <c r="P19" s="9"/>
    </row>
    <row r="20" spans="1:16">
      <c r="A20" s="12"/>
      <c r="B20" s="44">
        <v>535</v>
      </c>
      <c r="C20" s="20" t="s">
        <v>55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2366512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2366512</v>
      </c>
      <c r="O20" s="47">
        <f t="shared" si="1"/>
        <v>52.212068394925538</v>
      </c>
      <c r="P20" s="9"/>
    </row>
    <row r="21" spans="1:16">
      <c r="A21" s="12"/>
      <c r="B21" s="44">
        <v>538</v>
      </c>
      <c r="C21" s="20" t="s">
        <v>66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1883215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1883215</v>
      </c>
      <c r="O21" s="47">
        <f t="shared" si="1"/>
        <v>41.549145063430778</v>
      </c>
      <c r="P21" s="9"/>
    </row>
    <row r="22" spans="1:16">
      <c r="A22" s="12"/>
      <c r="B22" s="44">
        <v>539</v>
      </c>
      <c r="C22" s="20" t="s">
        <v>35</v>
      </c>
      <c r="D22" s="46">
        <v>2186890</v>
      </c>
      <c r="E22" s="46">
        <v>0</v>
      </c>
      <c r="F22" s="46">
        <v>0</v>
      </c>
      <c r="G22" s="46">
        <v>0</v>
      </c>
      <c r="H22" s="46">
        <v>0</v>
      </c>
      <c r="I22" s="46">
        <v>434039</v>
      </c>
      <c r="J22" s="46">
        <v>12256168</v>
      </c>
      <c r="K22" s="46">
        <v>0</v>
      </c>
      <c r="L22" s="46">
        <v>0</v>
      </c>
      <c r="M22" s="46">
        <v>0</v>
      </c>
      <c r="N22" s="46">
        <f t="shared" si="4"/>
        <v>14877097</v>
      </c>
      <c r="O22" s="47">
        <f t="shared" si="1"/>
        <v>328.2315940430226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SUM(D24:D24)</f>
        <v>1029375</v>
      </c>
      <c r="E23" s="31">
        <f t="shared" si="6"/>
        <v>0</v>
      </c>
      <c r="F23" s="31">
        <f t="shared" si="6"/>
        <v>0</v>
      </c>
      <c r="G23" s="31">
        <f t="shared" si="6"/>
        <v>2006805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4"/>
        <v>3036180</v>
      </c>
      <c r="O23" s="43">
        <f t="shared" si="1"/>
        <v>66.986872586872593</v>
      </c>
      <c r="P23" s="10"/>
    </row>
    <row r="24" spans="1:16">
      <c r="A24" s="12"/>
      <c r="B24" s="44">
        <v>541</v>
      </c>
      <c r="C24" s="20" t="s">
        <v>67</v>
      </c>
      <c r="D24" s="46">
        <v>1029375</v>
      </c>
      <c r="E24" s="46">
        <v>0</v>
      </c>
      <c r="F24" s="46">
        <v>0</v>
      </c>
      <c r="G24" s="46">
        <v>2006805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3036180</v>
      </c>
      <c r="O24" s="47">
        <f t="shared" si="1"/>
        <v>66.986872586872593</v>
      </c>
      <c r="P24" s="9"/>
    </row>
    <row r="25" spans="1:16" ht="15.75">
      <c r="A25" s="28" t="s">
        <v>38</v>
      </c>
      <c r="B25" s="29"/>
      <c r="C25" s="30"/>
      <c r="D25" s="31">
        <f t="shared" ref="D25:M25" si="7">SUM(D26:D27)</f>
        <v>251553</v>
      </c>
      <c r="E25" s="31">
        <f t="shared" si="7"/>
        <v>810437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1061990</v>
      </c>
      <c r="O25" s="43">
        <f t="shared" si="1"/>
        <v>23.430557087699945</v>
      </c>
      <c r="P25" s="10"/>
    </row>
    <row r="26" spans="1:16">
      <c r="A26" s="13"/>
      <c r="B26" s="45">
        <v>552</v>
      </c>
      <c r="C26" s="21" t="s">
        <v>39</v>
      </c>
      <c r="D26" s="46">
        <v>102810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102810</v>
      </c>
      <c r="O26" s="47">
        <f t="shared" si="1"/>
        <v>2.2682846111417541</v>
      </c>
      <c r="P26" s="9"/>
    </row>
    <row r="27" spans="1:16">
      <c r="A27" s="13"/>
      <c r="B27" s="45">
        <v>554</v>
      </c>
      <c r="C27" s="21" t="s">
        <v>40</v>
      </c>
      <c r="D27" s="46">
        <v>148743</v>
      </c>
      <c r="E27" s="46">
        <v>810437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959180</v>
      </c>
      <c r="O27" s="47">
        <f t="shared" si="1"/>
        <v>21.16227247655819</v>
      </c>
      <c r="P27" s="9"/>
    </row>
    <row r="28" spans="1:16" ht="15.75">
      <c r="A28" s="28" t="s">
        <v>41</v>
      </c>
      <c r="B28" s="29"/>
      <c r="C28" s="30"/>
      <c r="D28" s="31">
        <f t="shared" ref="D28:M28" si="8">SUM(D29:D29)</f>
        <v>0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710356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710356</v>
      </c>
      <c r="O28" s="43">
        <f t="shared" si="1"/>
        <v>15.67249862107005</v>
      </c>
      <c r="P28" s="9"/>
    </row>
    <row r="29" spans="1:16">
      <c r="A29" s="12"/>
      <c r="B29" s="44">
        <v>575</v>
      </c>
      <c r="C29" s="20" t="s">
        <v>68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710356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710356</v>
      </c>
      <c r="O29" s="47">
        <f t="shared" si="1"/>
        <v>15.67249862107005</v>
      </c>
      <c r="P29" s="9"/>
    </row>
    <row r="30" spans="1:16" ht="15.75">
      <c r="A30" s="28" t="s">
        <v>69</v>
      </c>
      <c r="B30" s="29"/>
      <c r="C30" s="30"/>
      <c r="D30" s="31">
        <f t="shared" ref="D30:M30" si="9">SUM(D31:D32)</f>
        <v>675517</v>
      </c>
      <c r="E30" s="31">
        <f t="shared" si="9"/>
        <v>512067</v>
      </c>
      <c r="F30" s="31">
        <f t="shared" si="9"/>
        <v>7104317</v>
      </c>
      <c r="G30" s="31">
        <f t="shared" si="9"/>
        <v>480777</v>
      </c>
      <c r="H30" s="31">
        <f t="shared" si="9"/>
        <v>0</v>
      </c>
      <c r="I30" s="31">
        <f t="shared" si="9"/>
        <v>561563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9334241</v>
      </c>
      <c r="O30" s="43">
        <f t="shared" si="1"/>
        <v>205.94023166023166</v>
      </c>
      <c r="P30" s="9"/>
    </row>
    <row r="31" spans="1:16">
      <c r="A31" s="12"/>
      <c r="B31" s="44">
        <v>581</v>
      </c>
      <c r="C31" s="20" t="s">
        <v>70</v>
      </c>
      <c r="D31" s="46">
        <v>675517</v>
      </c>
      <c r="E31" s="46">
        <v>512067</v>
      </c>
      <c r="F31" s="46">
        <v>884317</v>
      </c>
      <c r="G31" s="46">
        <v>480777</v>
      </c>
      <c r="H31" s="46">
        <v>0</v>
      </c>
      <c r="I31" s="46">
        <v>561563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3114241</v>
      </c>
      <c r="O31" s="47">
        <f t="shared" si="1"/>
        <v>68.709123000551571</v>
      </c>
      <c r="P31" s="9"/>
    </row>
    <row r="32" spans="1:16" ht="15.75" thickBot="1">
      <c r="A32" s="12"/>
      <c r="B32" s="44">
        <v>585</v>
      </c>
      <c r="C32" s="20" t="s">
        <v>75</v>
      </c>
      <c r="D32" s="46">
        <v>0</v>
      </c>
      <c r="E32" s="46">
        <v>0</v>
      </c>
      <c r="F32" s="46">
        <v>6220000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6220000</v>
      </c>
      <c r="O32" s="47">
        <f t="shared" si="1"/>
        <v>137.23110865968007</v>
      </c>
      <c r="P32" s="9"/>
    </row>
    <row r="33" spans="1:119" ht="16.5" thickBot="1">
      <c r="A33" s="14" t="s">
        <v>10</v>
      </c>
      <c r="B33" s="23"/>
      <c r="C33" s="22"/>
      <c r="D33" s="15">
        <f>SUM(D5,D13,D17,D23,D25,D28,D30)</f>
        <v>31510354</v>
      </c>
      <c r="E33" s="15">
        <f t="shared" ref="E33:M33" si="10">SUM(E5,E13,E17,E23,E25,E28,E30)</f>
        <v>1735850</v>
      </c>
      <c r="F33" s="15">
        <f t="shared" si="10"/>
        <v>8684719</v>
      </c>
      <c r="G33" s="15">
        <f t="shared" si="10"/>
        <v>2509909</v>
      </c>
      <c r="H33" s="15">
        <f t="shared" si="10"/>
        <v>0</v>
      </c>
      <c r="I33" s="15">
        <f t="shared" si="10"/>
        <v>26077903</v>
      </c>
      <c r="J33" s="15">
        <f t="shared" si="10"/>
        <v>14130371</v>
      </c>
      <c r="K33" s="15">
        <f t="shared" si="10"/>
        <v>8393759</v>
      </c>
      <c r="L33" s="15">
        <f t="shared" si="10"/>
        <v>1600665</v>
      </c>
      <c r="M33" s="15">
        <f t="shared" si="10"/>
        <v>0</v>
      </c>
      <c r="N33" s="15">
        <f t="shared" si="4"/>
        <v>94643530</v>
      </c>
      <c r="O33" s="37">
        <f t="shared" si="1"/>
        <v>2088.1087699944842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76</v>
      </c>
      <c r="M35" s="93"/>
      <c r="N35" s="93"/>
      <c r="O35" s="41">
        <v>45325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50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2024-06-05T21:50:41Z</cp:lastPrinted>
  <dcterms:created xsi:type="dcterms:W3CDTF">2000-08-31T21:26:31Z</dcterms:created>
  <dcterms:modified xsi:type="dcterms:W3CDTF">2024-06-05T21:50:54Z</dcterms:modified>
</cp:coreProperties>
</file>