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'2008'!$A$1:$O$69</definedName>
    <definedName name="_xlnm.Print_Area" localSheetId="14">'2009'!$A$1:$O$66</definedName>
    <definedName name="_xlnm.Print_Area" localSheetId="13">'2010'!$A$1:$O$66</definedName>
    <definedName name="_xlnm.Print_Area" localSheetId="12">'2011'!$A$1:$O$67</definedName>
    <definedName name="_xlnm.Print_Area" localSheetId="11">'2012'!$A$1:$O$67</definedName>
    <definedName name="_xlnm.Print_Area" localSheetId="10">'2013'!$A$1:$O$68</definedName>
    <definedName name="_xlnm.Print_Area" localSheetId="9">'2014'!$A$1:$O$68</definedName>
    <definedName name="_xlnm.Print_Area" localSheetId="8">'2015'!$A$1:$O$65</definedName>
    <definedName name="_xlnm.Print_Area" localSheetId="7">'2016'!$A$1:$O$65</definedName>
    <definedName name="_xlnm.Print_Area" localSheetId="6">'2017'!$A$1:$O$64</definedName>
    <definedName name="_xlnm.Print_Area" localSheetId="5">'2018'!$A$1:$O$65</definedName>
    <definedName name="_xlnm.Print_Area" localSheetId="4">'2019'!$A$1:$O$67</definedName>
    <definedName name="_xlnm.Print_Area" localSheetId="3">'2020'!$A$1:$O$69</definedName>
    <definedName name="_xlnm.Print_Area" localSheetId="2">'2021'!$A$1:$P$73</definedName>
    <definedName name="_xlnm.Print_Area" localSheetId="1">'2022'!$A$1:$P$70</definedName>
    <definedName name="_xlnm.Print_Area" localSheetId="0">'2023'!$A$1:$P$72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67" i="49" l="1"/>
  <c r="P67" i="49" s="1"/>
  <c r="O66" i="49"/>
  <c r="P66" i="49" s="1"/>
  <c r="O65" i="49"/>
  <c r="P65" i="49" s="1"/>
  <c r="N64" i="49"/>
  <c r="M64" i="49"/>
  <c r="L64" i="49"/>
  <c r="K64" i="49"/>
  <c r="J64" i="49"/>
  <c r="I64" i="49"/>
  <c r="H64" i="49"/>
  <c r="G64" i="49"/>
  <c r="F64" i="49"/>
  <c r="E64" i="49"/>
  <c r="D64" i="49"/>
  <c r="O63" i="49"/>
  <c r="P63" i="49" s="1"/>
  <c r="O62" i="49"/>
  <c r="P62" i="49" s="1"/>
  <c r="O61" i="49"/>
  <c r="P61" i="49" s="1"/>
  <c r="O60" i="49"/>
  <c r="P60" i="49" s="1"/>
  <c r="O59" i="49"/>
  <c r="P59" i="49" s="1"/>
  <c r="O58" i="49"/>
  <c r="P58" i="49" s="1"/>
  <c r="O57" i="49"/>
  <c r="P57" i="49" s="1"/>
  <c r="O56" i="49"/>
  <c r="P56" i="49" s="1"/>
  <c r="O55" i="49"/>
  <c r="P55" i="49" s="1"/>
  <c r="N54" i="49"/>
  <c r="M54" i="49"/>
  <c r="L54" i="49"/>
  <c r="K54" i="49"/>
  <c r="J54" i="49"/>
  <c r="I54" i="49"/>
  <c r="H54" i="49"/>
  <c r="G54" i="49"/>
  <c r="F54" i="49"/>
  <c r="E54" i="49"/>
  <c r="D54" i="49"/>
  <c r="O53" i="49"/>
  <c r="P53" i="49" s="1"/>
  <c r="O52" i="49"/>
  <c r="P52" i="49" s="1"/>
  <c r="O51" i="49"/>
  <c r="P51" i="49" s="1"/>
  <c r="N50" i="49"/>
  <c r="M50" i="49"/>
  <c r="L50" i="49"/>
  <c r="K50" i="49"/>
  <c r="J50" i="49"/>
  <c r="I50" i="49"/>
  <c r="H50" i="49"/>
  <c r="G50" i="49"/>
  <c r="F50" i="49"/>
  <c r="E50" i="49"/>
  <c r="D50" i="49"/>
  <c r="O49" i="49"/>
  <c r="P49" i="49" s="1"/>
  <c r="O48" i="49"/>
  <c r="P48" i="49" s="1"/>
  <c r="O47" i="49"/>
  <c r="P47" i="49" s="1"/>
  <c r="O46" i="49"/>
  <c r="P46" i="49" s="1"/>
  <c r="O45" i="49"/>
  <c r="P45" i="49" s="1"/>
  <c r="O44" i="49"/>
  <c r="P44" i="49" s="1"/>
  <c r="O43" i="49"/>
  <c r="P43" i="49" s="1"/>
  <c r="O42" i="49"/>
  <c r="P42" i="49" s="1"/>
  <c r="O41" i="49"/>
  <c r="P41" i="49" s="1"/>
  <c r="O40" i="49"/>
  <c r="P40" i="49" s="1"/>
  <c r="O39" i="49"/>
  <c r="P39" i="49" s="1"/>
  <c r="O38" i="49"/>
  <c r="P38" i="49" s="1"/>
  <c r="O37" i="49"/>
  <c r="P37" i="49" s="1"/>
  <c r="N36" i="49"/>
  <c r="M36" i="49"/>
  <c r="L36" i="49"/>
  <c r="K36" i="49"/>
  <c r="J36" i="49"/>
  <c r="I36" i="49"/>
  <c r="H36" i="49"/>
  <c r="G36" i="49"/>
  <c r="F36" i="49"/>
  <c r="E36" i="49"/>
  <c r="D36" i="49"/>
  <c r="O35" i="49"/>
  <c r="P35" i="49" s="1"/>
  <c r="O34" i="49"/>
  <c r="P34" i="49" s="1"/>
  <c r="O33" i="49"/>
  <c r="P33" i="49" s="1"/>
  <c r="O32" i="49"/>
  <c r="P32" i="49" s="1"/>
  <c r="O31" i="49"/>
  <c r="P31" i="49" s="1"/>
  <c r="O30" i="49"/>
  <c r="P30" i="49" s="1"/>
  <c r="O29" i="49"/>
  <c r="P29" i="49" s="1"/>
  <c r="O28" i="49"/>
  <c r="P28" i="49" s="1"/>
  <c r="O27" i="49"/>
  <c r="P27" i="49" s="1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O22" i="49"/>
  <c r="P22" i="49" s="1"/>
  <c r="O21" i="49"/>
  <c r="P21" i="49" s="1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O14" i="49"/>
  <c r="P14" i="49" s="1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64" i="49" l="1"/>
  <c r="P64" i="49" s="1"/>
  <c r="O54" i="49"/>
  <c r="P54" i="49" s="1"/>
  <c r="O50" i="49"/>
  <c r="P50" i="49" s="1"/>
  <c r="O36" i="49"/>
  <c r="P36" i="49" s="1"/>
  <c r="M68" i="49"/>
  <c r="H68" i="49"/>
  <c r="D68" i="49"/>
  <c r="I68" i="49"/>
  <c r="N68" i="49"/>
  <c r="J68" i="49"/>
  <c r="O25" i="49"/>
  <c r="P25" i="49" s="1"/>
  <c r="L68" i="49"/>
  <c r="F68" i="49"/>
  <c r="K68" i="49"/>
  <c r="O18" i="49"/>
  <c r="P18" i="49" s="1"/>
  <c r="E68" i="49"/>
  <c r="G68" i="49"/>
  <c r="O5" i="49"/>
  <c r="P5" i="49" s="1"/>
  <c r="O65" i="48"/>
  <c r="P65" i="48" s="1"/>
  <c r="O64" i="48"/>
  <c r="P64" i="48" s="1"/>
  <c r="O63" i="48"/>
  <c r="P63" i="48" s="1"/>
  <c r="N62" i="48"/>
  <c r="M62" i="48"/>
  <c r="L62" i="48"/>
  <c r="K62" i="48"/>
  <c r="J62" i="48"/>
  <c r="I62" i="48"/>
  <c r="H62" i="48"/>
  <c r="G62" i="48"/>
  <c r="F62" i="48"/>
  <c r="E62" i="48"/>
  <c r="D62" i="48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N52" i="48"/>
  <c r="M52" i="48"/>
  <c r="L52" i="48"/>
  <c r="K52" i="48"/>
  <c r="J52" i="48"/>
  <c r="I52" i="48"/>
  <c r="H52" i="48"/>
  <c r="G52" i="48"/>
  <c r="F52" i="48"/>
  <c r="E52" i="48"/>
  <c r="D52" i="48"/>
  <c r="O51" i="48"/>
  <c r="P51" i="48" s="1"/>
  <c r="O50" i="48"/>
  <c r="P50" i="48" s="1"/>
  <c r="O49" i="48"/>
  <c r="P49" i="48" s="1"/>
  <c r="N48" i="48"/>
  <c r="M48" i="48"/>
  <c r="L48" i="48"/>
  <c r="K48" i="48"/>
  <c r="J48" i="48"/>
  <c r="I48" i="48"/>
  <c r="H48" i="48"/>
  <c r="G48" i="48"/>
  <c r="F48" i="48"/>
  <c r="E48" i="48"/>
  <c r="D48" i="48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N35" i="48"/>
  <c r="M35" i="48"/>
  <c r="L35" i="48"/>
  <c r="K35" i="48"/>
  <c r="J35" i="48"/>
  <c r="I35" i="48"/>
  <c r="H35" i="48"/>
  <c r="G35" i="48"/>
  <c r="F35" i="48"/>
  <c r="E35" i="48"/>
  <c r="D35" i="48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8" i="49" l="1"/>
  <c r="P68" i="49" s="1"/>
  <c r="O62" i="48"/>
  <c r="P62" i="48" s="1"/>
  <c r="O52" i="48"/>
  <c r="P52" i="48" s="1"/>
  <c r="O48" i="48"/>
  <c r="P48" i="48" s="1"/>
  <c r="O35" i="48"/>
  <c r="P35" i="48" s="1"/>
  <c r="E66" i="48"/>
  <c r="L66" i="48"/>
  <c r="J66" i="48"/>
  <c r="O26" i="48"/>
  <c r="P26" i="48" s="1"/>
  <c r="D66" i="48"/>
  <c r="K66" i="48"/>
  <c r="F66" i="48"/>
  <c r="G66" i="48"/>
  <c r="M66" i="48"/>
  <c r="N66" i="48"/>
  <c r="H66" i="48"/>
  <c r="I66" i="48"/>
  <c r="O18" i="48"/>
  <c r="P18" i="48" s="1"/>
  <c r="O5" i="48"/>
  <c r="P5" i="48" s="1"/>
  <c r="O68" i="47"/>
  <c r="P68" i="47" s="1"/>
  <c r="O67" i="47"/>
  <c r="P67" i="47"/>
  <c r="O66" i="47"/>
  <c r="P66" i="47" s="1"/>
  <c r="O65" i="47"/>
  <c r="P65" i="47" s="1"/>
  <c r="O64" i="47"/>
  <c r="P64" i="47" s="1"/>
  <c r="N63" i="47"/>
  <c r="M63" i="47"/>
  <c r="L63" i="47"/>
  <c r="K63" i="47"/>
  <c r="J63" i="47"/>
  <c r="I63" i="47"/>
  <c r="H63" i="47"/>
  <c r="G63" i="47"/>
  <c r="F63" i="47"/>
  <c r="E63" i="47"/>
  <c r="D63" i="47"/>
  <c r="O62" i="47"/>
  <c r="P62" i="47"/>
  <c r="O61" i="47"/>
  <c r="P61" i="47"/>
  <c r="O60" i="47"/>
  <c r="P60" i="47" s="1"/>
  <c r="O59" i="47"/>
  <c r="P59" i="47" s="1"/>
  <c r="O58" i="47"/>
  <c r="P58" i="47"/>
  <c r="O57" i="47"/>
  <c r="P57" i="47"/>
  <c r="O56" i="47"/>
  <c r="P56" i="47"/>
  <c r="O55" i="47"/>
  <c r="P55" i="47"/>
  <c r="O54" i="47"/>
  <c r="P54" i="47" s="1"/>
  <c r="N53" i="47"/>
  <c r="M53" i="47"/>
  <c r="L53" i="47"/>
  <c r="K53" i="47"/>
  <c r="J53" i="47"/>
  <c r="I53" i="47"/>
  <c r="H53" i="47"/>
  <c r="G53" i="47"/>
  <c r="F53" i="47"/>
  <c r="E53" i="47"/>
  <c r="D53" i="47"/>
  <c r="O52" i="47"/>
  <c r="P52" i="47"/>
  <c r="O51" i="47"/>
  <c r="P51" i="47" s="1"/>
  <c r="O50" i="47"/>
  <c r="P50" i="47" s="1"/>
  <c r="N49" i="47"/>
  <c r="M49" i="47"/>
  <c r="L49" i="47"/>
  <c r="K49" i="47"/>
  <c r="J49" i="47"/>
  <c r="I49" i="47"/>
  <c r="H49" i="47"/>
  <c r="G49" i="47"/>
  <c r="F49" i="47"/>
  <c r="E49" i="47"/>
  <c r="D49" i="47"/>
  <c r="O48" i="47"/>
  <c r="P48" i="47"/>
  <c r="O47" i="47"/>
  <c r="P47" i="47"/>
  <c r="O46" i="47"/>
  <c r="P46" i="47"/>
  <c r="O45" i="47"/>
  <c r="P45" i="47" s="1"/>
  <c r="O44" i="47"/>
  <c r="P44" i="47" s="1"/>
  <c r="O43" i="47"/>
  <c r="P43" i="47"/>
  <c r="O42" i="47"/>
  <c r="P42" i="47"/>
  <c r="O41" i="47"/>
  <c r="P41" i="47"/>
  <c r="O40" i="47"/>
  <c r="P40" i="47"/>
  <c r="O39" i="47"/>
  <c r="P39" i="47" s="1"/>
  <c r="O38" i="47"/>
  <c r="P38" i="47" s="1"/>
  <c r="O37" i="47"/>
  <c r="P37" i="47"/>
  <c r="N36" i="47"/>
  <c r="M36" i="47"/>
  <c r="L36" i="47"/>
  <c r="K36" i="47"/>
  <c r="K69" i="47" s="1"/>
  <c r="J36" i="47"/>
  <c r="I36" i="47"/>
  <c r="H36" i="47"/>
  <c r="G36" i="47"/>
  <c r="F36" i="47"/>
  <c r="E36" i="47"/>
  <c r="D36" i="47"/>
  <c r="O35" i="47"/>
  <c r="P35" i="47" s="1"/>
  <c r="O34" i="47"/>
  <c r="P34" i="47" s="1"/>
  <c r="O33" i="47"/>
  <c r="P33" i="47" s="1"/>
  <c r="O32" i="47"/>
  <c r="P32" i="47" s="1"/>
  <c r="O31" i="47"/>
  <c r="P31" i="47"/>
  <c r="O30" i="47"/>
  <c r="P30" i="47" s="1"/>
  <c r="O29" i="47"/>
  <c r="P29" i="47" s="1"/>
  <c r="O28" i="47"/>
  <c r="P28" i="47" s="1"/>
  <c r="O27" i="47"/>
  <c r="P27" i="47" s="1"/>
  <c r="O26" i="47"/>
  <c r="P26" i="47" s="1"/>
  <c r="N25" i="47"/>
  <c r="M25" i="47"/>
  <c r="L25" i="47"/>
  <c r="K25" i="47"/>
  <c r="J25" i="47"/>
  <c r="I25" i="47"/>
  <c r="H25" i="47"/>
  <c r="O25" i="47" s="1"/>
  <c r="P25" i="47" s="1"/>
  <c r="G25" i="47"/>
  <c r="F25" i="47"/>
  <c r="E25" i="47"/>
  <c r="D25" i="47"/>
  <c r="O24" i="47"/>
  <c r="P24" i="47"/>
  <c r="O23" i="47"/>
  <c r="P23" i="47" s="1"/>
  <c r="O22" i="47"/>
  <c r="P22" i="47"/>
  <c r="O21" i="47"/>
  <c r="P21" i="47"/>
  <c r="O20" i="47"/>
  <c r="P20" i="47"/>
  <c r="O19" i="47"/>
  <c r="P19" i="47"/>
  <c r="N18" i="47"/>
  <c r="M18" i="47"/>
  <c r="L18" i="47"/>
  <c r="K18" i="47"/>
  <c r="J18" i="47"/>
  <c r="I18" i="47"/>
  <c r="H18" i="47"/>
  <c r="G18" i="47"/>
  <c r="G69" i="47" s="1"/>
  <c r="F18" i="47"/>
  <c r="E18" i="47"/>
  <c r="D18" i="47"/>
  <c r="O17" i="47"/>
  <c r="P17" i="47" s="1"/>
  <c r="O16" i="47"/>
  <c r="P16" i="47"/>
  <c r="O15" i="47"/>
  <c r="P15" i="47" s="1"/>
  <c r="O14" i="47"/>
  <c r="P14" i="47" s="1"/>
  <c r="O13" i="47"/>
  <c r="P13" i="47" s="1"/>
  <c r="O12" i="47"/>
  <c r="P12" i="47" s="1"/>
  <c r="O11" i="47"/>
  <c r="P11" i="47" s="1"/>
  <c r="O10" i="47"/>
  <c r="P10" i="47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64" i="45"/>
  <c r="O64" i="45"/>
  <c r="N63" i="45"/>
  <c r="O63" i="45" s="1"/>
  <c r="N62" i="45"/>
  <c r="O62" i="45" s="1"/>
  <c r="M61" i="45"/>
  <c r="L61" i="45"/>
  <c r="K61" i="45"/>
  <c r="J61" i="45"/>
  <c r="J65" i="45" s="1"/>
  <c r="I61" i="45"/>
  <c r="H61" i="45"/>
  <c r="G61" i="45"/>
  <c r="F61" i="45"/>
  <c r="E61" i="45"/>
  <c r="D61" i="45"/>
  <c r="N60" i="45"/>
  <c r="O60" i="45" s="1"/>
  <c r="N59" i="45"/>
  <c r="O59" i="45" s="1"/>
  <c r="N58" i="45"/>
  <c r="O58" i="45"/>
  <c r="N57" i="45"/>
  <c r="O57" i="45"/>
  <c r="N56" i="45"/>
  <c r="O56" i="45"/>
  <c r="N55" i="45"/>
  <c r="O55" i="45" s="1"/>
  <c r="N54" i="45"/>
  <c r="O54" i="45" s="1"/>
  <c r="N53" i="45"/>
  <c r="O53" i="45" s="1"/>
  <c r="N52" i="45"/>
  <c r="O52" i="45"/>
  <c r="M51" i="45"/>
  <c r="L51" i="45"/>
  <c r="K51" i="45"/>
  <c r="J51" i="45"/>
  <c r="I51" i="45"/>
  <c r="H51" i="45"/>
  <c r="G51" i="45"/>
  <c r="F51" i="45"/>
  <c r="E51" i="45"/>
  <c r="D51" i="45"/>
  <c r="N50" i="45"/>
  <c r="O50" i="45"/>
  <c r="N49" i="45"/>
  <c r="O49" i="45"/>
  <c r="M48" i="45"/>
  <c r="L48" i="45"/>
  <c r="K48" i="45"/>
  <c r="J48" i="45"/>
  <c r="I48" i="45"/>
  <c r="H48" i="45"/>
  <c r="G48" i="45"/>
  <c r="F48" i="45"/>
  <c r="E48" i="45"/>
  <c r="D48" i="45"/>
  <c r="N47" i="45"/>
  <c r="O47" i="45"/>
  <c r="N46" i="45"/>
  <c r="O46" i="45"/>
  <c r="N45" i="45"/>
  <c r="O45" i="45" s="1"/>
  <c r="N44" i="45"/>
  <c r="O44" i="45" s="1"/>
  <c r="N43" i="45"/>
  <c r="O43" i="45" s="1"/>
  <c r="N42" i="45"/>
  <c r="O42" i="45"/>
  <c r="N41" i="45"/>
  <c r="O41" i="45"/>
  <c r="N40" i="45"/>
  <c r="O40" i="45"/>
  <c r="N39" i="45"/>
  <c r="O39" i="45" s="1"/>
  <c r="N38" i="45"/>
  <c r="O38" i="45" s="1"/>
  <c r="N37" i="45"/>
  <c r="O37" i="45" s="1"/>
  <c r="N36" i="45"/>
  <c r="O36" i="45"/>
  <c r="N35" i="45"/>
  <c r="O35" i="45"/>
  <c r="M34" i="45"/>
  <c r="L34" i="45"/>
  <c r="K34" i="45"/>
  <c r="J34" i="45"/>
  <c r="I34" i="45"/>
  <c r="H34" i="45"/>
  <c r="G34" i="45"/>
  <c r="F34" i="45"/>
  <c r="E34" i="45"/>
  <c r="D34" i="45"/>
  <c r="N34" i="45" s="1"/>
  <c r="O34" i="45" s="1"/>
  <c r="N33" i="45"/>
  <c r="O33" i="45"/>
  <c r="N32" i="45"/>
  <c r="O32" i="45"/>
  <c r="N31" i="45"/>
  <c r="O31" i="45" s="1"/>
  <c r="N30" i="45"/>
  <c r="O30" i="45" s="1"/>
  <c r="N29" i="45"/>
  <c r="O29" i="45" s="1"/>
  <c r="N28" i="45"/>
  <c r="O28" i="45"/>
  <c r="N27" i="45"/>
  <c r="O27" i="45"/>
  <c r="M26" i="45"/>
  <c r="L26" i="45"/>
  <c r="K26" i="45"/>
  <c r="J26" i="45"/>
  <c r="I26" i="45"/>
  <c r="H26" i="45"/>
  <c r="G26" i="45"/>
  <c r="F26" i="45"/>
  <c r="E26" i="45"/>
  <c r="D26" i="45"/>
  <c r="N25" i="45"/>
  <c r="O25" i="45"/>
  <c r="N24" i="45"/>
  <c r="O24" i="45"/>
  <c r="N23" i="45"/>
  <c r="O23" i="45" s="1"/>
  <c r="N22" i="45"/>
  <c r="O22" i="45" s="1"/>
  <c r="N21" i="45"/>
  <c r="O21" i="45" s="1"/>
  <c r="N20" i="45"/>
  <c r="O20" i="45"/>
  <c r="N19" i="45"/>
  <c r="O19" i="45"/>
  <c r="M18" i="45"/>
  <c r="L18" i="45"/>
  <c r="K18" i="45"/>
  <c r="J18" i="45"/>
  <c r="I18" i="45"/>
  <c r="H18" i="45"/>
  <c r="G18" i="45"/>
  <c r="F18" i="45"/>
  <c r="E18" i="45"/>
  <c r="D18" i="45"/>
  <c r="N17" i="45"/>
  <c r="O17" i="45"/>
  <c r="N16" i="45"/>
  <c r="O16" i="45"/>
  <c r="N15" i="45"/>
  <c r="O15" i="45" s="1"/>
  <c r="N14" i="45"/>
  <c r="O14" i="45" s="1"/>
  <c r="N13" i="45"/>
  <c r="O13" i="45" s="1"/>
  <c r="N12" i="45"/>
  <c r="O12" i="45"/>
  <c r="N11" i="45"/>
  <c r="O11" i="45"/>
  <c r="N10" i="45"/>
  <c r="O10" i="45"/>
  <c r="N9" i="45"/>
  <c r="O9" i="45" s="1"/>
  <c r="N8" i="45"/>
  <c r="O8" i="45" s="1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62" i="44"/>
  <c r="O62" i="44"/>
  <c r="N61" i="44"/>
  <c r="O61" i="44"/>
  <c r="N60" i="44"/>
  <c r="O60" i="44"/>
  <c r="M59" i="44"/>
  <c r="L59" i="44"/>
  <c r="K59" i="44"/>
  <c r="J59" i="44"/>
  <c r="I59" i="44"/>
  <c r="H59" i="44"/>
  <c r="G59" i="44"/>
  <c r="F59" i="44"/>
  <c r="F63" i="44" s="1"/>
  <c r="E59" i="44"/>
  <c r="D59" i="44"/>
  <c r="N58" i="44"/>
  <c r="O58" i="44"/>
  <c r="N57" i="44"/>
  <c r="O57" i="44" s="1"/>
  <c r="N56" i="44"/>
  <c r="O56" i="44" s="1"/>
  <c r="N55" i="44"/>
  <c r="O55" i="44" s="1"/>
  <c r="N54" i="44"/>
  <c r="O54" i="44"/>
  <c r="N53" i="44"/>
  <c r="O53" i="44"/>
  <c r="N52" i="44"/>
  <c r="O52" i="44"/>
  <c r="N51" i="44"/>
  <c r="O51" i="44" s="1"/>
  <c r="N50" i="44"/>
  <c r="O50" i="44" s="1"/>
  <c r="M49" i="44"/>
  <c r="L49" i="44"/>
  <c r="K49" i="44"/>
  <c r="J49" i="44"/>
  <c r="I49" i="44"/>
  <c r="H49" i="44"/>
  <c r="G49" i="44"/>
  <c r="F49" i="44"/>
  <c r="E49" i="44"/>
  <c r="D49" i="44"/>
  <c r="N48" i="44"/>
  <c r="O48" i="44" s="1"/>
  <c r="N47" i="44"/>
  <c r="O47" i="44" s="1"/>
  <c r="N46" i="44"/>
  <c r="O46" i="44"/>
  <c r="M45" i="44"/>
  <c r="L45" i="44"/>
  <c r="K45" i="44"/>
  <c r="J45" i="44"/>
  <c r="I45" i="44"/>
  <c r="H45" i="44"/>
  <c r="G45" i="44"/>
  <c r="F45" i="44"/>
  <c r="E45" i="44"/>
  <c r="D45" i="44"/>
  <c r="N44" i="44"/>
  <c r="O44" i="44"/>
  <c r="N43" i="44"/>
  <c r="O43" i="44"/>
  <c r="N42" i="44"/>
  <c r="O42" i="44"/>
  <c r="N41" i="44"/>
  <c r="O41" i="44" s="1"/>
  <c r="N40" i="44"/>
  <c r="O40" i="44" s="1"/>
  <c r="N39" i="44"/>
  <c r="O39" i="44" s="1"/>
  <c r="N38" i="44"/>
  <c r="O38" i="44"/>
  <c r="N37" i="44"/>
  <c r="O37" i="44"/>
  <c r="N36" i="44"/>
  <c r="O36" i="44"/>
  <c r="N35" i="44"/>
  <c r="O35" i="44"/>
  <c r="N34" i="44"/>
  <c r="O34" i="44" s="1"/>
  <c r="N33" i="44"/>
  <c r="O33" i="44" s="1"/>
  <c r="N32" i="44"/>
  <c r="O32" i="44"/>
  <c r="M31" i="44"/>
  <c r="L31" i="44"/>
  <c r="K31" i="44"/>
  <c r="J31" i="44"/>
  <c r="I31" i="44"/>
  <c r="H31" i="44"/>
  <c r="G31" i="44"/>
  <c r="F31" i="44"/>
  <c r="E31" i="44"/>
  <c r="D31" i="44"/>
  <c r="N30" i="44"/>
  <c r="O30" i="44"/>
  <c r="N29" i="44"/>
  <c r="O29" i="44"/>
  <c r="N28" i="44"/>
  <c r="O28" i="44"/>
  <c r="N27" i="44"/>
  <c r="O27" i="44"/>
  <c r="N26" i="44"/>
  <c r="O26" i="44" s="1"/>
  <c r="N25" i="44"/>
  <c r="O25" i="44" s="1"/>
  <c r="N24" i="44"/>
  <c r="O24" i="44"/>
  <c r="M23" i="44"/>
  <c r="L23" i="44"/>
  <c r="N23" i="44" s="1"/>
  <c r="O23" i="44" s="1"/>
  <c r="K23" i="44"/>
  <c r="J23" i="44"/>
  <c r="I23" i="44"/>
  <c r="H23" i="44"/>
  <c r="G23" i="44"/>
  <c r="F23" i="44"/>
  <c r="E23" i="44"/>
  <c r="D23" i="44"/>
  <c r="N22" i="44"/>
  <c r="O22" i="44"/>
  <c r="N21" i="44"/>
  <c r="O21" i="44"/>
  <c r="N20" i="44"/>
  <c r="O20" i="44"/>
  <c r="N19" i="44"/>
  <c r="O19" i="44"/>
  <c r="N18" i="44"/>
  <c r="O18" i="44" s="1"/>
  <c r="M17" i="44"/>
  <c r="L17" i="44"/>
  <c r="K17" i="44"/>
  <c r="J17" i="44"/>
  <c r="I17" i="44"/>
  <c r="H17" i="44"/>
  <c r="N17" i="44" s="1"/>
  <c r="O17" i="44" s="1"/>
  <c r="G17" i="44"/>
  <c r="F17" i="44"/>
  <c r="E17" i="44"/>
  <c r="D17" i="44"/>
  <c r="N16" i="44"/>
  <c r="O16" i="44" s="1"/>
  <c r="N15" i="44"/>
  <c r="O15" i="44" s="1"/>
  <c r="N14" i="44"/>
  <c r="O14" i="44"/>
  <c r="N13" i="44"/>
  <c r="O13" i="44"/>
  <c r="N12" i="44"/>
  <c r="O12" i="44"/>
  <c r="N11" i="44"/>
  <c r="O11" i="44"/>
  <c r="N10" i="44"/>
  <c r="O10" i="44" s="1"/>
  <c r="N9" i="44"/>
  <c r="O9" i="44" s="1"/>
  <c r="N8" i="44"/>
  <c r="O8" i="44"/>
  <c r="N7" i="44"/>
  <c r="O7" i="44"/>
  <c r="N6" i="44"/>
  <c r="O6" i="44"/>
  <c r="M5" i="44"/>
  <c r="L5" i="44"/>
  <c r="K5" i="44"/>
  <c r="J5" i="44"/>
  <c r="I5" i="44"/>
  <c r="H5" i="44"/>
  <c r="G5" i="44"/>
  <c r="F5" i="44"/>
  <c r="E5" i="44"/>
  <c r="D5" i="44"/>
  <c r="N60" i="43"/>
  <c r="O60" i="43"/>
  <c r="N59" i="43"/>
  <c r="O59" i="43" s="1"/>
  <c r="M58" i="43"/>
  <c r="L58" i="43"/>
  <c r="K58" i="43"/>
  <c r="J58" i="43"/>
  <c r="I58" i="43"/>
  <c r="H58" i="43"/>
  <c r="G58" i="43"/>
  <c r="F58" i="43"/>
  <c r="E58" i="43"/>
  <c r="D58" i="43"/>
  <c r="N57" i="43"/>
  <c r="O57" i="43" s="1"/>
  <c r="N56" i="43"/>
  <c r="O56" i="43" s="1"/>
  <c r="N55" i="43"/>
  <c r="O55" i="43"/>
  <c r="N54" i="43"/>
  <c r="O54" i="43"/>
  <c r="N53" i="43"/>
  <c r="O53" i="43"/>
  <c r="N52" i="43"/>
  <c r="O52" i="43"/>
  <c r="N51" i="43"/>
  <c r="O51" i="43" s="1"/>
  <c r="N50" i="43"/>
  <c r="O50" i="43" s="1"/>
  <c r="N49" i="43"/>
  <c r="O49" i="43"/>
  <c r="M48" i="43"/>
  <c r="L48" i="43"/>
  <c r="N48" i="43" s="1"/>
  <c r="O48" i="43" s="1"/>
  <c r="K48" i="43"/>
  <c r="J48" i="43"/>
  <c r="I48" i="43"/>
  <c r="H48" i="43"/>
  <c r="G48" i="43"/>
  <c r="F48" i="43"/>
  <c r="E48" i="43"/>
  <c r="D48" i="43"/>
  <c r="N47" i="43"/>
  <c r="O47" i="43" s="1"/>
  <c r="N46" i="43"/>
  <c r="O46" i="43"/>
  <c r="M45" i="43"/>
  <c r="L45" i="43"/>
  <c r="K45" i="43"/>
  <c r="J45" i="43"/>
  <c r="I45" i="43"/>
  <c r="H45" i="43"/>
  <c r="G45" i="43"/>
  <c r="F45" i="43"/>
  <c r="E45" i="43"/>
  <c r="D45" i="43"/>
  <c r="N44" i="43"/>
  <c r="O44" i="43"/>
  <c r="N43" i="43"/>
  <c r="O43" i="43"/>
  <c r="N42" i="43"/>
  <c r="O42" i="43"/>
  <c r="N41" i="43"/>
  <c r="O41" i="43" s="1"/>
  <c r="N40" i="43"/>
  <c r="O40" i="43" s="1"/>
  <c r="N39" i="43"/>
  <c r="O39" i="43" s="1"/>
  <c r="N38" i="43"/>
  <c r="O38" i="43"/>
  <c r="N37" i="43"/>
  <c r="O37" i="43"/>
  <c r="N36" i="43"/>
  <c r="O36" i="43"/>
  <c r="N35" i="43"/>
  <c r="O35" i="43" s="1"/>
  <c r="N34" i="43"/>
  <c r="O34" i="43" s="1"/>
  <c r="N33" i="43"/>
  <c r="O33" i="43" s="1"/>
  <c r="N32" i="43"/>
  <c r="O32" i="43"/>
  <c r="N31" i="43"/>
  <c r="O31" i="43"/>
  <c r="M30" i="43"/>
  <c r="L30" i="43"/>
  <c r="K30" i="43"/>
  <c r="J30" i="43"/>
  <c r="I30" i="43"/>
  <c r="H30" i="43"/>
  <c r="G30" i="43"/>
  <c r="F30" i="43"/>
  <c r="E30" i="43"/>
  <c r="D30" i="43"/>
  <c r="N29" i="43"/>
  <c r="O29" i="43"/>
  <c r="N28" i="43"/>
  <c r="O28" i="43"/>
  <c r="N27" i="43"/>
  <c r="O27" i="43"/>
  <c r="N26" i="43"/>
  <c r="O26" i="43" s="1"/>
  <c r="N25" i="43"/>
  <c r="O25" i="43" s="1"/>
  <c r="N24" i="43"/>
  <c r="O24" i="43"/>
  <c r="N23" i="43"/>
  <c r="O23" i="43"/>
  <c r="N22" i="43"/>
  <c r="O22" i="43"/>
  <c r="M21" i="43"/>
  <c r="L21" i="43"/>
  <c r="K21" i="43"/>
  <c r="J21" i="43"/>
  <c r="I21" i="43"/>
  <c r="H21" i="43"/>
  <c r="G21" i="43"/>
  <c r="F21" i="43"/>
  <c r="E21" i="43"/>
  <c r="D21" i="43"/>
  <c r="N20" i="43"/>
  <c r="O20" i="43"/>
  <c r="N19" i="43"/>
  <c r="O19" i="43" s="1"/>
  <c r="N18" i="43"/>
  <c r="O18" i="43" s="1"/>
  <c r="N17" i="43"/>
  <c r="O17" i="43" s="1"/>
  <c r="M16" i="43"/>
  <c r="L16" i="43"/>
  <c r="N16" i="43" s="1"/>
  <c r="O16" i="43" s="1"/>
  <c r="K16" i="43"/>
  <c r="J16" i="43"/>
  <c r="I16" i="43"/>
  <c r="H16" i="43"/>
  <c r="G16" i="43"/>
  <c r="F16" i="43"/>
  <c r="E16" i="43"/>
  <c r="D16" i="43"/>
  <c r="N15" i="43"/>
  <c r="O15" i="43" s="1"/>
  <c r="N14" i="43"/>
  <c r="O14" i="43"/>
  <c r="N13" i="43"/>
  <c r="O13" i="43"/>
  <c r="N12" i="43"/>
  <c r="O12" i="43"/>
  <c r="N11" i="43"/>
  <c r="O11" i="43" s="1"/>
  <c r="N10" i="43"/>
  <c r="O10" i="43" s="1"/>
  <c r="N9" i="43"/>
  <c r="O9" i="43" s="1"/>
  <c r="N8" i="43"/>
  <c r="O8" i="43"/>
  <c r="N7" i="43"/>
  <c r="O7" i="43"/>
  <c r="N6" i="43"/>
  <c r="O6" i="43"/>
  <c r="M5" i="43"/>
  <c r="L5" i="43"/>
  <c r="K5" i="43"/>
  <c r="J5" i="43"/>
  <c r="I5" i="43"/>
  <c r="H5" i="43"/>
  <c r="G5" i="43"/>
  <c r="F5" i="43"/>
  <c r="E5" i="43"/>
  <c r="D5" i="43"/>
  <c r="N59" i="42"/>
  <c r="O59" i="42"/>
  <c r="N58" i="42"/>
  <c r="O58" i="42" s="1"/>
  <c r="M57" i="42"/>
  <c r="L57" i="42"/>
  <c r="K57" i="42"/>
  <c r="J57" i="42"/>
  <c r="I57" i="42"/>
  <c r="H57" i="42"/>
  <c r="G57" i="42"/>
  <c r="F57" i="42"/>
  <c r="E57" i="42"/>
  <c r="D57" i="42"/>
  <c r="N56" i="42"/>
  <c r="O56" i="42" s="1"/>
  <c r="N55" i="42"/>
  <c r="O55" i="42" s="1"/>
  <c r="N54" i="42"/>
  <c r="O54" i="42" s="1"/>
  <c r="N53" i="42"/>
  <c r="O53" i="42"/>
  <c r="N52" i="42"/>
  <c r="O52" i="42"/>
  <c r="N51" i="42"/>
  <c r="O51" i="42"/>
  <c r="N50" i="42"/>
  <c r="O50" i="42" s="1"/>
  <c r="N49" i="42"/>
  <c r="O49" i="42" s="1"/>
  <c r="N48" i="42"/>
  <c r="O48" i="42" s="1"/>
  <c r="M47" i="42"/>
  <c r="L47" i="42"/>
  <c r="K47" i="42"/>
  <c r="J47" i="42"/>
  <c r="I47" i="42"/>
  <c r="H47" i="42"/>
  <c r="G47" i="42"/>
  <c r="F47" i="42"/>
  <c r="E47" i="42"/>
  <c r="D47" i="42"/>
  <c r="N46" i="42"/>
  <c r="O46" i="42" s="1"/>
  <c r="N45" i="42"/>
  <c r="O45" i="42"/>
  <c r="M44" i="42"/>
  <c r="L44" i="42"/>
  <c r="K44" i="42"/>
  <c r="J44" i="42"/>
  <c r="I44" i="42"/>
  <c r="H44" i="42"/>
  <c r="G44" i="42"/>
  <c r="F44" i="42"/>
  <c r="E44" i="42"/>
  <c r="D44" i="42"/>
  <c r="N43" i="42"/>
  <c r="O43" i="42"/>
  <c r="N42" i="42"/>
  <c r="O42" i="42"/>
  <c r="N41" i="42"/>
  <c r="O41" i="42"/>
  <c r="N40" i="42"/>
  <c r="O40" i="42" s="1"/>
  <c r="N39" i="42"/>
  <c r="O39" i="42" s="1"/>
  <c r="N38" i="42"/>
  <c r="O38" i="42" s="1"/>
  <c r="N37" i="42"/>
  <c r="O37" i="42"/>
  <c r="N36" i="42"/>
  <c r="O36" i="42"/>
  <c r="N35" i="42"/>
  <c r="O35" i="42"/>
  <c r="N34" i="42"/>
  <c r="O34" i="42" s="1"/>
  <c r="N33" i="42"/>
  <c r="O33" i="42" s="1"/>
  <c r="N32" i="42"/>
  <c r="O32" i="42" s="1"/>
  <c r="N31" i="42"/>
  <c r="O31" i="42"/>
  <c r="N30" i="42"/>
  <c r="O30" i="42"/>
  <c r="M29" i="42"/>
  <c r="L29" i="42"/>
  <c r="K29" i="42"/>
  <c r="J29" i="42"/>
  <c r="I29" i="42"/>
  <c r="H29" i="42"/>
  <c r="G29" i="42"/>
  <c r="F29" i="42"/>
  <c r="E29" i="42"/>
  <c r="D29" i="42"/>
  <c r="N28" i="42"/>
  <c r="O28" i="42"/>
  <c r="N27" i="42"/>
  <c r="O27" i="42"/>
  <c r="N26" i="42"/>
  <c r="O26" i="42" s="1"/>
  <c r="N25" i="42"/>
  <c r="O25" i="42" s="1"/>
  <c r="N24" i="42"/>
  <c r="O24" i="42" s="1"/>
  <c r="N23" i="42"/>
  <c r="O23" i="42"/>
  <c r="M22" i="42"/>
  <c r="L22" i="42"/>
  <c r="K22" i="42"/>
  <c r="J22" i="42"/>
  <c r="I22" i="42"/>
  <c r="H22" i="42"/>
  <c r="G22" i="42"/>
  <c r="F22" i="42"/>
  <c r="E22" i="42"/>
  <c r="D22" i="42"/>
  <c r="N21" i="42"/>
  <c r="O21" i="42"/>
  <c r="N20" i="42"/>
  <c r="O20" i="42"/>
  <c r="N19" i="42"/>
  <c r="O19" i="42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 s="1"/>
  <c r="N14" i="42"/>
  <c r="O14" i="42" s="1"/>
  <c r="N13" i="42"/>
  <c r="O13" i="42"/>
  <c r="N12" i="42"/>
  <c r="O12" i="42"/>
  <c r="N11" i="42"/>
  <c r="O11" i="42"/>
  <c r="N10" i="42"/>
  <c r="O10" i="42" s="1"/>
  <c r="N9" i="42"/>
  <c r="O9" i="42" s="1"/>
  <c r="N8" i="42"/>
  <c r="O8" i="42" s="1"/>
  <c r="N7" i="42"/>
  <c r="O7" i="42"/>
  <c r="N6" i="42"/>
  <c r="O6" i="42"/>
  <c r="M5" i="42"/>
  <c r="L5" i="42"/>
  <c r="K5" i="42"/>
  <c r="J5" i="42"/>
  <c r="I5" i="42"/>
  <c r="H5" i="42"/>
  <c r="G5" i="42"/>
  <c r="F5" i="42"/>
  <c r="E5" i="42"/>
  <c r="D5" i="42"/>
  <c r="N60" i="41"/>
  <c r="O60" i="41"/>
  <c r="N59" i="41"/>
  <c r="O59" i="41"/>
  <c r="N58" i="41"/>
  <c r="O58" i="41" s="1"/>
  <c r="M57" i="41"/>
  <c r="L57" i="41"/>
  <c r="K57" i="41"/>
  <c r="J57" i="41"/>
  <c r="I57" i="41"/>
  <c r="H57" i="41"/>
  <c r="G57" i="41"/>
  <c r="F57" i="41"/>
  <c r="E57" i="41"/>
  <c r="D57" i="41"/>
  <c r="N56" i="41"/>
  <c r="O56" i="41" s="1"/>
  <c r="N55" i="41"/>
  <c r="O55" i="41" s="1"/>
  <c r="N54" i="41"/>
  <c r="O54" i="41" s="1"/>
  <c r="N53" i="41"/>
  <c r="O53" i="41"/>
  <c r="N52" i="41"/>
  <c r="O52" i="41"/>
  <c r="N51" i="41"/>
  <c r="O51" i="41"/>
  <c r="N50" i="41"/>
  <c r="O50" i="41" s="1"/>
  <c r="N49" i="41"/>
  <c r="O49" i="41" s="1"/>
  <c r="N48" i="41"/>
  <c r="O48" i="41" s="1"/>
  <c r="M47" i="41"/>
  <c r="L47" i="41"/>
  <c r="K47" i="41"/>
  <c r="J47" i="41"/>
  <c r="I47" i="41"/>
  <c r="H47" i="41"/>
  <c r="G47" i="41"/>
  <c r="F47" i="41"/>
  <c r="E47" i="41"/>
  <c r="D47" i="41"/>
  <c r="N46" i="41"/>
  <c r="O46" i="41" s="1"/>
  <c r="N45" i="41"/>
  <c r="O45" i="41"/>
  <c r="N44" i="41"/>
  <c r="O44" i="41"/>
  <c r="M43" i="41"/>
  <c r="L43" i="41"/>
  <c r="K43" i="41"/>
  <c r="J43" i="41"/>
  <c r="I43" i="41"/>
  <c r="H43" i="41"/>
  <c r="G43" i="41"/>
  <c r="F43" i="41"/>
  <c r="E43" i="41"/>
  <c r="D43" i="41"/>
  <c r="D61" i="41" s="1"/>
  <c r="N61" i="41" s="1"/>
  <c r="O61" i="41" s="1"/>
  <c r="N42" i="41"/>
  <c r="O42" i="41"/>
  <c r="N41" i="41"/>
  <c r="O41" i="41"/>
  <c r="N40" i="41"/>
  <c r="O40" i="41" s="1"/>
  <c r="N39" i="41"/>
  <c r="O39" i="41" s="1"/>
  <c r="N38" i="41"/>
  <c r="O38" i="41" s="1"/>
  <c r="N37" i="41"/>
  <c r="O37" i="41"/>
  <c r="N36" i="41"/>
  <c r="O36" i="41"/>
  <c r="N35" i="41"/>
  <c r="O35" i="41"/>
  <c r="N34" i="41"/>
  <c r="O34" i="41" s="1"/>
  <c r="N33" i="41"/>
  <c r="O33" i="41" s="1"/>
  <c r="N32" i="41"/>
  <c r="O32" i="41" s="1"/>
  <c r="N31" i="41"/>
  <c r="O31" i="41"/>
  <c r="N30" i="41"/>
  <c r="O30" i="41"/>
  <c r="N29" i="41"/>
  <c r="O29" i="41"/>
  <c r="M28" i="41"/>
  <c r="L28" i="41"/>
  <c r="K28" i="41"/>
  <c r="J28" i="41"/>
  <c r="I28" i="41"/>
  <c r="H28" i="41"/>
  <c r="G28" i="41"/>
  <c r="F28" i="41"/>
  <c r="E28" i="41"/>
  <c r="D28" i="41"/>
  <c r="N27" i="41"/>
  <c r="O27" i="41"/>
  <c r="N26" i="41"/>
  <c r="O26" i="41" s="1"/>
  <c r="N25" i="41"/>
  <c r="O25" i="41" s="1"/>
  <c r="N24" i="41"/>
  <c r="O24" i="41" s="1"/>
  <c r="N23" i="41"/>
  <c r="O23" i="41"/>
  <c r="N22" i="41"/>
  <c r="O22" i="41"/>
  <c r="M21" i="41"/>
  <c r="L21" i="41"/>
  <c r="K21" i="41"/>
  <c r="J21" i="41"/>
  <c r="I21" i="41"/>
  <c r="H21" i="41"/>
  <c r="G21" i="41"/>
  <c r="F21" i="41"/>
  <c r="E21" i="41"/>
  <c r="D21" i="41"/>
  <c r="N20" i="41"/>
  <c r="O20" i="41"/>
  <c r="N19" i="41"/>
  <c r="O19" i="41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N14" i="41"/>
  <c r="O14" i="41" s="1"/>
  <c r="N13" i="41"/>
  <c r="O13" i="41"/>
  <c r="N12" i="41"/>
  <c r="O12" i="41"/>
  <c r="N11" i="41"/>
  <c r="O11" i="41"/>
  <c r="N10" i="41"/>
  <c r="O10" i="41" s="1"/>
  <c r="N9" i="41"/>
  <c r="O9" i="41" s="1"/>
  <c r="N8" i="41"/>
  <c r="O8" i="41" s="1"/>
  <c r="N7" i="41"/>
  <c r="O7" i="41"/>
  <c r="N6" i="41"/>
  <c r="O6" i="41"/>
  <c r="M5" i="41"/>
  <c r="L5" i="41"/>
  <c r="K5" i="41"/>
  <c r="J5" i="41"/>
  <c r="I5" i="41"/>
  <c r="H5" i="41"/>
  <c r="G5" i="41"/>
  <c r="F5" i="41"/>
  <c r="E5" i="41"/>
  <c r="D5" i="41"/>
  <c r="N60" i="40"/>
  <c r="O60" i="40"/>
  <c r="N59" i="40"/>
  <c r="O59" i="40"/>
  <c r="N58" i="40"/>
  <c r="O58" i="40" s="1"/>
  <c r="M57" i="40"/>
  <c r="L57" i="40"/>
  <c r="K57" i="40"/>
  <c r="J57" i="40"/>
  <c r="I57" i="40"/>
  <c r="H57" i="40"/>
  <c r="G57" i="40"/>
  <c r="F57" i="40"/>
  <c r="E57" i="40"/>
  <c r="D57" i="40"/>
  <c r="N56" i="40"/>
  <c r="O56" i="40" s="1"/>
  <c r="N55" i="40"/>
  <c r="O55" i="40" s="1"/>
  <c r="N54" i="40"/>
  <c r="O54" i="40" s="1"/>
  <c r="N53" i="40"/>
  <c r="O53" i="40"/>
  <c r="N52" i="40"/>
  <c r="O52" i="40"/>
  <c r="N51" i="40"/>
  <c r="O51" i="40"/>
  <c r="N50" i="40"/>
  <c r="O50" i="40" s="1"/>
  <c r="N49" i="40"/>
  <c r="O49" i="40" s="1"/>
  <c r="M48" i="40"/>
  <c r="L48" i="40"/>
  <c r="K48" i="40"/>
  <c r="J48" i="40"/>
  <c r="I48" i="40"/>
  <c r="H48" i="40"/>
  <c r="G48" i="40"/>
  <c r="F48" i="40"/>
  <c r="E48" i="40"/>
  <c r="D48" i="40"/>
  <c r="N47" i="40"/>
  <c r="O47" i="40" s="1"/>
  <c r="N46" i="40"/>
  <c r="O46" i="40" s="1"/>
  <c r="N45" i="40"/>
  <c r="O45" i="40"/>
  <c r="N44" i="40"/>
  <c r="O44" i="40"/>
  <c r="M43" i="40"/>
  <c r="L43" i="40"/>
  <c r="K43" i="40"/>
  <c r="J43" i="40"/>
  <c r="I43" i="40"/>
  <c r="H43" i="40"/>
  <c r="G43" i="40"/>
  <c r="F43" i="40"/>
  <c r="E43" i="40"/>
  <c r="D43" i="40"/>
  <c r="N43" i="40" s="1"/>
  <c r="O43" i="40" s="1"/>
  <c r="N42" i="40"/>
  <c r="O42" i="40"/>
  <c r="N41" i="40"/>
  <c r="O41" i="40"/>
  <c r="N40" i="40"/>
  <c r="O40" i="40" s="1"/>
  <c r="N39" i="40"/>
  <c r="O39" i="40" s="1"/>
  <c r="N38" i="40"/>
  <c r="O38" i="40" s="1"/>
  <c r="N37" i="40"/>
  <c r="O37" i="40"/>
  <c r="N36" i="40"/>
  <c r="O36" i="40"/>
  <c r="N35" i="40"/>
  <c r="O35" i="40"/>
  <c r="N34" i="40"/>
  <c r="O34" i="40" s="1"/>
  <c r="N33" i="40"/>
  <c r="O33" i="40" s="1"/>
  <c r="N32" i="40"/>
  <c r="O32" i="40" s="1"/>
  <c r="N31" i="40"/>
  <c r="O31" i="40"/>
  <c r="N30" i="40"/>
  <c r="O30" i="40"/>
  <c r="N29" i="40"/>
  <c r="O29" i="40"/>
  <c r="M28" i="40"/>
  <c r="L28" i="40"/>
  <c r="K28" i="40"/>
  <c r="J28" i="40"/>
  <c r="I28" i="40"/>
  <c r="H28" i="40"/>
  <c r="G28" i="40"/>
  <c r="F28" i="40"/>
  <c r="E28" i="40"/>
  <c r="D28" i="40"/>
  <c r="N27" i="40"/>
  <c r="O27" i="40"/>
  <c r="N26" i="40"/>
  <c r="O26" i="40" s="1"/>
  <c r="N25" i="40"/>
  <c r="O25" i="40" s="1"/>
  <c r="N24" i="40"/>
  <c r="O24" i="40"/>
  <c r="N23" i="40"/>
  <c r="O23" i="40"/>
  <c r="N22" i="40"/>
  <c r="O22" i="40"/>
  <c r="M21" i="40"/>
  <c r="L21" i="40"/>
  <c r="K21" i="40"/>
  <c r="J21" i="40"/>
  <c r="I21" i="40"/>
  <c r="H21" i="40"/>
  <c r="G21" i="40"/>
  <c r="F21" i="40"/>
  <c r="E21" i="40"/>
  <c r="D21" i="40"/>
  <c r="N20" i="40"/>
  <c r="O20" i="40"/>
  <c r="N19" i="40"/>
  <c r="O19" i="40"/>
  <c r="N18" i="40"/>
  <c r="O18" i="40" s="1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N14" i="40"/>
  <c r="O14" i="40"/>
  <c r="N13" i="40"/>
  <c r="O13" i="40"/>
  <c r="N12" i="40"/>
  <c r="O12" i="40"/>
  <c r="N11" i="40"/>
  <c r="O11" i="40"/>
  <c r="N10" i="40"/>
  <c r="O10" i="40" s="1"/>
  <c r="N9" i="40"/>
  <c r="O9" i="40" s="1"/>
  <c r="N8" i="40"/>
  <c r="O8" i="40"/>
  <c r="N7" i="40"/>
  <c r="O7" i="40"/>
  <c r="N6" i="40"/>
  <c r="O6" i="40"/>
  <c r="M5" i="40"/>
  <c r="L5" i="40"/>
  <c r="K5" i="40"/>
  <c r="J5" i="40"/>
  <c r="I5" i="40"/>
  <c r="H5" i="40"/>
  <c r="G5" i="40"/>
  <c r="F5" i="40"/>
  <c r="E5" i="40"/>
  <c r="D5" i="40"/>
  <c r="D61" i="40" s="1"/>
  <c r="N61" i="40" s="1"/>
  <c r="O61" i="40" s="1"/>
  <c r="N63" i="39"/>
  <c r="O63" i="39"/>
  <c r="N62" i="39"/>
  <c r="O62" i="39"/>
  <c r="N61" i="39"/>
  <c r="O61" i="39" s="1"/>
  <c r="M60" i="39"/>
  <c r="L60" i="39"/>
  <c r="K60" i="39"/>
  <c r="J60" i="39"/>
  <c r="I60" i="39"/>
  <c r="H60" i="39"/>
  <c r="G60" i="39"/>
  <c r="F60" i="39"/>
  <c r="N60" i="39" s="1"/>
  <c r="O60" i="39" s="1"/>
  <c r="E60" i="39"/>
  <c r="D60" i="39"/>
  <c r="N59" i="39"/>
  <c r="O59" i="39" s="1"/>
  <c r="N58" i="39"/>
  <c r="O58" i="39" s="1"/>
  <c r="N57" i="39"/>
  <c r="O57" i="39" s="1"/>
  <c r="N56" i="39"/>
  <c r="O56" i="39"/>
  <c r="N55" i="39"/>
  <c r="O55" i="39"/>
  <c r="N54" i="39"/>
  <c r="O54" i="39"/>
  <c r="N53" i="39"/>
  <c r="O53" i="39" s="1"/>
  <c r="N52" i="39"/>
  <c r="O52" i="39" s="1"/>
  <c r="M51" i="39"/>
  <c r="L51" i="39"/>
  <c r="K51" i="39"/>
  <c r="J51" i="39"/>
  <c r="I51" i="39"/>
  <c r="H51" i="39"/>
  <c r="G51" i="39"/>
  <c r="F51" i="39"/>
  <c r="E51" i="39"/>
  <c r="D51" i="39"/>
  <c r="N50" i="39"/>
  <c r="O50" i="39" s="1"/>
  <c r="N49" i="39"/>
  <c r="O49" i="39" s="1"/>
  <c r="N48" i="39"/>
  <c r="O48" i="39"/>
  <c r="N47" i="39"/>
  <c r="O47" i="39"/>
  <c r="M46" i="39"/>
  <c r="L46" i="39"/>
  <c r="K46" i="39"/>
  <c r="J46" i="39"/>
  <c r="I46" i="39"/>
  <c r="H46" i="39"/>
  <c r="G46" i="39"/>
  <c r="F46" i="39"/>
  <c r="E46" i="39"/>
  <c r="D46" i="39"/>
  <c r="N45" i="39"/>
  <c r="O45" i="39"/>
  <c r="N44" i="39"/>
  <c r="O44" i="39"/>
  <c r="N43" i="39"/>
  <c r="O43" i="39" s="1"/>
  <c r="N42" i="39"/>
  <c r="O42" i="39" s="1"/>
  <c r="N41" i="39"/>
  <c r="O41" i="39" s="1"/>
  <c r="N40" i="39"/>
  <c r="O40" i="39"/>
  <c r="N39" i="39"/>
  <c r="O39" i="39"/>
  <c r="N38" i="39"/>
  <c r="O38" i="39"/>
  <c r="N37" i="39"/>
  <c r="O37" i="39" s="1"/>
  <c r="N36" i="39"/>
  <c r="O36" i="39" s="1"/>
  <c r="N35" i="39"/>
  <c r="O35" i="39" s="1"/>
  <c r="N34" i="39"/>
  <c r="O34" i="39"/>
  <c r="N33" i="39"/>
  <c r="O33" i="39"/>
  <c r="N32" i="39"/>
  <c r="O32" i="39"/>
  <c r="N31" i="39"/>
  <c r="O31" i="39" s="1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8" i="39"/>
  <c r="O28" i="39" s="1"/>
  <c r="N27" i="39"/>
  <c r="O27" i="39" s="1"/>
  <c r="N26" i="39"/>
  <c r="O26" i="39"/>
  <c r="N25" i="39"/>
  <c r="O25" i="39"/>
  <c r="N24" i="39"/>
  <c r="O24" i="39"/>
  <c r="N23" i="39"/>
  <c r="O23" i="39" s="1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0" i="39"/>
  <c r="O20" i="39" s="1"/>
  <c r="N19" i="39"/>
  <c r="O19" i="39" s="1"/>
  <c r="N18" i="39"/>
  <c r="O18" i="39"/>
  <c r="N17" i="39"/>
  <c r="O17" i="39"/>
  <c r="M16" i="39"/>
  <c r="L16" i="39"/>
  <c r="K16" i="39"/>
  <c r="J16" i="39"/>
  <c r="I16" i="39"/>
  <c r="H16" i="39"/>
  <c r="G16" i="39"/>
  <c r="F16" i="39"/>
  <c r="E16" i="39"/>
  <c r="D16" i="39"/>
  <c r="N15" i="39"/>
  <c r="O15" i="39"/>
  <c r="N14" i="39"/>
  <c r="O14" i="39"/>
  <c r="N13" i="39"/>
  <c r="O13" i="39" s="1"/>
  <c r="N12" i="39"/>
  <c r="O12" i="39" s="1"/>
  <c r="N11" i="39"/>
  <c r="O11" i="39" s="1"/>
  <c r="N10" i="39"/>
  <c r="O10" i="39"/>
  <c r="N9" i="39"/>
  <c r="O9" i="39"/>
  <c r="N8" i="39"/>
  <c r="O8" i="39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63" i="38"/>
  <c r="O63" i="38" s="1"/>
  <c r="N62" i="38"/>
  <c r="O62" i="38" s="1"/>
  <c r="M61" i="38"/>
  <c r="L61" i="38"/>
  <c r="K61" i="38"/>
  <c r="J61" i="38"/>
  <c r="I61" i="38"/>
  <c r="H61" i="38"/>
  <c r="G61" i="38"/>
  <c r="F61" i="38"/>
  <c r="E61" i="38"/>
  <c r="N61" i="38" s="1"/>
  <c r="O61" i="38" s="1"/>
  <c r="D61" i="38"/>
  <c r="N60" i="38"/>
  <c r="O60" i="38"/>
  <c r="N59" i="38"/>
  <c r="O59" i="38"/>
  <c r="N58" i="38"/>
  <c r="O58" i="38"/>
  <c r="N57" i="38"/>
  <c r="O57" i="38"/>
  <c r="N56" i="38"/>
  <c r="O56" i="38" s="1"/>
  <c r="N55" i="38"/>
  <c r="O55" i="38" s="1"/>
  <c r="N54" i="38"/>
  <c r="O54" i="38"/>
  <c r="N53" i="38"/>
  <c r="O53" i="38"/>
  <c r="N52" i="38"/>
  <c r="O52" i="38"/>
  <c r="M51" i="38"/>
  <c r="L51" i="38"/>
  <c r="K51" i="38"/>
  <c r="J51" i="38"/>
  <c r="I51" i="38"/>
  <c r="H51" i="38"/>
  <c r="G51" i="38"/>
  <c r="F51" i="38"/>
  <c r="E51" i="38"/>
  <c r="D51" i="38"/>
  <c r="N51" i="38" s="1"/>
  <c r="O51" i="38" s="1"/>
  <c r="N50" i="38"/>
  <c r="O50" i="38"/>
  <c r="N49" i="38"/>
  <c r="O49" i="38"/>
  <c r="N48" i="38"/>
  <c r="O48" i="38" s="1"/>
  <c r="N47" i="38"/>
  <c r="O47" i="38" s="1"/>
  <c r="M46" i="38"/>
  <c r="L46" i="38"/>
  <c r="K46" i="38"/>
  <c r="J46" i="38"/>
  <c r="I46" i="38"/>
  <c r="H46" i="38"/>
  <c r="G46" i="38"/>
  <c r="F46" i="38"/>
  <c r="E46" i="38"/>
  <c r="D46" i="38"/>
  <c r="N45" i="38"/>
  <c r="O45" i="38" s="1"/>
  <c r="N44" i="38"/>
  <c r="O44" i="38"/>
  <c r="N43" i="38"/>
  <c r="O43" i="38"/>
  <c r="N42" i="38"/>
  <c r="O42" i="38"/>
  <c r="N41" i="38"/>
  <c r="O41" i="38"/>
  <c r="N40" i="38"/>
  <c r="O40" i="38" s="1"/>
  <c r="N39" i="38"/>
  <c r="O39" i="38" s="1"/>
  <c r="N38" i="38"/>
  <c r="O38" i="38"/>
  <c r="N37" i="38"/>
  <c r="O37" i="38"/>
  <c r="N36" i="38"/>
  <c r="O36" i="38"/>
  <c r="N35" i="38"/>
  <c r="O35" i="38"/>
  <c r="N34" i="38"/>
  <c r="O34" i="38" s="1"/>
  <c r="N33" i="38"/>
  <c r="O33" i="38" s="1"/>
  <c r="N32" i="38"/>
  <c r="O32" i="38"/>
  <c r="N31" i="38"/>
  <c r="O31" i="38"/>
  <c r="N30" i="38"/>
  <c r="O30" i="38"/>
  <c r="M29" i="38"/>
  <c r="L29" i="38"/>
  <c r="K29" i="38"/>
  <c r="J29" i="38"/>
  <c r="I29" i="38"/>
  <c r="H29" i="38"/>
  <c r="G29" i="38"/>
  <c r="F29" i="38"/>
  <c r="E29" i="38"/>
  <c r="D29" i="38"/>
  <c r="N29" i="38" s="1"/>
  <c r="N28" i="38"/>
  <c r="O28" i="38"/>
  <c r="N27" i="38"/>
  <c r="O27" i="38" s="1"/>
  <c r="N26" i="38"/>
  <c r="O26" i="38" s="1"/>
  <c r="N25" i="38"/>
  <c r="O25" i="38" s="1"/>
  <c r="N24" i="38"/>
  <c r="O24" i="38"/>
  <c r="N23" i="38"/>
  <c r="O23" i="38"/>
  <c r="N22" i="38"/>
  <c r="O22" i="38"/>
  <c r="M21" i="38"/>
  <c r="L21" i="38"/>
  <c r="K21" i="38"/>
  <c r="J21" i="38"/>
  <c r="I21" i="38"/>
  <c r="H21" i="38"/>
  <c r="G21" i="38"/>
  <c r="F21" i="38"/>
  <c r="E21" i="38"/>
  <c r="D21" i="38"/>
  <c r="N20" i="38"/>
  <c r="O20" i="38"/>
  <c r="N19" i="38"/>
  <c r="O19" i="38" s="1"/>
  <c r="N18" i="38"/>
  <c r="O18" i="38" s="1"/>
  <c r="N17" i="38"/>
  <c r="O17" i="38"/>
  <c r="M16" i="38"/>
  <c r="L16" i="38"/>
  <c r="K16" i="38"/>
  <c r="J16" i="38"/>
  <c r="I16" i="38"/>
  <c r="H16" i="38"/>
  <c r="G16" i="38"/>
  <c r="F16" i="38"/>
  <c r="E16" i="38"/>
  <c r="D16" i="38"/>
  <c r="N15" i="38"/>
  <c r="O15" i="38"/>
  <c r="N14" i="38"/>
  <c r="O14" i="38"/>
  <c r="N13" i="38"/>
  <c r="O13" i="38"/>
  <c r="N12" i="38"/>
  <c r="O12" i="38" s="1"/>
  <c r="N11" i="38"/>
  <c r="O11" i="38" s="1"/>
  <c r="N10" i="38"/>
  <c r="O10" i="38" s="1"/>
  <c r="N9" i="38"/>
  <c r="O9" i="38"/>
  <c r="N8" i="38"/>
  <c r="O8" i="38"/>
  <c r="N7" i="38"/>
  <c r="O7" i="38"/>
  <c r="N6" i="38"/>
  <c r="O6" i="38" s="1"/>
  <c r="M5" i="38"/>
  <c r="M64" i="38" s="1"/>
  <c r="L5" i="38"/>
  <c r="K5" i="38"/>
  <c r="J5" i="38"/>
  <c r="I5" i="38"/>
  <c r="I64" i="38" s="1"/>
  <c r="H5" i="38"/>
  <c r="G5" i="38"/>
  <c r="F5" i="38"/>
  <c r="E5" i="38"/>
  <c r="D5" i="38"/>
  <c r="N64" i="37"/>
  <c r="O64" i="37"/>
  <c r="M63" i="37"/>
  <c r="L63" i="37"/>
  <c r="K63" i="37"/>
  <c r="J63" i="37"/>
  <c r="I63" i="37"/>
  <c r="H63" i="37"/>
  <c r="G63" i="37"/>
  <c r="F63" i="37"/>
  <c r="E63" i="37"/>
  <c r="D63" i="37"/>
  <c r="N62" i="37"/>
  <c r="O62" i="37"/>
  <c r="N61" i="37"/>
  <c r="O61" i="37" s="1"/>
  <c r="N60" i="37"/>
  <c r="O60" i="37" s="1"/>
  <c r="N59" i="37"/>
  <c r="O59" i="37" s="1"/>
  <c r="N58" i="37"/>
  <c r="O58" i="37" s="1"/>
  <c r="N57" i="37"/>
  <c r="O57" i="37" s="1"/>
  <c r="N56" i="37"/>
  <c r="O56" i="37"/>
  <c r="N55" i="37"/>
  <c r="O55" i="37" s="1"/>
  <c r="N54" i="37"/>
  <c r="O54" i="37" s="1"/>
  <c r="N53" i="37"/>
  <c r="O53" i="37" s="1"/>
  <c r="N52" i="37"/>
  <c r="O52" i="37" s="1"/>
  <c r="N51" i="37"/>
  <c r="O51" i="37" s="1"/>
  <c r="N50" i="37"/>
  <c r="O50" i="37"/>
  <c r="N49" i="37"/>
  <c r="O49" i="37" s="1"/>
  <c r="M48" i="37"/>
  <c r="L48" i="37"/>
  <c r="K48" i="37"/>
  <c r="J48" i="37"/>
  <c r="I48" i="37"/>
  <c r="H48" i="37"/>
  <c r="G48" i="37"/>
  <c r="F48" i="37"/>
  <c r="E48" i="37"/>
  <c r="D48" i="37"/>
  <c r="N47" i="37"/>
  <c r="O47" i="37" s="1"/>
  <c r="N46" i="37"/>
  <c r="O46" i="37" s="1"/>
  <c r="N45" i="37"/>
  <c r="O45" i="37" s="1"/>
  <c r="M44" i="37"/>
  <c r="N44" i="37" s="1"/>
  <c r="O44" i="37" s="1"/>
  <c r="L44" i="37"/>
  <c r="K44" i="37"/>
  <c r="J44" i="37"/>
  <c r="I44" i="37"/>
  <c r="H44" i="37"/>
  <c r="G44" i="37"/>
  <c r="F44" i="37"/>
  <c r="E44" i="37"/>
  <c r="D44" i="37"/>
  <c r="N43" i="37"/>
  <c r="O43" i="37" s="1"/>
  <c r="N42" i="37"/>
  <c r="O42" i="37" s="1"/>
  <c r="N41" i="37"/>
  <c r="O41" i="37"/>
  <c r="N40" i="37"/>
  <c r="O40" i="37" s="1"/>
  <c r="N39" i="37"/>
  <c r="O39" i="37" s="1"/>
  <c r="N38" i="37"/>
  <c r="O38" i="37" s="1"/>
  <c r="N37" i="37"/>
  <c r="O37" i="37" s="1"/>
  <c r="N36" i="37"/>
  <c r="O36" i="37" s="1"/>
  <c r="N35" i="37"/>
  <c r="O35" i="37"/>
  <c r="N34" i="37"/>
  <c r="O34" i="37" s="1"/>
  <c r="N33" i="37"/>
  <c r="O33" i="37" s="1"/>
  <c r="N32" i="37"/>
  <c r="O32" i="37" s="1"/>
  <c r="N31" i="37"/>
  <c r="O31" i="37" s="1"/>
  <c r="M30" i="37"/>
  <c r="L30" i="37"/>
  <c r="K30" i="37"/>
  <c r="J30" i="37"/>
  <c r="I30" i="37"/>
  <c r="H30" i="37"/>
  <c r="G30" i="37"/>
  <c r="F30" i="37"/>
  <c r="E30" i="37"/>
  <c r="N30" i="37" s="1"/>
  <c r="D30" i="37"/>
  <c r="N29" i="37"/>
  <c r="O29" i="37" s="1"/>
  <c r="N28" i="37"/>
  <c r="O28" i="37" s="1"/>
  <c r="N27" i="37"/>
  <c r="O27" i="37"/>
  <c r="N26" i="37"/>
  <c r="O26" i="37" s="1"/>
  <c r="N25" i="37"/>
  <c r="O25" i="37" s="1"/>
  <c r="N24" i="37"/>
  <c r="O24" i="37" s="1"/>
  <c r="N23" i="37"/>
  <c r="O23" i="37" s="1"/>
  <c r="N22" i="37"/>
  <c r="O22" i="37" s="1"/>
  <c r="M21" i="37"/>
  <c r="L21" i="37"/>
  <c r="K21" i="37"/>
  <c r="J21" i="37"/>
  <c r="I21" i="37"/>
  <c r="H21" i="37"/>
  <c r="G21" i="37"/>
  <c r="F21" i="37"/>
  <c r="E21" i="37"/>
  <c r="N21" i="37" s="1"/>
  <c r="O21" i="37" s="1"/>
  <c r="D21" i="37"/>
  <c r="N20" i="37"/>
  <c r="O20" i="37" s="1"/>
  <c r="N19" i="37"/>
  <c r="O19" i="37"/>
  <c r="N18" i="37"/>
  <c r="O18" i="37" s="1"/>
  <c r="N17" i="37"/>
  <c r="O17" i="37" s="1"/>
  <c r="M16" i="37"/>
  <c r="M65" i="37" s="1"/>
  <c r="L16" i="37"/>
  <c r="K16" i="37"/>
  <c r="K65" i="37" s="1"/>
  <c r="J16" i="37"/>
  <c r="I16" i="37"/>
  <c r="H16" i="37"/>
  <c r="G16" i="37"/>
  <c r="F16" i="37"/>
  <c r="E16" i="37"/>
  <c r="D16" i="37"/>
  <c r="N15" i="37"/>
  <c r="O15" i="37" s="1"/>
  <c r="N14" i="37"/>
  <c r="O14" i="37" s="1"/>
  <c r="N13" i="37"/>
  <c r="O13" i="37" s="1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N62" i="36"/>
  <c r="O62" i="36" s="1"/>
  <c r="N61" i="36"/>
  <c r="O61" i="36" s="1"/>
  <c r="M60" i="36"/>
  <c r="L60" i="36"/>
  <c r="K60" i="36"/>
  <c r="J60" i="36"/>
  <c r="I60" i="36"/>
  <c r="H60" i="36"/>
  <c r="G60" i="36"/>
  <c r="G63" i="36" s="1"/>
  <c r="F60" i="36"/>
  <c r="E60" i="36"/>
  <c r="D60" i="36"/>
  <c r="N59" i="36"/>
  <c r="O59" i="36" s="1"/>
  <c r="N58" i="36"/>
  <c r="O58" i="36" s="1"/>
  <c r="N57" i="36"/>
  <c r="O57" i="36" s="1"/>
  <c r="N56" i="36"/>
  <c r="O56" i="36" s="1"/>
  <c r="N55" i="36"/>
  <c r="O55" i="36" s="1"/>
  <c r="N54" i="36"/>
  <c r="O54" i="36" s="1"/>
  <c r="N53" i="36"/>
  <c r="O53" i="36" s="1"/>
  <c r="N52" i="36"/>
  <c r="O52" i="36" s="1"/>
  <c r="M51" i="36"/>
  <c r="L51" i="36"/>
  <c r="K51" i="36"/>
  <c r="J51" i="36"/>
  <c r="I51" i="36"/>
  <c r="H51" i="36"/>
  <c r="G51" i="36"/>
  <c r="F51" i="36"/>
  <c r="E51" i="36"/>
  <c r="D51" i="36"/>
  <c r="N50" i="36"/>
  <c r="O50" i="36" s="1"/>
  <c r="N49" i="36"/>
  <c r="O49" i="36" s="1"/>
  <c r="N48" i="36"/>
  <c r="O48" i="36" s="1"/>
  <c r="N47" i="36"/>
  <c r="O47" i="36" s="1"/>
  <c r="M46" i="36"/>
  <c r="L46" i="36"/>
  <c r="K46" i="36"/>
  <c r="J46" i="36"/>
  <c r="I46" i="36"/>
  <c r="H46" i="36"/>
  <c r="G46" i="36"/>
  <c r="F46" i="36"/>
  <c r="E46" i="36"/>
  <c r="N46" i="36" s="1"/>
  <c r="O46" i="36" s="1"/>
  <c r="D46" i="36"/>
  <c r="N45" i="36"/>
  <c r="O45" i="36" s="1"/>
  <c r="N44" i="36"/>
  <c r="O44" i="36" s="1"/>
  <c r="N43" i="36"/>
  <c r="O43" i="36" s="1"/>
  <c r="N42" i="36"/>
  <c r="O42" i="36" s="1"/>
  <c r="N41" i="36"/>
  <c r="O41" i="36" s="1"/>
  <c r="N40" i="36"/>
  <c r="O40" i="36" s="1"/>
  <c r="N39" i="36"/>
  <c r="O39" i="36" s="1"/>
  <c r="N38" i="36"/>
  <c r="O38" i="36" s="1"/>
  <c r="N37" i="36"/>
  <c r="O37" i="36" s="1"/>
  <c r="N36" i="36"/>
  <c r="O36" i="36" s="1"/>
  <c r="N35" i="36"/>
  <c r="O35" i="36" s="1"/>
  <c r="N34" i="36"/>
  <c r="O34" i="36" s="1"/>
  <c r="N33" i="36"/>
  <c r="O33" i="36" s="1"/>
  <c r="N32" i="36"/>
  <c r="O32" i="36" s="1"/>
  <c r="N31" i="36"/>
  <c r="O31" i="36" s="1"/>
  <c r="N30" i="36"/>
  <c r="O30" i="36" s="1"/>
  <c r="M29" i="36"/>
  <c r="L29" i="36"/>
  <c r="K29" i="36"/>
  <c r="J29" i="36"/>
  <c r="I29" i="36"/>
  <c r="N29" i="36" s="1"/>
  <c r="O29" i="36" s="1"/>
  <c r="H29" i="36"/>
  <c r="G29" i="36"/>
  <c r="F29" i="36"/>
  <c r="E29" i="36"/>
  <c r="D29" i="36"/>
  <c r="N28" i="36"/>
  <c r="O28" i="36" s="1"/>
  <c r="N27" i="36"/>
  <c r="O27" i="36" s="1"/>
  <c r="N26" i="36"/>
  <c r="O26" i="36" s="1"/>
  <c r="N25" i="36"/>
  <c r="O25" i="36" s="1"/>
  <c r="N24" i="36"/>
  <c r="O24" i="36" s="1"/>
  <c r="N23" i="36"/>
  <c r="O23" i="36" s="1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 s="1"/>
  <c r="N19" i="36"/>
  <c r="O19" i="36" s="1"/>
  <c r="N18" i="36"/>
  <c r="O18" i="36" s="1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6" i="36"/>
  <c r="O16" i="36" s="1"/>
  <c r="N15" i="36"/>
  <c r="O15" i="36" s="1"/>
  <c r="N14" i="36"/>
  <c r="O14" i="36" s="1"/>
  <c r="N13" i="36"/>
  <c r="O13" i="36" s="1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M63" i="36" s="1"/>
  <c r="L5" i="36"/>
  <c r="L63" i="36" s="1"/>
  <c r="K5" i="36"/>
  <c r="J5" i="36"/>
  <c r="I5" i="36"/>
  <c r="H5" i="36"/>
  <c r="G5" i="36"/>
  <c r="F5" i="36"/>
  <c r="E5" i="36"/>
  <c r="D5" i="36"/>
  <c r="N62" i="35"/>
  <c r="O62" i="35" s="1"/>
  <c r="N61" i="35"/>
  <c r="O61" i="35" s="1"/>
  <c r="M60" i="35"/>
  <c r="L60" i="35"/>
  <c r="K60" i="35"/>
  <c r="J60" i="35"/>
  <c r="I60" i="35"/>
  <c r="H60" i="35"/>
  <c r="G60" i="35"/>
  <c r="F60" i="35"/>
  <c r="E60" i="35"/>
  <c r="D60" i="35"/>
  <c r="N59" i="35"/>
  <c r="O59" i="35" s="1"/>
  <c r="N58" i="35"/>
  <c r="O58" i="35" s="1"/>
  <c r="N57" i="35"/>
  <c r="O57" i="35" s="1"/>
  <c r="N56" i="35"/>
  <c r="O56" i="35" s="1"/>
  <c r="N55" i="35"/>
  <c r="O55" i="35" s="1"/>
  <c r="N54" i="35"/>
  <c r="O54" i="35" s="1"/>
  <c r="N53" i="35"/>
  <c r="O53" i="35" s="1"/>
  <c r="N52" i="35"/>
  <c r="O52" i="35" s="1"/>
  <c r="N51" i="35"/>
  <c r="O51" i="35" s="1"/>
  <c r="M50" i="35"/>
  <c r="L50" i="35"/>
  <c r="K50" i="35"/>
  <c r="J50" i="35"/>
  <c r="I50" i="35"/>
  <c r="H50" i="35"/>
  <c r="G50" i="35"/>
  <c r="F50" i="35"/>
  <c r="E50" i="35"/>
  <c r="D50" i="35"/>
  <c r="N49" i="35"/>
  <c r="O49" i="35" s="1"/>
  <c r="N48" i="35"/>
  <c r="O48" i="35" s="1"/>
  <c r="N47" i="35"/>
  <c r="O47" i="35" s="1"/>
  <c r="M46" i="35"/>
  <c r="L46" i="35"/>
  <c r="K46" i="35"/>
  <c r="J46" i="35"/>
  <c r="I46" i="35"/>
  <c r="H46" i="35"/>
  <c r="G46" i="35"/>
  <c r="F46" i="35"/>
  <c r="E46" i="35"/>
  <c r="D46" i="35"/>
  <c r="N45" i="35"/>
  <c r="O45" i="35" s="1"/>
  <c r="N44" i="35"/>
  <c r="O44" i="35" s="1"/>
  <c r="N43" i="35"/>
  <c r="O43" i="35" s="1"/>
  <c r="N42" i="35"/>
  <c r="O42" i="35" s="1"/>
  <c r="N41" i="35"/>
  <c r="O41" i="35" s="1"/>
  <c r="N40" i="35"/>
  <c r="O40" i="35" s="1"/>
  <c r="N39" i="35"/>
  <c r="O39" i="35" s="1"/>
  <c r="N38" i="35"/>
  <c r="O38" i="35" s="1"/>
  <c r="N37" i="35"/>
  <c r="O37" i="35" s="1"/>
  <c r="N36" i="35"/>
  <c r="O36" i="35" s="1"/>
  <c r="N35" i="35"/>
  <c r="O35" i="35" s="1"/>
  <c r="N34" i="35"/>
  <c r="O34" i="35" s="1"/>
  <c r="N33" i="35"/>
  <c r="O33" i="35" s="1"/>
  <c r="N32" i="35"/>
  <c r="O32" i="35" s="1"/>
  <c r="N31" i="35"/>
  <c r="O31" i="35" s="1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8" i="35"/>
  <c r="O28" i="35" s="1"/>
  <c r="N27" i="35"/>
  <c r="O27" i="35" s="1"/>
  <c r="N26" i="35"/>
  <c r="O26" i="35" s="1"/>
  <c r="N25" i="35"/>
  <c r="O25" i="35" s="1"/>
  <c r="N24" i="35"/>
  <c r="O24" i="35" s="1"/>
  <c r="N23" i="35"/>
  <c r="O23" i="35" s="1"/>
  <c r="N22" i="35"/>
  <c r="O22" i="35" s="1"/>
  <c r="M21" i="35"/>
  <c r="L21" i="35"/>
  <c r="K21" i="35"/>
  <c r="J21" i="35"/>
  <c r="I21" i="35"/>
  <c r="H21" i="35"/>
  <c r="G21" i="35"/>
  <c r="F21" i="35"/>
  <c r="E21" i="35"/>
  <c r="N21" i="35" s="1"/>
  <c r="O21" i="35" s="1"/>
  <c r="D21" i="35"/>
  <c r="N20" i="35"/>
  <c r="O20" i="35" s="1"/>
  <c r="N19" i="35"/>
  <c r="O19" i="35" s="1"/>
  <c r="N18" i="35"/>
  <c r="O18" i="35" s="1"/>
  <c r="N17" i="35"/>
  <c r="O17" i="35" s="1"/>
  <c r="M16" i="35"/>
  <c r="L16" i="35"/>
  <c r="K16" i="35"/>
  <c r="J16" i="35"/>
  <c r="J63" i="35"/>
  <c r="I16" i="35"/>
  <c r="H16" i="35"/>
  <c r="G16" i="35"/>
  <c r="F16" i="35"/>
  <c r="E16" i="35"/>
  <c r="D16" i="35"/>
  <c r="N15" i="35"/>
  <c r="O15" i="35"/>
  <c r="N14" i="35"/>
  <c r="O14" i="35"/>
  <c r="N13" i="35"/>
  <c r="O13" i="35"/>
  <c r="N12" i="35"/>
  <c r="O12" i="35"/>
  <c r="N11" i="35"/>
  <c r="O11" i="35"/>
  <c r="N10" i="35"/>
  <c r="O10" i="35"/>
  <c r="N9" i="35"/>
  <c r="O9" i="35"/>
  <c r="N8" i="35"/>
  <c r="O8" i="35"/>
  <c r="N7" i="35"/>
  <c r="O7" i="35"/>
  <c r="N6" i="35"/>
  <c r="O6" i="35"/>
  <c r="M5" i="35"/>
  <c r="L5" i="35"/>
  <c r="N5" i="35" s="1"/>
  <c r="O5" i="35" s="1"/>
  <c r="K5" i="35"/>
  <c r="K63" i="35"/>
  <c r="J5" i="35"/>
  <c r="I5" i="35"/>
  <c r="H5" i="35"/>
  <c r="G5" i="35"/>
  <c r="F5" i="35"/>
  <c r="E5" i="35"/>
  <c r="D5" i="35"/>
  <c r="N61" i="34"/>
  <c r="O61" i="34"/>
  <c r="M60" i="34"/>
  <c r="L60" i="34"/>
  <c r="N60" i="34" s="1"/>
  <c r="O60" i="34" s="1"/>
  <c r="K60" i="34"/>
  <c r="J60" i="34"/>
  <c r="I60" i="34"/>
  <c r="H60" i="34"/>
  <c r="G60" i="34"/>
  <c r="F60" i="34"/>
  <c r="E60" i="34"/>
  <c r="D60" i="34"/>
  <c r="N59" i="34"/>
  <c r="O59" i="34"/>
  <c r="N58" i="34"/>
  <c r="O58" i="34"/>
  <c r="N57" i="34"/>
  <c r="O57" i="34"/>
  <c r="N56" i="34"/>
  <c r="O56" i="34" s="1"/>
  <c r="N55" i="34"/>
  <c r="O55" i="34"/>
  <c r="N54" i="34"/>
  <c r="O54" i="34"/>
  <c r="N53" i="34"/>
  <c r="O53" i="34"/>
  <c r="N52" i="34"/>
  <c r="O52" i="34"/>
  <c r="M51" i="34"/>
  <c r="L51" i="34"/>
  <c r="K51" i="34"/>
  <c r="J51" i="34"/>
  <c r="I51" i="34"/>
  <c r="H51" i="34"/>
  <c r="G51" i="34"/>
  <c r="F51" i="34"/>
  <c r="E51" i="34"/>
  <c r="D51" i="34"/>
  <c r="N50" i="34"/>
  <c r="O50" i="34" s="1"/>
  <c r="N49" i="34"/>
  <c r="O49" i="34" s="1"/>
  <c r="N48" i="34"/>
  <c r="O48" i="34"/>
  <c r="M47" i="34"/>
  <c r="L47" i="34"/>
  <c r="K47" i="34"/>
  <c r="J47" i="34"/>
  <c r="J62" i="34" s="1"/>
  <c r="I47" i="34"/>
  <c r="H47" i="34"/>
  <c r="G47" i="34"/>
  <c r="F47" i="34"/>
  <c r="E47" i="34"/>
  <c r="D47" i="34"/>
  <c r="N47" i="34" s="1"/>
  <c r="O47" i="34" s="1"/>
  <c r="N46" i="34"/>
  <c r="O46" i="34"/>
  <c r="N45" i="34"/>
  <c r="O45" i="34"/>
  <c r="N44" i="34"/>
  <c r="O44" i="34"/>
  <c r="N43" i="34"/>
  <c r="O43" i="34" s="1"/>
  <c r="N42" i="34"/>
  <c r="O42" i="34" s="1"/>
  <c r="N41" i="34"/>
  <c r="O41" i="34"/>
  <c r="N40" i="34"/>
  <c r="O40" i="34"/>
  <c r="N39" i="34"/>
  <c r="O39" i="34"/>
  <c r="N38" i="34"/>
  <c r="O38" i="34"/>
  <c r="N37" i="34"/>
  <c r="O37" i="34" s="1"/>
  <c r="N36" i="34"/>
  <c r="O36" i="34" s="1"/>
  <c r="N35" i="34"/>
  <c r="O35" i="34"/>
  <c r="N34" i="34"/>
  <c r="O34" i="34"/>
  <c r="N33" i="34"/>
  <c r="O33" i="34"/>
  <c r="M32" i="34"/>
  <c r="L32" i="34"/>
  <c r="K32" i="34"/>
  <c r="J32" i="34"/>
  <c r="I32" i="34"/>
  <c r="H32" i="34"/>
  <c r="G32" i="34"/>
  <c r="F32" i="34"/>
  <c r="N32" i="34" s="1"/>
  <c r="E32" i="34"/>
  <c r="D32" i="34"/>
  <c r="N31" i="34"/>
  <c r="O31" i="34" s="1"/>
  <c r="N30" i="34"/>
  <c r="O30" i="34" s="1"/>
  <c r="N29" i="34"/>
  <c r="O29" i="34"/>
  <c r="N28" i="34"/>
  <c r="O28" i="34"/>
  <c r="N27" i="34"/>
  <c r="O27" i="34" s="1"/>
  <c r="N26" i="34"/>
  <c r="O26" i="34" s="1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4" i="34"/>
  <c r="O24" i="34" s="1"/>
  <c r="N23" i="34"/>
  <c r="O23" i="34" s="1"/>
  <c r="N22" i="34"/>
  <c r="O22" i="34"/>
  <c r="N21" i="34"/>
  <c r="O21" i="34"/>
  <c r="N20" i="34"/>
  <c r="O20" i="34" s="1"/>
  <c r="N19" i="34"/>
  <c r="O19" i="34" s="1"/>
  <c r="N18" i="34"/>
  <c r="O18" i="34" s="1"/>
  <c r="N17" i="34"/>
  <c r="O17" i="34" s="1"/>
  <c r="M16" i="34"/>
  <c r="L16" i="34"/>
  <c r="K16" i="34"/>
  <c r="J16" i="34"/>
  <c r="I16" i="34"/>
  <c r="H16" i="34"/>
  <c r="G16" i="34"/>
  <c r="F16" i="34"/>
  <c r="E16" i="34"/>
  <c r="E62" i="34" s="1"/>
  <c r="D16" i="34"/>
  <c r="N15" i="34"/>
  <c r="O15" i="34"/>
  <c r="N14" i="34"/>
  <c r="O14" i="34"/>
  <c r="N13" i="34"/>
  <c r="O13" i="34" s="1"/>
  <c r="N12" i="34"/>
  <c r="O12" i="34" s="1"/>
  <c r="N11" i="34"/>
  <c r="O11" i="34" s="1"/>
  <c r="N10" i="34"/>
  <c r="O10" i="34" s="1"/>
  <c r="N9" i="34"/>
  <c r="O9" i="34"/>
  <c r="N8" i="34"/>
  <c r="O8" i="34"/>
  <c r="N7" i="34"/>
  <c r="O7" i="34" s="1"/>
  <c r="N6" i="34"/>
  <c r="O6" i="34" s="1"/>
  <c r="M5" i="34"/>
  <c r="M62" i="34" s="1"/>
  <c r="L5" i="34"/>
  <c r="L62" i="34" s="1"/>
  <c r="K5" i="34"/>
  <c r="K62" i="34"/>
  <c r="J5" i="34"/>
  <c r="I5" i="34"/>
  <c r="I62" i="34" s="1"/>
  <c r="H5" i="34"/>
  <c r="H62" i="34" s="1"/>
  <c r="G5" i="34"/>
  <c r="G62" i="34" s="1"/>
  <c r="F5" i="34"/>
  <c r="E5" i="34"/>
  <c r="D5" i="34"/>
  <c r="N34" i="33"/>
  <c r="O34" i="33" s="1"/>
  <c r="N35" i="33"/>
  <c r="O35" i="33" s="1"/>
  <c r="N36" i="33"/>
  <c r="O36" i="33"/>
  <c r="N37" i="33"/>
  <c r="O37" i="33"/>
  <c r="N38" i="33"/>
  <c r="O38" i="33" s="1"/>
  <c r="N39" i="33"/>
  <c r="O39" i="33" s="1"/>
  <c r="N40" i="33"/>
  <c r="O40" i="33" s="1"/>
  <c r="N41" i="33"/>
  <c r="O41" i="33" s="1"/>
  <c r="N42" i="33"/>
  <c r="O42" i="33"/>
  <c r="N43" i="33"/>
  <c r="O43" i="33"/>
  <c r="N44" i="33"/>
  <c r="O44" i="33" s="1"/>
  <c r="N45" i="33"/>
  <c r="O45" i="33" s="1"/>
  <c r="N46" i="33"/>
  <c r="O46" i="33" s="1"/>
  <c r="N25" i="33"/>
  <c r="O25" i="33" s="1"/>
  <c r="N26" i="33"/>
  <c r="O26" i="33"/>
  <c r="N27" i="33"/>
  <c r="O27" i="33"/>
  <c r="N28" i="33"/>
  <c r="O28" i="33" s="1"/>
  <c r="N29" i="33"/>
  <c r="O29" i="33" s="1"/>
  <c r="N30" i="33"/>
  <c r="O30" i="33" s="1"/>
  <c r="N31" i="33"/>
  <c r="O31" i="33" s="1"/>
  <c r="N9" i="33"/>
  <c r="O9" i="33"/>
  <c r="N10" i="33"/>
  <c r="O10" i="33"/>
  <c r="E32" i="33"/>
  <c r="F32" i="33"/>
  <c r="G32" i="33"/>
  <c r="H32" i="33"/>
  <c r="I32" i="33"/>
  <c r="J32" i="33"/>
  <c r="K32" i="33"/>
  <c r="L32" i="33"/>
  <c r="M32" i="33"/>
  <c r="D32" i="33"/>
  <c r="N32" i="33" s="1"/>
  <c r="O32" i="33" s="1"/>
  <c r="E24" i="33"/>
  <c r="F24" i="33"/>
  <c r="G24" i="33"/>
  <c r="H24" i="33"/>
  <c r="I24" i="33"/>
  <c r="J24" i="33"/>
  <c r="K24" i="33"/>
  <c r="L24" i="33"/>
  <c r="L62" i="33" s="1"/>
  <c r="M24" i="33"/>
  <c r="D24" i="33"/>
  <c r="E16" i="33"/>
  <c r="F16" i="33"/>
  <c r="G16" i="33"/>
  <c r="H16" i="33"/>
  <c r="I16" i="33"/>
  <c r="J16" i="33"/>
  <c r="K16" i="33"/>
  <c r="L16" i="33"/>
  <c r="M16" i="33"/>
  <c r="M62" i="33"/>
  <c r="D16" i="33"/>
  <c r="N16" i="33" s="1"/>
  <c r="O16" i="33" s="1"/>
  <c r="E5" i="33"/>
  <c r="F5" i="33"/>
  <c r="G5" i="33"/>
  <c r="H5" i="33"/>
  <c r="I5" i="33"/>
  <c r="J5" i="33"/>
  <c r="J62" i="33"/>
  <c r="K5" i="33"/>
  <c r="L5" i="33"/>
  <c r="M5" i="33"/>
  <c r="D5" i="33"/>
  <c r="E60" i="33"/>
  <c r="F60" i="33"/>
  <c r="G60" i="33"/>
  <c r="H60" i="33"/>
  <c r="I60" i="33"/>
  <c r="J60" i="33"/>
  <c r="K60" i="33"/>
  <c r="L60" i="33"/>
  <c r="M60" i="33"/>
  <c r="D60" i="33"/>
  <c r="N61" i="33"/>
  <c r="O61" i="33" s="1"/>
  <c r="N52" i="33"/>
  <c r="N53" i="33"/>
  <c r="O53" i="33" s="1"/>
  <c r="N54" i="33"/>
  <c r="O54" i="33" s="1"/>
  <c r="N55" i="33"/>
  <c r="O55" i="33" s="1"/>
  <c r="N56" i="33"/>
  <c r="O56" i="33" s="1"/>
  <c r="N57" i="33"/>
  <c r="O57" i="33"/>
  <c r="N58" i="33"/>
  <c r="N59" i="33"/>
  <c r="N51" i="33"/>
  <c r="O51" i="33" s="1"/>
  <c r="E50" i="33"/>
  <c r="F50" i="33"/>
  <c r="G50" i="33"/>
  <c r="N50" i="33" s="1"/>
  <c r="O50" i="33" s="1"/>
  <c r="H50" i="33"/>
  <c r="I50" i="33"/>
  <c r="J50" i="33"/>
  <c r="K50" i="33"/>
  <c r="L50" i="33"/>
  <c r="M50" i="33"/>
  <c r="D50" i="33"/>
  <c r="E47" i="33"/>
  <c r="E62" i="33" s="1"/>
  <c r="F47" i="33"/>
  <c r="G47" i="33"/>
  <c r="H47" i="33"/>
  <c r="I47" i="33"/>
  <c r="J47" i="33"/>
  <c r="K47" i="33"/>
  <c r="L47" i="33"/>
  <c r="M47" i="33"/>
  <c r="D47" i="33"/>
  <c r="N48" i="33"/>
  <c r="O48" i="33" s="1"/>
  <c r="N49" i="33"/>
  <c r="O49" i="33"/>
  <c r="N33" i="33"/>
  <c r="O33" i="33"/>
  <c r="O58" i="33"/>
  <c r="O59" i="33"/>
  <c r="O52" i="33"/>
  <c r="N18" i="33"/>
  <c r="O18" i="33"/>
  <c r="N19" i="33"/>
  <c r="O19" i="33" s="1"/>
  <c r="N20" i="33"/>
  <c r="O20" i="33" s="1"/>
  <c r="N21" i="33"/>
  <c r="O21" i="33" s="1"/>
  <c r="N22" i="33"/>
  <c r="O22" i="33" s="1"/>
  <c r="N23" i="33"/>
  <c r="O23" i="33" s="1"/>
  <c r="N7" i="33"/>
  <c r="O7" i="33" s="1"/>
  <c r="N8" i="33"/>
  <c r="O8" i="33" s="1"/>
  <c r="N11" i="33"/>
  <c r="O11" i="33" s="1"/>
  <c r="N12" i="33"/>
  <c r="O12" i="33" s="1"/>
  <c r="N13" i="33"/>
  <c r="O13" i="33" s="1"/>
  <c r="N14" i="33"/>
  <c r="O14" i="33" s="1"/>
  <c r="N15" i="33"/>
  <c r="O15" i="33" s="1"/>
  <c r="N6" i="33"/>
  <c r="O6" i="33" s="1"/>
  <c r="N17" i="33"/>
  <c r="O17" i="33" s="1"/>
  <c r="O32" i="34"/>
  <c r="N50" i="35"/>
  <c r="O50" i="35" s="1"/>
  <c r="I63" i="35"/>
  <c r="H63" i="36"/>
  <c r="F63" i="36"/>
  <c r="J63" i="36"/>
  <c r="N60" i="36"/>
  <c r="O60" i="36" s="1"/>
  <c r="D63" i="36"/>
  <c r="J65" i="37"/>
  <c r="H65" i="37"/>
  <c r="F65" i="37"/>
  <c r="L65" i="37"/>
  <c r="O30" i="37"/>
  <c r="D65" i="37"/>
  <c r="N16" i="37"/>
  <c r="O16" i="37" s="1"/>
  <c r="H64" i="38"/>
  <c r="F64" i="38"/>
  <c r="K64" i="38"/>
  <c r="O29" i="38"/>
  <c r="N16" i="38"/>
  <c r="O16" i="38" s="1"/>
  <c r="E64" i="38"/>
  <c r="G65" i="37"/>
  <c r="H62" i="33"/>
  <c r="F62" i="33"/>
  <c r="F63" i="35"/>
  <c r="K62" i="33"/>
  <c r="N5" i="33"/>
  <c r="O5" i="33" s="1"/>
  <c r="H63" i="35"/>
  <c r="L63" i="35"/>
  <c r="G64" i="39"/>
  <c r="K64" i="39"/>
  <c r="M64" i="39"/>
  <c r="E64" i="39"/>
  <c r="J64" i="39"/>
  <c r="H64" i="39"/>
  <c r="L64" i="39"/>
  <c r="F64" i="39"/>
  <c r="N46" i="39"/>
  <c r="O46" i="39" s="1"/>
  <c r="N51" i="39"/>
  <c r="O51" i="39" s="1"/>
  <c r="N5" i="39"/>
  <c r="O5" i="39" s="1"/>
  <c r="N21" i="39"/>
  <c r="O21" i="39" s="1"/>
  <c r="I64" i="39"/>
  <c r="N29" i="39"/>
  <c r="O29" i="39" s="1"/>
  <c r="N16" i="39"/>
  <c r="O16" i="39"/>
  <c r="D64" i="39"/>
  <c r="N64" i="39" s="1"/>
  <c r="O64" i="39" s="1"/>
  <c r="K61" i="40"/>
  <c r="F61" i="40"/>
  <c r="J61" i="40"/>
  <c r="M61" i="40"/>
  <c r="N16" i="40"/>
  <c r="O16" i="40" s="1"/>
  <c r="N21" i="40"/>
  <c r="O21" i="40" s="1"/>
  <c r="H61" i="40"/>
  <c r="L61" i="40"/>
  <c r="G61" i="40"/>
  <c r="N28" i="40"/>
  <c r="O28" i="40"/>
  <c r="E61" i="40"/>
  <c r="N57" i="40"/>
  <c r="O57" i="40" s="1"/>
  <c r="I61" i="40"/>
  <c r="N48" i="40"/>
  <c r="O48" i="40"/>
  <c r="J61" i="41"/>
  <c r="E61" i="41"/>
  <c r="I61" i="41"/>
  <c r="M61" i="41"/>
  <c r="H61" i="41"/>
  <c r="L61" i="41"/>
  <c r="N16" i="41"/>
  <c r="O16" i="41" s="1"/>
  <c r="N57" i="41"/>
  <c r="O57" i="41" s="1"/>
  <c r="N21" i="41"/>
  <c r="O21" i="41" s="1"/>
  <c r="F61" i="41"/>
  <c r="G61" i="41"/>
  <c r="K61" i="41"/>
  <c r="N47" i="41"/>
  <c r="O47" i="41"/>
  <c r="N28" i="41"/>
  <c r="O28" i="41"/>
  <c r="N5" i="41"/>
  <c r="O5" i="41" s="1"/>
  <c r="G60" i="42"/>
  <c r="J60" i="42"/>
  <c r="M60" i="42"/>
  <c r="N29" i="42"/>
  <c r="O29" i="42"/>
  <c r="L60" i="42"/>
  <c r="N57" i="42"/>
  <c r="O57" i="42" s="1"/>
  <c r="K60" i="42"/>
  <c r="N17" i="42"/>
  <c r="O17" i="42" s="1"/>
  <c r="E60" i="42"/>
  <c r="F60" i="42"/>
  <c r="N60" i="42" s="1"/>
  <c r="O60" i="42" s="1"/>
  <c r="N22" i="42"/>
  <c r="O22" i="42" s="1"/>
  <c r="H60" i="42"/>
  <c r="N44" i="42"/>
  <c r="O44" i="42" s="1"/>
  <c r="N47" i="42"/>
  <c r="O47" i="42" s="1"/>
  <c r="I60" i="42"/>
  <c r="D60" i="42"/>
  <c r="N5" i="42"/>
  <c r="O5" i="42"/>
  <c r="M61" i="43"/>
  <c r="J61" i="43"/>
  <c r="N45" i="43"/>
  <c r="O45" i="43" s="1"/>
  <c r="K61" i="43"/>
  <c r="N5" i="43"/>
  <c r="O5" i="43" s="1"/>
  <c r="N58" i="43"/>
  <c r="O58" i="43"/>
  <c r="E61" i="43"/>
  <c r="N21" i="43"/>
  <c r="O21" i="43" s="1"/>
  <c r="F61" i="43"/>
  <c r="H61" i="43"/>
  <c r="G61" i="43"/>
  <c r="N30" i="43"/>
  <c r="O30" i="43" s="1"/>
  <c r="I61" i="43"/>
  <c r="D61" i="43"/>
  <c r="N5" i="44"/>
  <c r="O5" i="44" s="1"/>
  <c r="E63" i="44"/>
  <c r="M63" i="44"/>
  <c r="G63" i="44"/>
  <c r="J63" i="44"/>
  <c r="N45" i="44"/>
  <c r="O45" i="44" s="1"/>
  <c r="K63" i="44"/>
  <c r="N49" i="44"/>
  <c r="O49" i="44" s="1"/>
  <c r="I63" i="44"/>
  <c r="N31" i="44"/>
  <c r="O31" i="44" s="1"/>
  <c r="D63" i="44"/>
  <c r="L65" i="45"/>
  <c r="N26" i="45"/>
  <c r="O26" i="45"/>
  <c r="N5" i="45"/>
  <c r="O5" i="45" s="1"/>
  <c r="M65" i="45"/>
  <c r="N18" i="45"/>
  <c r="O18" i="45"/>
  <c r="I65" i="45"/>
  <c r="K65" i="45"/>
  <c r="H65" i="45"/>
  <c r="N51" i="45"/>
  <c r="O51" i="45" s="1"/>
  <c r="F65" i="45"/>
  <c r="N48" i="45"/>
  <c r="O48" i="45"/>
  <c r="G65" i="45"/>
  <c r="E65" i="45"/>
  <c r="O63" i="47"/>
  <c r="P63" i="47" s="1"/>
  <c r="O53" i="47"/>
  <c r="P53" i="47" s="1"/>
  <c r="O49" i="47"/>
  <c r="P49" i="47"/>
  <c r="I69" i="47"/>
  <c r="M69" i="47"/>
  <c r="F69" i="47"/>
  <c r="N69" i="47"/>
  <c r="L69" i="47"/>
  <c r="J69" i="47"/>
  <c r="E69" i="47"/>
  <c r="O5" i="47"/>
  <c r="P5" i="47"/>
  <c r="D69" i="47"/>
  <c r="O66" i="48" l="1"/>
  <c r="P66" i="48" s="1"/>
  <c r="L63" i="44"/>
  <c r="H69" i="47"/>
  <c r="O69" i="47" s="1"/>
  <c r="P69" i="47" s="1"/>
  <c r="O36" i="47"/>
  <c r="P36" i="47" s="1"/>
  <c r="H63" i="44"/>
  <c r="N63" i="44" s="1"/>
  <c r="O63" i="44" s="1"/>
  <c r="L61" i="43"/>
  <c r="N61" i="43" s="1"/>
  <c r="O61" i="43" s="1"/>
  <c r="N43" i="41"/>
  <c r="O43" i="41" s="1"/>
  <c r="N5" i="40"/>
  <c r="O5" i="40" s="1"/>
  <c r="D62" i="33"/>
  <c r="N62" i="33" s="1"/>
  <c r="O62" i="33" s="1"/>
  <c r="N24" i="33"/>
  <c r="O24" i="33" s="1"/>
  <c r="G63" i="35"/>
  <c r="N51" i="36"/>
  <c r="O51" i="36" s="1"/>
  <c r="N59" i="44"/>
  <c r="O59" i="44" s="1"/>
  <c r="I62" i="33"/>
  <c r="N47" i="33"/>
  <c r="O47" i="33" s="1"/>
  <c r="O18" i="47"/>
  <c r="P18" i="47" s="1"/>
  <c r="N16" i="34"/>
  <c r="O16" i="34" s="1"/>
  <c r="N29" i="35"/>
  <c r="O29" i="35" s="1"/>
  <c r="I63" i="36"/>
  <c r="N21" i="36"/>
  <c r="O21" i="36" s="1"/>
  <c r="I65" i="37"/>
  <c r="N48" i="37"/>
  <c r="O48" i="37" s="1"/>
  <c r="N60" i="33"/>
  <c r="O60" i="33" s="1"/>
  <c r="N5" i="34"/>
  <c r="O5" i="34" s="1"/>
  <c r="F62" i="34"/>
  <c r="D63" i="35"/>
  <c r="N16" i="35"/>
  <c r="O16" i="35" s="1"/>
  <c r="N63" i="37"/>
  <c r="O63" i="37" s="1"/>
  <c r="N5" i="38"/>
  <c r="O5" i="38" s="1"/>
  <c r="G64" i="38"/>
  <c r="G62" i="33"/>
  <c r="K63" i="36"/>
  <c r="N51" i="34"/>
  <c r="O51" i="34" s="1"/>
  <c r="D62" i="34"/>
  <c r="N62" i="34" s="1"/>
  <c r="O62" i="34" s="1"/>
  <c r="D64" i="38"/>
  <c r="N21" i="38"/>
  <c r="O21" i="38" s="1"/>
  <c r="E65" i="37"/>
  <c r="N5" i="37"/>
  <c r="O5" i="37" s="1"/>
  <c r="D65" i="45"/>
  <c r="N65" i="45" s="1"/>
  <c r="O65" i="45" s="1"/>
  <c r="N61" i="45"/>
  <c r="O61" i="45" s="1"/>
  <c r="E63" i="36"/>
  <c r="N5" i="36"/>
  <c r="O5" i="36" s="1"/>
  <c r="M63" i="35"/>
  <c r="N46" i="35"/>
  <c r="O46" i="35" s="1"/>
  <c r="N60" i="35"/>
  <c r="O60" i="35" s="1"/>
  <c r="E63" i="35"/>
  <c r="L64" i="38"/>
  <c r="N46" i="38"/>
  <c r="O46" i="38" s="1"/>
  <c r="J64" i="38"/>
  <c r="N63" i="35" l="1"/>
  <c r="O63" i="35" s="1"/>
  <c r="N63" i="36"/>
  <c r="O63" i="36" s="1"/>
  <c r="N65" i="37"/>
  <c r="O65" i="37" s="1"/>
  <c r="N64" i="38"/>
  <c r="O64" i="38" s="1"/>
</calcChain>
</file>

<file path=xl/sharedStrings.xml><?xml version="1.0" encoding="utf-8"?>
<sst xmlns="http://schemas.openxmlformats.org/spreadsheetml/2006/main" count="1276" uniqueCount="168">
  <si>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</si>
  <si>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</si>
  <si>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</si>
  <si>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</si>
  <si>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</si>
  <si>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</si>
  <si>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</si>
  <si>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</si>
  <si>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</si>
  <si>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</si>
  <si>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</si>
  <si>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</si>
  <si>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</si>
  <si>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</si>
  <si>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</si>
  <si>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</si>
  <si>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</si>
  <si>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</si>
  <si>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</si>
  <si>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Impact Fees - Residential - Public Safety</t>
  </si>
  <si>
    <t>Impact Fees - Residential - Physical Environment</t>
  </si>
  <si>
    <t>Impact Fees - Residential - Culture / Recreation</t>
  </si>
  <si>
    <t>Special Assessments - Capital Improvement</t>
  </si>
  <si>
    <t>Other Permits, Fees, and Special Assessments</t>
  </si>
  <si>
    <t>Intergovernmental Revenue</t>
  </si>
  <si>
    <t>Federal Grant - Economic Environment</t>
  </si>
  <si>
    <t>State Grant - Public Safety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</si>
  <si>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</si>
  <si>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</si>
  <si>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</si>
  <si>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</si>
  <si>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</si>
  <si>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</si>
  <si>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</si>
  <si>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</si>
  <si>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</si>
  <si>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</si>
  <si>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</si>
  <si>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</si>
  <si>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Administrative Service Fees</t>
  </si>
  <si>
    <t>General Gov't (Not Court-Related) - Other General Gov't Charges and Fees</t>
  </si>
  <si>
    <t>Public Safety - Law Enforcement Services</t>
  </si>
  <si>
    <t>Public Safety - Fire Protection</t>
  </si>
  <si>
    <t>Public Safety - Emergency Management Service Fees / Charges</t>
  </si>
  <si>
    <t>Public Safety - Protective Inspection Fees</t>
  </si>
  <si>
    <t>Public Safety - Ambulance Fees</t>
  </si>
  <si>
    <t>Physical Environment - Water Utility</t>
  </si>
  <si>
    <t>Physical Environment - Garbage / Solid Waste</t>
  </si>
  <si>
    <t>Physical Environment - Water / Sewer Combination Utility</t>
  </si>
  <si>
    <t>Physical Environment - Conservation and Resource Management</t>
  </si>
  <si>
    <t>Culture / Recreation - Special Events</t>
  </si>
  <si>
    <t>Culture / Recreation - Special Recreation Facilities</t>
  </si>
  <si>
    <t>Total - All Account Codes</t>
  </si>
  <si>
    <t>Local Fiscal Year Ended September 30, 2009</t>
  </si>
  <si>
    <t>Court-Ordered Judgments and Fines - As Decided by Traffic Court</t>
  </si>
  <si>
    <t>Fines - Local Ordinance Violations</t>
  </si>
  <si>
    <t>Interest and Other Earnings - Interest</t>
  </si>
  <si>
    <t>Interest and Other Earnings - Dividends</t>
  </si>
  <si>
    <t>Interest and Other Earnings - Gain or Loss on Sale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</si>
  <si>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</si>
  <si>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</si>
  <si>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</si>
  <si>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</si>
  <si>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</si>
  <si>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</si>
  <si>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</si>
  <si>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</si>
  <si>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</si>
  <si>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</si>
  <si>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</si>
  <si>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</si>
  <si>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</si>
  <si>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</si>
  <si>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</si>
  <si>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</si>
  <si>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General Gov't (Not Court-Related) - Recording Fees</t>
  </si>
  <si>
    <t>Tequesta Revenues Reported by Account Code and Fund Type</t>
  </si>
  <si>
    <t>Local Fiscal Year Ended September 30, 2010</t>
  </si>
  <si>
    <t>Fire Insurance Premium Tax for Firefighters' Pension</t>
  </si>
  <si>
    <t>Utility Service Tax - Propane</t>
  </si>
  <si>
    <t>State Grant - Culture / Recreation</t>
  </si>
  <si>
    <t>State Shared Revenues - Physical Environment - Garbage / Solid Waste</t>
  </si>
  <si>
    <t>Other Judgments, Fines, and Forfeits</t>
  </si>
  <si>
    <t>2010 Municipal Census Population:</t>
  </si>
  <si>
    <t>Local Fiscal Year Ended September 30, 2011</t>
  </si>
  <si>
    <t>Impact Fees - Commercial - Public Safety</t>
  </si>
  <si>
    <t>Impact Fees - Commercial - Culture / Recreation</t>
  </si>
  <si>
    <t>Public Safety - Other Public Safety Charges and Fees</t>
  </si>
  <si>
    <t>Culture / Recreation - Parks and Recreation</t>
  </si>
  <si>
    <t>Interest and Other Earnings - Net Increase (Decrease) in Fair Value of Investments</t>
  </si>
  <si>
    <t>Other Miscellaneous Revenues - Settlements</t>
  </si>
  <si>
    <t>Proprietary Non-Operating Sources - Interest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</si>
  <si>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</si>
  <si>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</si>
  <si>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</si>
  <si>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Federal Grant - Other Federal Grants</t>
  </si>
  <si>
    <t>Federal Fines and Forfeits</t>
  </si>
  <si>
    <t>2012 Municipal Population:</t>
  </si>
  <si>
    <t>Local Fiscal Year Ended September 30, 2008</t>
  </si>
  <si>
    <t>Permits and Franchise Fees</t>
  </si>
  <si>
    <t>Franchise Fee - Solid Waste</t>
  </si>
  <si>
    <t>Other Permits and Fees</t>
  </si>
  <si>
    <t>Impact Fees - Public Safety</t>
  </si>
  <si>
    <t>Impact Fees - Physical Environment</t>
  </si>
  <si>
    <t>Impact Fees - Culture / Recreation</t>
  </si>
  <si>
    <t>2008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</si>
  <si>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</si>
  <si>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</si>
  <si>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</si>
  <si>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</si>
  <si>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</si>
  <si>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</si>
  <si>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</si>
  <si>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General Government - Recording Fees</t>
  </si>
  <si>
    <t>General Government - Administrative Service Fees</t>
  </si>
  <si>
    <t>General Government - Other General Government Charges and Fees</t>
  </si>
  <si>
    <t>Interest and Other Earnings - Gain (Loss) on Sale of Investments</t>
  </si>
  <si>
    <t>Sales - Disposition of Fixed Assets</t>
  </si>
  <si>
    <t>Sales - Sale of Surplus Materials and Scrap</t>
  </si>
  <si>
    <t>Proprietary Non-Operating - Interest</t>
  </si>
  <si>
    <t>2013 Municipal Population:</t>
  </si>
  <si>
    <t>Local Fiscal Year Ended September 30, 2014</t>
  </si>
  <si>
    <t>State Fines and Forfeits</t>
  </si>
  <si>
    <t>Proceeds - Installment Purchases and Capital Lease Proceeds</t>
  </si>
  <si>
    <t>2014 Municipal Population:</t>
  </si>
  <si>
    <t>Local Fiscal Year Ended September 30, 2015</t>
  </si>
  <si>
    <t>2015 Municipal Population:</t>
  </si>
  <si>
    <t>Local Fiscal Year Ended September 30, 2016</t>
  </si>
  <si>
    <t>Grants from Other Local Units - Public Safety</t>
  </si>
  <si>
    <t>2016 Municipal Population:</t>
  </si>
  <si>
    <t>Local Fiscal Year Ended September 30, 2017</t>
  </si>
  <si>
    <t>Discretionary Sales Surtaxes</t>
  </si>
  <si>
    <t>Federal Grant - Public Safety</t>
  </si>
  <si>
    <t>2017 Municipal Population:</t>
  </si>
  <si>
    <t>Local Fiscal Year Ended September 30, 2018</t>
  </si>
  <si>
    <t>2018 Municipal Population:</t>
  </si>
  <si>
    <t>Local Fiscal Year Ended September 30, 2019</t>
  </si>
  <si>
    <t>Franchise Fee - Gas</t>
  </si>
  <si>
    <t>2019 Municipal Population:</t>
  </si>
  <si>
    <t>Local Fiscal Year Ended September 30, 2020</t>
  </si>
  <si>
    <t>2020 Municipal Population:</t>
  </si>
  <si>
    <t>Local Fiscal Year Ended September 30, 2021</t>
  </si>
  <si>
    <t>State Grant - Physical Environment - Stormwater Management</t>
  </si>
  <si>
    <t>Sale of Contraband Property Seized by Law Enforcement</t>
  </si>
  <si>
    <t>Proceeds - Debt Proceeds</t>
  </si>
  <si>
    <t>2021 Municipal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</si>
  <si>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</si>
  <si>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</si>
  <si>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</si>
  <si>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</si>
  <si>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</si>
  <si>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</si>
  <si>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Government Infrastructure Surtax</t>
  </si>
  <si>
    <t>State Communications Services Taxes</t>
  </si>
  <si>
    <t>Inspection Fee</t>
  </si>
  <si>
    <t>Intergovernmental Revenues</t>
  </si>
  <si>
    <t>Federal Grant - American Rescue Plan Act Funds</t>
  </si>
  <si>
    <t>State Shared Revenues - General Government - Municipal Revenue Sharing Program</t>
  </si>
  <si>
    <t>State Shared Revenues - General Government - Local Government Half-Cent Sales Tax Program</t>
  </si>
  <si>
    <t>Proceeds - Leases - Financial Agreements</t>
  </si>
  <si>
    <t>Proprietary Non-Operating Sources - Capital Contributions from Private Source</t>
  </si>
  <si>
    <t>Local Fiscal Year Ended September 30, 2022</t>
  </si>
  <si>
    <t>2022 Municipal Population:</t>
  </si>
  <si>
    <t>Local Fiscal Year Ended September 30, 2023</t>
  </si>
  <si>
    <t>State Grant - General Government</t>
  </si>
  <si>
    <t>Grants from Other Local Units - Physical Environment</t>
  </si>
  <si>
    <t>Other Miscellaneous Revenues - Settlements - Opioid Settlement Trust Fund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</si>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</sst>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2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8"/>
      <c r="M3" s="69"/>
      <c r="N3" s="36"/>
      <c r="O3" s="37"/>
      <c r="P3" s="70" t="s">
        <v>146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147</v>
      </c>
      <c r="N4" s="35" t="s">
        <v>9</v>
      </c>
      <c r="O4" s="35" t="s">
        <v>148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149</v>
      </c>
      <c r="B5" s="26"/>
      <c r="C5" s="26"/>
      <c r="D5" s="27">
        <f>SUM(D6:D17)</f>
        <v>12092653</v>
      </c>
      <c r="E5" s="27">
        <f>SUM(E6:E17)</f>
        <v>0</v>
      </c>
      <c r="F5" s="27">
        <f>SUM(F6:F17)</f>
        <v>0</v>
      </c>
      <c r="G5" s="27">
        <f>SUM(G6:G17)</f>
        <v>0</v>
      </c>
      <c r="H5" s="27">
        <f>SUM(H6:H17)</f>
        <v>0</v>
      </c>
      <c r="I5" s="27">
        <f>SUM(I6:I17)</f>
        <v>0</v>
      </c>
      <c r="J5" s="27">
        <f>SUM(J6:J17)</f>
        <v>0</v>
      </c>
      <c r="K5" s="27">
        <f>SUM(K6:K17)</f>
        <v>0</v>
      </c>
      <c r="L5" s="27">
        <f>SUM(L6:L17)</f>
        <v>0</v>
      </c>
      <c r="M5" s="27">
        <f>SUM(M6:M17)</f>
        <v>0</v>
      </c>
      <c r="N5" s="27">
        <f>SUM(N6:N17)</f>
        <v>0</v>
      </c>
      <c r="O5" s="28">
        <f>SUM(D5:N5)</f>
        <v>12092653</v>
      </c>
      <c r="P5" s="33">
        <f>(O5/P$70)</f>
        <v>1957.0566434698171</v>
      </c>
      <c r="Q5" s="6"/>
    </row>
    <row r="6" spans="1:134">
      <c r="A6" s="12"/>
      <c r="B6" s="25">
        <v>311</v>
      </c>
      <c r="C6" s="20" t="s">
        <v>2</v>
      </c>
      <c r="D6" s="46">
        <v>9530215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9530215</v>
      </c>
      <c r="P6" s="47">
        <f>(O6/P$70)</f>
        <v>1542.3555591519664</v>
      </c>
      <c r="Q6" s="9"/>
    </row>
    <row r="7" spans="1:134">
      <c r="A7" s="12"/>
      <c r="B7" s="25">
        <v>312.41000000000003</v>
      </c>
      <c r="C7" s="20" t="s">
        <v>150</v>
      </c>
      <c r="D7" s="46">
        <v>135382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7" si="0">SUM(D7:N7)</f>
        <v>135382</v>
      </c>
      <c r="P7" s="47">
        <f>(O7/P$70)</f>
        <v>21.910017802233369</v>
      </c>
      <c r="Q7" s="9"/>
    </row>
    <row r="8" spans="1:134">
      <c r="A8" s="12"/>
      <c r="B8" s="25">
        <v>312.43</v>
      </c>
      <c r="C8" s="20" t="s">
        <v>151</v>
      </c>
      <c r="D8" s="46">
        <v>61577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61577</v>
      </c>
      <c r="P8" s="47">
        <f>(O8/P$70)</f>
        <v>9.9655284026541509</v>
      </c>
      <c r="Q8" s="9"/>
    </row>
    <row r="9" spans="1:134">
      <c r="A9" s="12"/>
      <c r="B9" s="25">
        <v>312.51</v>
      </c>
      <c r="C9" s="20" t="s">
        <v>73</v>
      </c>
      <c r="D9" s="46">
        <v>244737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244737</v>
      </c>
      <c r="P9" s="47">
        <f>(O9/P$70)</f>
        <v>39.607865350380322</v>
      </c>
      <c r="Q9" s="9"/>
    </row>
    <row r="10" spans="1:134">
      <c r="A10" s="12"/>
      <c r="B10" s="25">
        <v>312.52</v>
      </c>
      <c r="C10" s="20" t="s">
        <v>107</v>
      </c>
      <c r="D10" s="46">
        <v>108867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108867</v>
      </c>
      <c r="P10" s="47">
        <f>(O10/P$70)</f>
        <v>17.618870367373361</v>
      </c>
      <c r="Q10" s="9"/>
    </row>
    <row r="11" spans="1:134">
      <c r="A11" s="12"/>
      <c r="B11" s="25">
        <v>312.63</v>
      </c>
      <c r="C11" s="20" t="s">
        <v>152</v>
      </c>
      <c r="D11" s="46">
        <v>603101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603101</v>
      </c>
      <c r="P11" s="47">
        <f>(O11/P$70)</f>
        <v>97.604952257646872</v>
      </c>
      <c r="Q11" s="9"/>
    </row>
    <row r="12" spans="1:134">
      <c r="A12" s="12"/>
      <c r="B12" s="25">
        <v>314.10000000000002</v>
      </c>
      <c r="C12" s="20" t="s">
        <v>12</v>
      </c>
      <c r="D12" s="46">
        <v>696819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696819</v>
      </c>
      <c r="P12" s="47">
        <f>(O12/P$70)</f>
        <v>112.77213141284997</v>
      </c>
      <c r="Q12" s="9"/>
    </row>
    <row r="13" spans="1:134">
      <c r="A13" s="12"/>
      <c r="B13" s="25">
        <v>314.3</v>
      </c>
      <c r="C13" s="20" t="s">
        <v>13</v>
      </c>
      <c r="D13" s="46">
        <v>255482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0"/>
        <v>255482</v>
      </c>
      <c r="P13" s="47">
        <f>(O13/P$70)</f>
        <v>41.34681987376598</v>
      </c>
      <c r="Q13" s="9"/>
    </row>
    <row r="14" spans="1:134">
      <c r="A14" s="12"/>
      <c r="B14" s="25">
        <v>314.39999999999998</v>
      </c>
      <c r="C14" s="20" t="s">
        <v>14</v>
      </c>
      <c r="D14" s="46">
        <v>1866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0"/>
        <v>1866</v>
      </c>
      <c r="P14" s="47">
        <f>(O14/P$70)</f>
        <v>0.30199061336785887</v>
      </c>
      <c r="Q14" s="9"/>
    </row>
    <row r="15" spans="1:134">
      <c r="A15" s="12"/>
      <c r="B15" s="25">
        <v>314.8</v>
      </c>
      <c r="C15" s="20" t="s">
        <v>79</v>
      </c>
      <c r="D15" s="46">
        <v>40889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0"/>
        <v>40889</v>
      </c>
      <c r="P15" s="47">
        <f>(O15/P$70)</f>
        <v>6.6174138210066351</v>
      </c>
      <c r="Q15" s="9"/>
    </row>
    <row r="16" spans="1:134">
      <c r="A16" s="12"/>
      <c r="B16" s="25">
        <v>315.10000000000002</v>
      </c>
      <c r="C16" s="20" t="s">
        <v>153</v>
      </c>
      <c r="D16" s="46">
        <v>323005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0"/>
        <v>323005</v>
      </c>
      <c r="P16" s="47">
        <f>(O16/P$70)</f>
        <v>52.27463990937045</v>
      </c>
      <c r="Q16" s="9"/>
    </row>
    <row r="17" spans="1:17">
      <c r="A17" s="12"/>
      <c r="B17" s="25">
        <v>316</v>
      </c>
      <c r="C17" s="20" t="s">
        <v>109</v>
      </c>
      <c r="D17" s="46">
        <v>90713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0"/>
        <v>90713</v>
      </c>
      <c r="P17" s="47">
        <f>(O17/P$70)</f>
        <v>14.680854507201813</v>
      </c>
      <c r="Q17" s="9"/>
    </row>
    <row r="18" spans="1:17" ht="15.75">
      <c r="A18" s="29" t="s">
        <v>17</v>
      </c>
      <c r="B18" s="30"/>
      <c r="C18" s="31"/>
      <c r="D18" s="32">
        <f>SUM(D19:D24)</f>
        <v>618810</v>
      </c>
      <c r="E18" s="32">
        <f>SUM(E19:E24)</f>
        <v>0</v>
      </c>
      <c r="F18" s="32">
        <f>SUM(F19:F24)</f>
        <v>0</v>
      </c>
      <c r="G18" s="32">
        <f>SUM(G19:G24)</f>
        <v>0</v>
      </c>
      <c r="H18" s="32">
        <f>SUM(H19:H24)</f>
        <v>0</v>
      </c>
      <c r="I18" s="32">
        <f>SUM(I19:I24)</f>
        <v>32114</v>
      </c>
      <c r="J18" s="32">
        <f>SUM(J19:J24)</f>
        <v>0</v>
      </c>
      <c r="K18" s="32">
        <f>SUM(K19:K24)</f>
        <v>0</v>
      </c>
      <c r="L18" s="32">
        <f>SUM(L19:L24)</f>
        <v>0</v>
      </c>
      <c r="M18" s="32">
        <f>SUM(M19:M24)</f>
        <v>0</v>
      </c>
      <c r="N18" s="32">
        <f>SUM(N19:N24)</f>
        <v>0</v>
      </c>
      <c r="O18" s="44">
        <f>SUM(D18:N18)</f>
        <v>650924</v>
      </c>
      <c r="P18" s="45">
        <f>(O18/P$70)</f>
        <v>105.34455413497329</v>
      </c>
      <c r="Q18" s="10"/>
    </row>
    <row r="19" spans="1:17">
      <c r="A19" s="12"/>
      <c r="B19" s="25">
        <v>323.10000000000002</v>
      </c>
      <c r="C19" s="20" t="s">
        <v>18</v>
      </c>
      <c r="D19" s="46">
        <v>605236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4" si="1">SUM(D19:N19)</f>
        <v>605236</v>
      </c>
      <c r="P19" s="47">
        <f>(O19/P$70)</f>
        <v>97.950477423531311</v>
      </c>
      <c r="Q19" s="9"/>
    </row>
    <row r="20" spans="1:17">
      <c r="A20" s="12"/>
      <c r="B20" s="25">
        <v>323.39999999999998</v>
      </c>
      <c r="C20" s="20" t="s">
        <v>137</v>
      </c>
      <c r="D20" s="46">
        <v>2249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2249</v>
      </c>
      <c r="P20" s="47">
        <f>(O20/P$70)</f>
        <v>0.36397475319631006</v>
      </c>
      <c r="Q20" s="9"/>
    </row>
    <row r="21" spans="1:17">
      <c r="A21" s="12"/>
      <c r="B21" s="25">
        <v>324.11</v>
      </c>
      <c r="C21" s="20" t="s">
        <v>19</v>
      </c>
      <c r="D21" s="46">
        <v>961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961</v>
      </c>
      <c r="P21" s="47">
        <f>(O21/P$70)</f>
        <v>0.15552678426929925</v>
      </c>
      <c r="Q21" s="9"/>
    </row>
    <row r="22" spans="1:17">
      <c r="A22" s="12"/>
      <c r="B22" s="25">
        <v>324.61</v>
      </c>
      <c r="C22" s="20" t="s">
        <v>21</v>
      </c>
      <c r="D22" s="46">
        <v>1654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1654</v>
      </c>
      <c r="P22" s="47">
        <f>(O22/P$70)</f>
        <v>0.2676808545072018</v>
      </c>
      <c r="Q22" s="9"/>
    </row>
    <row r="23" spans="1:17">
      <c r="A23" s="12"/>
      <c r="B23" s="25">
        <v>325.10000000000002</v>
      </c>
      <c r="C23" s="20" t="s">
        <v>22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32114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32114</v>
      </c>
      <c r="P23" s="47">
        <f>(O23/P$70)</f>
        <v>5.1972811134487777</v>
      </c>
      <c r="Q23" s="9"/>
    </row>
    <row r="24" spans="1:17">
      <c r="A24" s="12"/>
      <c r="B24" s="25">
        <v>329.1</v>
      </c>
      <c r="C24" s="20" t="s">
        <v>154</v>
      </c>
      <c r="D24" s="46">
        <v>8710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8710</v>
      </c>
      <c r="P24" s="47">
        <f>(O24/P$70)</f>
        <v>1.4096132060203916</v>
      </c>
      <c r="Q24" s="9"/>
    </row>
    <row r="25" spans="1:17" ht="15.75">
      <c r="A25" s="29" t="s">
        <v>155</v>
      </c>
      <c r="B25" s="30"/>
      <c r="C25" s="31"/>
      <c r="D25" s="32">
        <f>SUM(D26:D35)</f>
        <v>1198459</v>
      </c>
      <c r="E25" s="32">
        <f>SUM(E26:E35)</f>
        <v>0</v>
      </c>
      <c r="F25" s="32">
        <f>SUM(F26:F35)</f>
        <v>0</v>
      </c>
      <c r="G25" s="32">
        <f>SUM(G26:G35)</f>
        <v>0</v>
      </c>
      <c r="H25" s="32">
        <f>SUM(H26:H35)</f>
        <v>0</v>
      </c>
      <c r="I25" s="32">
        <f>SUM(I26:I35)</f>
        <v>14385</v>
      </c>
      <c r="J25" s="32">
        <f>SUM(J26:J35)</f>
        <v>0</v>
      </c>
      <c r="K25" s="32">
        <f>SUM(K26:K35)</f>
        <v>0</v>
      </c>
      <c r="L25" s="32">
        <f>SUM(L26:L35)</f>
        <v>0</v>
      </c>
      <c r="M25" s="32">
        <f>SUM(M26:M35)</f>
        <v>0</v>
      </c>
      <c r="N25" s="32">
        <f>SUM(N26:N35)</f>
        <v>0</v>
      </c>
      <c r="O25" s="44">
        <f>SUM(D25:N25)</f>
        <v>1212844</v>
      </c>
      <c r="P25" s="45">
        <f>(O25/P$70)</f>
        <v>196.28483573393754</v>
      </c>
      <c r="Q25" s="10"/>
    </row>
    <row r="26" spans="1:17">
      <c r="A26" s="12"/>
      <c r="B26" s="25">
        <v>331.2</v>
      </c>
      <c r="C26" s="20" t="s">
        <v>132</v>
      </c>
      <c r="D26" s="46">
        <v>85002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85002</v>
      </c>
      <c r="P26" s="47">
        <f>(O26/P$70)</f>
        <v>13.756594918271565</v>
      </c>
      <c r="Q26" s="9"/>
    </row>
    <row r="27" spans="1:17">
      <c r="A27" s="12"/>
      <c r="B27" s="25">
        <v>331.5</v>
      </c>
      <c r="C27" s="20" t="s">
        <v>25</v>
      </c>
      <c r="D27" s="46">
        <v>3964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4" si="2">SUM(D27:N27)</f>
        <v>3964</v>
      </c>
      <c r="P27" s="47">
        <f>(O27/P$70)</f>
        <v>0.64152775530021044</v>
      </c>
      <c r="Q27" s="9"/>
    </row>
    <row r="28" spans="1:17">
      <c r="A28" s="12"/>
      <c r="B28" s="25">
        <v>334.1</v>
      </c>
      <c r="C28" s="20" t="s">
        <v>164</v>
      </c>
      <c r="D28" s="46">
        <v>102258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2"/>
        <v>102258</v>
      </c>
      <c r="P28" s="47">
        <f>(O28/P$70)</f>
        <v>16.549279818740896</v>
      </c>
      <c r="Q28" s="9"/>
    </row>
    <row r="29" spans="1:17">
      <c r="A29" s="12"/>
      <c r="B29" s="25">
        <v>334.2</v>
      </c>
      <c r="C29" s="20" t="s">
        <v>26</v>
      </c>
      <c r="D29" s="46">
        <v>43593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43593</v>
      </c>
      <c r="P29" s="47">
        <f>(O29/P$70)</f>
        <v>7.0550250849652043</v>
      </c>
      <c r="Q29" s="9"/>
    </row>
    <row r="30" spans="1:17">
      <c r="A30" s="12"/>
      <c r="B30" s="25">
        <v>334.7</v>
      </c>
      <c r="C30" s="20" t="s">
        <v>80</v>
      </c>
      <c r="D30" s="46">
        <v>50000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2"/>
        <v>50000</v>
      </c>
      <c r="P30" s="47">
        <f>(O30/P$70)</f>
        <v>8.0919242595889305</v>
      </c>
      <c r="Q30" s="9"/>
    </row>
    <row r="31" spans="1:17">
      <c r="A31" s="12"/>
      <c r="B31" s="25">
        <v>335.125</v>
      </c>
      <c r="C31" s="20" t="s">
        <v>157</v>
      </c>
      <c r="D31" s="46">
        <v>259961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2"/>
        <v>259961</v>
      </c>
      <c r="P31" s="47">
        <f>(O31/P$70)</f>
        <v>42.071694448939958</v>
      </c>
      <c r="Q31" s="9"/>
    </row>
    <row r="32" spans="1:17">
      <c r="A32" s="12"/>
      <c r="B32" s="25">
        <v>335.15</v>
      </c>
      <c r="C32" s="20" t="s">
        <v>111</v>
      </c>
      <c r="D32" s="46">
        <v>11523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2"/>
        <v>11523</v>
      </c>
      <c r="P32" s="47">
        <f>(O32/P$70)</f>
        <v>1.8648648648648649</v>
      </c>
      <c r="Q32" s="9"/>
    </row>
    <row r="33" spans="1:17">
      <c r="A33" s="12"/>
      <c r="B33" s="25">
        <v>335.18</v>
      </c>
      <c r="C33" s="20" t="s">
        <v>158</v>
      </c>
      <c r="D33" s="46">
        <v>635022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2"/>
        <v>635022</v>
      </c>
      <c r="P33" s="47">
        <f>(O33/P$70)</f>
        <v>102.77099854345363</v>
      </c>
      <c r="Q33" s="9"/>
    </row>
    <row r="34" spans="1:17">
      <c r="A34" s="12"/>
      <c r="B34" s="25">
        <v>335.21</v>
      </c>
      <c r="C34" s="20" t="s">
        <v>30</v>
      </c>
      <c r="D34" s="46">
        <v>7136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2"/>
        <v>7136</v>
      </c>
      <c r="P34" s="47">
        <f>(O34/P$70)</f>
        <v>1.1548794303285321</v>
      </c>
      <c r="Q34" s="9"/>
    </row>
    <row r="35" spans="1:17">
      <c r="A35" s="12"/>
      <c r="B35" s="25">
        <v>337.3</v>
      </c>
      <c r="C35" s="20" t="s">
        <v>165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14385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" si="3">SUM(D35:N35)</f>
        <v>14385</v>
      </c>
      <c r="P35" s="47">
        <f>(O35/P$70)</f>
        <v>2.3280466094837351</v>
      </c>
      <c r="Q35" s="9"/>
    </row>
    <row r="36" spans="1:17" ht="15.75">
      <c r="A36" s="29" t="s">
        <v>36</v>
      </c>
      <c r="B36" s="30"/>
      <c r="C36" s="31"/>
      <c r="D36" s="32">
        <f>SUM(D37:D49)</f>
        <v>2483322</v>
      </c>
      <c r="E36" s="32">
        <f>SUM(E37:E49)</f>
        <v>1056699</v>
      </c>
      <c r="F36" s="32">
        <f>SUM(F37:F49)</f>
        <v>0</v>
      </c>
      <c r="G36" s="32">
        <f>SUM(G37:G49)</f>
        <v>0</v>
      </c>
      <c r="H36" s="32">
        <f>SUM(H37:H49)</f>
        <v>0</v>
      </c>
      <c r="I36" s="32">
        <f>SUM(I37:I49)</f>
        <v>8132497</v>
      </c>
      <c r="J36" s="32">
        <f>SUM(J37:J49)</f>
        <v>0</v>
      </c>
      <c r="K36" s="32">
        <f>SUM(K37:K49)</f>
        <v>0</v>
      </c>
      <c r="L36" s="32">
        <f>SUM(L37:L49)</f>
        <v>0</v>
      </c>
      <c r="M36" s="32">
        <f>SUM(M37:M49)</f>
        <v>0</v>
      </c>
      <c r="N36" s="32">
        <f>SUM(N37:N49)</f>
        <v>0</v>
      </c>
      <c r="O36" s="32">
        <f>SUM(D36:N36)</f>
        <v>11672518</v>
      </c>
      <c r="P36" s="45">
        <f>(O36/P$70)</f>
        <v>1889.0626314937692</v>
      </c>
      <c r="Q36" s="10"/>
    </row>
    <row r="37" spans="1:17">
      <c r="A37" s="12"/>
      <c r="B37" s="25">
        <v>341.1</v>
      </c>
      <c r="C37" s="20" t="s">
        <v>113</v>
      </c>
      <c r="D37" s="46">
        <v>40239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40239</v>
      </c>
      <c r="P37" s="47">
        <f>(O37/P$70)</f>
        <v>6.5122188056319796</v>
      </c>
      <c r="Q37" s="9"/>
    </row>
    <row r="38" spans="1:17">
      <c r="A38" s="12"/>
      <c r="B38" s="25">
        <v>341.3</v>
      </c>
      <c r="C38" s="20" t="s">
        <v>114</v>
      </c>
      <c r="D38" s="46">
        <v>863074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9" si="4">SUM(D38:N38)</f>
        <v>863074</v>
      </c>
      <c r="P38" s="47">
        <f>(O38/P$70)</f>
        <v>139.67858876840913</v>
      </c>
      <c r="Q38" s="9"/>
    </row>
    <row r="39" spans="1:17">
      <c r="A39" s="12"/>
      <c r="B39" s="25">
        <v>341.9</v>
      </c>
      <c r="C39" s="20" t="s">
        <v>115</v>
      </c>
      <c r="D39" s="46">
        <v>373230</v>
      </c>
      <c r="E39" s="46">
        <v>3074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4"/>
        <v>376304</v>
      </c>
      <c r="P39" s="47">
        <f>(O39/P$70)</f>
        <v>60.900469331607056</v>
      </c>
      <c r="Q39" s="9"/>
    </row>
    <row r="40" spans="1:17">
      <c r="A40" s="12"/>
      <c r="B40" s="25">
        <v>342.1</v>
      </c>
      <c r="C40" s="20" t="s">
        <v>41</v>
      </c>
      <c r="D40" s="46">
        <v>24025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4"/>
        <v>24025</v>
      </c>
      <c r="P40" s="47">
        <f>(O40/P$70)</f>
        <v>3.8881696067324811</v>
      </c>
      <c r="Q40" s="9"/>
    </row>
    <row r="41" spans="1:17">
      <c r="A41" s="12"/>
      <c r="B41" s="25">
        <v>342.2</v>
      </c>
      <c r="C41" s="20" t="s">
        <v>42</v>
      </c>
      <c r="D41" s="46">
        <v>68933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4"/>
        <v>68933</v>
      </c>
      <c r="P41" s="47">
        <f>(O41/P$70)</f>
        <v>11.156012299724875</v>
      </c>
      <c r="Q41" s="9"/>
    </row>
    <row r="42" spans="1:17">
      <c r="A42" s="12"/>
      <c r="B42" s="25">
        <v>342.4</v>
      </c>
      <c r="C42" s="20" t="s">
        <v>43</v>
      </c>
      <c r="D42" s="46">
        <v>789370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4"/>
        <v>789370</v>
      </c>
      <c r="P42" s="47">
        <f>(O42/P$70)</f>
        <v>127.75044505583428</v>
      </c>
      <c r="Q42" s="9"/>
    </row>
    <row r="43" spans="1:17">
      <c r="A43" s="12"/>
      <c r="B43" s="25">
        <v>342.5</v>
      </c>
      <c r="C43" s="20" t="s">
        <v>44</v>
      </c>
      <c r="D43" s="46">
        <v>20800</v>
      </c>
      <c r="E43" s="46">
        <v>1053625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4"/>
        <v>1074425</v>
      </c>
      <c r="P43" s="47">
        <f>(O43/P$70)</f>
        <v>173.88331445217673</v>
      </c>
      <c r="Q43" s="9"/>
    </row>
    <row r="44" spans="1:17">
      <c r="A44" s="12"/>
      <c r="B44" s="25">
        <v>342.6</v>
      </c>
      <c r="C44" s="20" t="s">
        <v>45</v>
      </c>
      <c r="D44" s="46">
        <v>179913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4"/>
        <v>179913</v>
      </c>
      <c r="P44" s="47">
        <f>(O44/P$70)</f>
        <v>29.116847386308464</v>
      </c>
      <c r="Q44" s="9"/>
    </row>
    <row r="45" spans="1:17">
      <c r="A45" s="12"/>
      <c r="B45" s="25">
        <v>343.3</v>
      </c>
      <c r="C45" s="20" t="s">
        <v>46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7037927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4"/>
        <v>7037927</v>
      </c>
      <c r="P45" s="47">
        <f>(O45/P$70)</f>
        <v>1139.0074445703187</v>
      </c>
      <c r="Q45" s="9"/>
    </row>
    <row r="46" spans="1:17">
      <c r="A46" s="12"/>
      <c r="B46" s="25">
        <v>343.4</v>
      </c>
      <c r="C46" s="20" t="s">
        <v>47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572373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4"/>
        <v>572373</v>
      </c>
      <c r="P46" s="47">
        <f>(O46/P$70)</f>
        <v>92.631979284673889</v>
      </c>
      <c r="Q46" s="9"/>
    </row>
    <row r="47" spans="1:17">
      <c r="A47" s="12"/>
      <c r="B47" s="25">
        <v>343.6</v>
      </c>
      <c r="C47" s="20" t="s">
        <v>48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522197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4"/>
        <v>522197</v>
      </c>
      <c r="P47" s="47">
        <f>(O47/P$70)</f>
        <v>84.511571451691211</v>
      </c>
      <c r="Q47" s="9"/>
    </row>
    <row r="48" spans="1:17">
      <c r="A48" s="12"/>
      <c r="B48" s="25">
        <v>347.2</v>
      </c>
      <c r="C48" s="20" t="s">
        <v>88</v>
      </c>
      <c r="D48" s="46">
        <v>107394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4"/>
        <v>107394</v>
      </c>
      <c r="P48" s="47">
        <f>(O48/P$70)</f>
        <v>17.380482278685871</v>
      </c>
      <c r="Q48" s="9"/>
    </row>
    <row r="49" spans="1:17">
      <c r="A49" s="12"/>
      <c r="B49" s="25">
        <v>347.4</v>
      </c>
      <c r="C49" s="20" t="s">
        <v>50</v>
      </c>
      <c r="D49" s="46">
        <v>16344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4"/>
        <v>16344</v>
      </c>
      <c r="P49" s="47">
        <f>(O49/P$70)</f>
        <v>2.6450882019744295</v>
      </c>
      <c r="Q49" s="9"/>
    </row>
    <row r="50" spans="1:17" ht="15.75">
      <c r="A50" s="29" t="s">
        <v>37</v>
      </c>
      <c r="B50" s="30"/>
      <c r="C50" s="31"/>
      <c r="D50" s="32">
        <f>SUM(D51:D53)</f>
        <v>13050</v>
      </c>
      <c r="E50" s="32">
        <f>SUM(E51:E53)</f>
        <v>268447</v>
      </c>
      <c r="F50" s="32">
        <f>SUM(F51:F53)</f>
        <v>0</v>
      </c>
      <c r="G50" s="32">
        <f>SUM(G51:G53)</f>
        <v>0</v>
      </c>
      <c r="H50" s="32">
        <f>SUM(H51:H53)</f>
        <v>0</v>
      </c>
      <c r="I50" s="32">
        <f>SUM(I51:I53)</f>
        <v>1250</v>
      </c>
      <c r="J50" s="32">
        <f>SUM(J51:J53)</f>
        <v>0</v>
      </c>
      <c r="K50" s="32">
        <f>SUM(K51:K53)</f>
        <v>0</v>
      </c>
      <c r="L50" s="32">
        <f>SUM(L51:L53)</f>
        <v>0</v>
      </c>
      <c r="M50" s="32">
        <f>SUM(M51:M53)</f>
        <v>0</v>
      </c>
      <c r="N50" s="32">
        <f>SUM(N51:N53)</f>
        <v>0</v>
      </c>
      <c r="O50" s="32">
        <f>SUM(D50:N50)</f>
        <v>282747</v>
      </c>
      <c r="P50" s="45">
        <f>(O50/P$70)</f>
        <v>45.759346172519827</v>
      </c>
      <c r="Q50" s="10"/>
    </row>
    <row r="51" spans="1:17">
      <c r="A51" s="13"/>
      <c r="B51" s="39">
        <v>351.5</v>
      </c>
      <c r="C51" s="21" t="s">
        <v>54</v>
      </c>
      <c r="D51" s="46">
        <v>11258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ref="O51:O52" si="5">SUM(D51:N51)</f>
        <v>11258</v>
      </c>
      <c r="P51" s="47">
        <f>(O51/P$70)</f>
        <v>1.8219776662890435</v>
      </c>
      <c r="Q51" s="9"/>
    </row>
    <row r="52" spans="1:17">
      <c r="A52" s="13"/>
      <c r="B52" s="39">
        <v>354</v>
      </c>
      <c r="C52" s="21" t="s">
        <v>55</v>
      </c>
      <c r="D52" s="46">
        <v>1792</v>
      </c>
      <c r="E52" s="46">
        <v>0</v>
      </c>
      <c r="F52" s="46">
        <v>0</v>
      </c>
      <c r="G52" s="46">
        <v>0</v>
      </c>
      <c r="H52" s="46">
        <v>0</v>
      </c>
      <c r="I52" s="46">
        <v>1250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5"/>
        <v>3042</v>
      </c>
      <c r="P52" s="47">
        <f>(O52/P$70)</f>
        <v>0.49231267195339051</v>
      </c>
      <c r="Q52" s="9"/>
    </row>
    <row r="53" spans="1:17">
      <c r="A53" s="13"/>
      <c r="B53" s="39">
        <v>358.2</v>
      </c>
      <c r="C53" s="21" t="s">
        <v>143</v>
      </c>
      <c r="D53" s="46">
        <v>0</v>
      </c>
      <c r="E53" s="46">
        <v>268447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>SUM(D53:N53)</f>
        <v>268447</v>
      </c>
      <c r="P53" s="47">
        <f>(O53/P$70)</f>
        <v>43.44505583427739</v>
      </c>
      <c r="Q53" s="9"/>
    </row>
    <row r="54" spans="1:17" ht="15.75">
      <c r="A54" s="29" t="s">
        <v>3</v>
      </c>
      <c r="B54" s="30"/>
      <c r="C54" s="31"/>
      <c r="D54" s="32">
        <f>SUM(D55:D63)</f>
        <v>810996</v>
      </c>
      <c r="E54" s="32">
        <f>SUM(E55:E63)</f>
        <v>36449</v>
      </c>
      <c r="F54" s="32">
        <f>SUM(F55:F63)</f>
        <v>0</v>
      </c>
      <c r="G54" s="32">
        <f>SUM(G55:G63)</f>
        <v>29832</v>
      </c>
      <c r="H54" s="32">
        <f>SUM(H55:H63)</f>
        <v>0</v>
      </c>
      <c r="I54" s="32">
        <f>SUM(I55:I63)</f>
        <v>9029</v>
      </c>
      <c r="J54" s="32">
        <f>SUM(J55:J63)</f>
        <v>0</v>
      </c>
      <c r="K54" s="32">
        <f>SUM(K55:K63)</f>
        <v>4309400</v>
      </c>
      <c r="L54" s="32">
        <f>SUM(L55:L63)</f>
        <v>0</v>
      </c>
      <c r="M54" s="32">
        <f>SUM(M55:M63)</f>
        <v>0</v>
      </c>
      <c r="N54" s="32">
        <f>SUM(N55:N63)</f>
        <v>0</v>
      </c>
      <c r="O54" s="32">
        <f>SUM(D54:N54)</f>
        <v>5195706</v>
      </c>
      <c r="P54" s="45">
        <f>(O54/P$70)</f>
        <v>840.86518854183521</v>
      </c>
      <c r="Q54" s="10"/>
    </row>
    <row r="55" spans="1:17">
      <c r="A55" s="12"/>
      <c r="B55" s="25">
        <v>361.1</v>
      </c>
      <c r="C55" s="20" t="s">
        <v>56</v>
      </c>
      <c r="D55" s="46">
        <v>499487</v>
      </c>
      <c r="E55" s="46">
        <v>36449</v>
      </c>
      <c r="F55" s="46">
        <v>0</v>
      </c>
      <c r="G55" s="46">
        <v>29832</v>
      </c>
      <c r="H55" s="46">
        <v>0</v>
      </c>
      <c r="I55" s="46">
        <v>0</v>
      </c>
      <c r="J55" s="46">
        <v>0</v>
      </c>
      <c r="K55" s="46">
        <v>625998</v>
      </c>
      <c r="L55" s="46">
        <v>0</v>
      </c>
      <c r="M55" s="46">
        <v>0</v>
      </c>
      <c r="N55" s="46">
        <v>0</v>
      </c>
      <c r="O55" s="46">
        <f>SUM(D55:N55)</f>
        <v>1191766</v>
      </c>
      <c r="P55" s="47">
        <f>(O55/P$70)</f>
        <v>192.87360414306522</v>
      </c>
      <c r="Q55" s="9"/>
    </row>
    <row r="56" spans="1:17">
      <c r="A56" s="12"/>
      <c r="B56" s="25">
        <v>361.3</v>
      </c>
      <c r="C56" s="20" t="s">
        <v>89</v>
      </c>
      <c r="D56" s="46">
        <v>-14662</v>
      </c>
      <c r="E56" s="46">
        <v>0</v>
      </c>
      <c r="F56" s="46">
        <v>0</v>
      </c>
      <c r="G56" s="46">
        <v>0</v>
      </c>
      <c r="H56" s="46">
        <v>0</v>
      </c>
      <c r="I56" s="46">
        <v>-15238</v>
      </c>
      <c r="J56" s="46">
        <v>0</v>
      </c>
      <c r="K56" s="46">
        <v>1878001</v>
      </c>
      <c r="L56" s="46">
        <v>0</v>
      </c>
      <c r="M56" s="46">
        <v>0</v>
      </c>
      <c r="N56" s="46">
        <v>0</v>
      </c>
      <c r="O56" s="46">
        <f t="shared" ref="O56:O67" si="6">SUM(D56:N56)</f>
        <v>1848101</v>
      </c>
      <c r="P56" s="47">
        <f>(O56/P$70)</f>
        <v>299.09386632141121</v>
      </c>
      <c r="Q56" s="9"/>
    </row>
    <row r="57" spans="1:17">
      <c r="A57" s="12"/>
      <c r="B57" s="25">
        <v>361.4</v>
      </c>
      <c r="C57" s="20" t="s">
        <v>116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155139</v>
      </c>
      <c r="L57" s="46">
        <v>0</v>
      </c>
      <c r="M57" s="46">
        <v>0</v>
      </c>
      <c r="N57" s="46">
        <v>0</v>
      </c>
      <c r="O57" s="46">
        <f t="shared" si="6"/>
        <v>155139</v>
      </c>
      <c r="P57" s="47">
        <f>(O57/P$70)</f>
        <v>25.107460754167342</v>
      </c>
      <c r="Q57" s="9"/>
    </row>
    <row r="58" spans="1:17">
      <c r="A58" s="12"/>
      <c r="B58" s="25">
        <v>362</v>
      </c>
      <c r="C58" s="20" t="s">
        <v>59</v>
      </c>
      <c r="D58" s="46">
        <v>220950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6"/>
        <v>220950</v>
      </c>
      <c r="P58" s="47">
        <f>(O58/P$70)</f>
        <v>35.758213303123483</v>
      </c>
      <c r="Q58" s="9"/>
    </row>
    <row r="59" spans="1:17">
      <c r="A59" s="12"/>
      <c r="B59" s="25">
        <v>364</v>
      </c>
      <c r="C59" s="20" t="s">
        <v>117</v>
      </c>
      <c r="D59" s="46">
        <v>53480</v>
      </c>
      <c r="E59" s="46">
        <v>0</v>
      </c>
      <c r="F59" s="46">
        <v>0</v>
      </c>
      <c r="G59" s="46">
        <v>0</v>
      </c>
      <c r="H59" s="46">
        <v>0</v>
      </c>
      <c r="I59" s="46">
        <v>18500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6"/>
        <v>71980</v>
      </c>
      <c r="P59" s="47">
        <f>(O59/P$70)</f>
        <v>11.649134164104224</v>
      </c>
      <c r="Q59" s="9"/>
    </row>
    <row r="60" spans="1:17">
      <c r="A60" s="12"/>
      <c r="B60" s="25">
        <v>366</v>
      </c>
      <c r="C60" s="20" t="s">
        <v>62</v>
      </c>
      <c r="D60" s="46">
        <v>18812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6"/>
        <v>18812</v>
      </c>
      <c r="P60" s="47">
        <f>(O60/P$70)</f>
        <v>3.044505583427739</v>
      </c>
      <c r="Q60" s="9"/>
    </row>
    <row r="61" spans="1:17">
      <c r="A61" s="12"/>
      <c r="B61" s="25">
        <v>368</v>
      </c>
      <c r="C61" s="20" t="s">
        <v>63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1650262</v>
      </c>
      <c r="L61" s="46">
        <v>0</v>
      </c>
      <c r="M61" s="46">
        <v>0</v>
      </c>
      <c r="N61" s="46">
        <v>0</v>
      </c>
      <c r="O61" s="46">
        <f t="shared" si="6"/>
        <v>1650262</v>
      </c>
      <c r="P61" s="47">
        <f>(O61/P$70)</f>
        <v>267.07590224955493</v>
      </c>
      <c r="Q61" s="9"/>
    </row>
    <row r="62" spans="1:17">
      <c r="A62" s="12"/>
      <c r="B62" s="25">
        <v>369.35</v>
      </c>
      <c r="C62" s="20" t="s">
        <v>166</v>
      </c>
      <c r="D62" s="46">
        <v>6807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>SUM(D62:N62)</f>
        <v>6807</v>
      </c>
      <c r="P62" s="47">
        <f>(O62/P$70)</f>
        <v>1.101634568700437</v>
      </c>
      <c r="Q62" s="9"/>
    </row>
    <row r="63" spans="1:17">
      <c r="A63" s="12"/>
      <c r="B63" s="25">
        <v>369.9</v>
      </c>
      <c r="C63" s="20" t="s">
        <v>64</v>
      </c>
      <c r="D63" s="46">
        <v>26122</v>
      </c>
      <c r="E63" s="46">
        <v>0</v>
      </c>
      <c r="F63" s="46">
        <v>0</v>
      </c>
      <c r="G63" s="46">
        <v>0</v>
      </c>
      <c r="H63" s="46">
        <v>0</v>
      </c>
      <c r="I63" s="46">
        <v>5767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6"/>
        <v>31889</v>
      </c>
      <c r="P63" s="47">
        <f>(O63/P$70)</f>
        <v>5.1608674542806279</v>
      </c>
      <c r="Q63" s="9"/>
    </row>
    <row r="64" spans="1:17" ht="15.75">
      <c r="A64" s="29" t="s">
        <v>38</v>
      </c>
      <c r="B64" s="30"/>
      <c r="C64" s="31"/>
      <c r="D64" s="32">
        <f>SUM(D65:D67)</f>
        <v>0</v>
      </c>
      <c r="E64" s="32">
        <f>SUM(E65:E67)</f>
        <v>0</v>
      </c>
      <c r="F64" s="32">
        <f>SUM(F65:F67)</f>
        <v>0</v>
      </c>
      <c r="G64" s="32">
        <f>SUM(G65:G67)</f>
        <v>1168478</v>
      </c>
      <c r="H64" s="32">
        <f>SUM(H65:H67)</f>
        <v>0</v>
      </c>
      <c r="I64" s="32">
        <f>SUM(I65:I67)</f>
        <v>993578</v>
      </c>
      <c r="J64" s="32">
        <f>SUM(J65:J67)</f>
        <v>0</v>
      </c>
      <c r="K64" s="32">
        <f>SUM(K65:K67)</f>
        <v>0</v>
      </c>
      <c r="L64" s="32">
        <f>SUM(L65:L67)</f>
        <v>0</v>
      </c>
      <c r="M64" s="32">
        <f>SUM(M65:M67)</f>
        <v>0</v>
      </c>
      <c r="N64" s="32">
        <f>SUM(N65:N67)</f>
        <v>0</v>
      </c>
      <c r="O64" s="32">
        <f t="shared" si="6"/>
        <v>2162056</v>
      </c>
      <c r="P64" s="45">
        <f>(O64/P$70)</f>
        <v>349.9038679397961</v>
      </c>
      <c r="Q64" s="9"/>
    </row>
    <row r="65" spans="1:120">
      <c r="A65" s="12"/>
      <c r="B65" s="25">
        <v>381</v>
      </c>
      <c r="C65" s="20" t="s">
        <v>65</v>
      </c>
      <c r="D65" s="46">
        <v>0</v>
      </c>
      <c r="E65" s="46">
        <v>0</v>
      </c>
      <c r="F65" s="46">
        <v>0</v>
      </c>
      <c r="G65" s="46">
        <v>1168478</v>
      </c>
      <c r="H65" s="46">
        <v>0</v>
      </c>
      <c r="I65" s="46">
        <v>516530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6"/>
        <v>1685008</v>
      </c>
      <c r="P65" s="47">
        <f>(O65/P$70)</f>
        <v>272.69914225602849</v>
      </c>
      <c r="Q65" s="9"/>
    </row>
    <row r="66" spans="1:120">
      <c r="A66" s="12"/>
      <c r="B66" s="25">
        <v>389.1</v>
      </c>
      <c r="C66" s="20" t="s">
        <v>91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327802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6"/>
        <v>327802</v>
      </c>
      <c r="P66" s="47">
        <f>(O66/P$70)</f>
        <v>53.050979122835408</v>
      </c>
      <c r="Q66" s="9"/>
    </row>
    <row r="67" spans="1:120" ht="15.75" thickBot="1">
      <c r="A67" s="12"/>
      <c r="B67" s="25">
        <v>389.8</v>
      </c>
      <c r="C67" s="20" t="s">
        <v>160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149246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6"/>
        <v>149246</v>
      </c>
      <c r="P67" s="47">
        <f>(O67/P$70)</f>
        <v>24.153746560932191</v>
      </c>
      <c r="Q67" s="9"/>
    </row>
    <row r="68" spans="1:120" ht="16.5" thickBot="1">
      <c r="A68" s="14" t="s">
        <v>52</v>
      </c>
      <c r="B68" s="23"/>
      <c r="C68" s="22"/>
      <c r="D68" s="15">
        <f>SUM(D5,D18,D25,D36,D50,D54,D64)</f>
        <v>17217290</v>
      </c>
      <c r="E68" s="15">
        <f>SUM(E5,E18,E25,E36,E50,E54,E64)</f>
        <v>1361595</v>
      </c>
      <c r="F68" s="15">
        <f>SUM(F5,F18,F25,F36,F50,F54,F64)</f>
        <v>0</v>
      </c>
      <c r="G68" s="15">
        <f>SUM(G5,G18,G25,G36,G50,G54,G64)</f>
        <v>1198310</v>
      </c>
      <c r="H68" s="15">
        <f>SUM(H5,H18,H25,H36,H50,H54,H64)</f>
        <v>0</v>
      </c>
      <c r="I68" s="15">
        <f>SUM(I5,I18,I25,I36,I50,I54,I64)</f>
        <v>9182853</v>
      </c>
      <c r="J68" s="15">
        <f>SUM(J5,J18,J25,J36,J50,J54,J64)</f>
        <v>0</v>
      </c>
      <c r="K68" s="15">
        <f>SUM(K5,K18,K25,K36,K50,K54,K64)</f>
        <v>4309400</v>
      </c>
      <c r="L68" s="15">
        <f>SUM(L5,L18,L25,L36,L50,L54,L64)</f>
        <v>0</v>
      </c>
      <c r="M68" s="15">
        <f>SUM(M5,M18,M25,M36,M50,M54,M64)</f>
        <v>0</v>
      </c>
      <c r="N68" s="15">
        <f>SUM(N5,N18,N25,N36,N50,N54,N64)</f>
        <v>0</v>
      </c>
      <c r="O68" s="15">
        <f>SUM(D68:N68)</f>
        <v>33269448</v>
      </c>
      <c r="P68" s="38">
        <f>(O68/P$70)</f>
        <v>5384.2770674866488</v>
      </c>
      <c r="Q68" s="6"/>
      <c r="R68" s="2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</row>
    <row r="69" spans="1:120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9"/>
    </row>
    <row r="70" spans="1:120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42"/>
      <c r="M70" s="48" t="s">
        <v>167</v>
      </c>
      <c r="N70" s="48"/>
      <c r="O70" s="48"/>
      <c r="P70" s="43">
        <v>6179</v>
      </c>
    </row>
    <row r="71" spans="1:120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1"/>
    </row>
    <row r="72" spans="1:120" ht="15.75" customHeight="1" thickBot="1">
      <c r="A72" s="52" t="s">
        <v>93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4"/>
    </row>
  </sheetData>
  <mergeCells count="10">
    <mergeCell ref="M70:O70"/>
    <mergeCell ref="A71:P71"/>
    <mergeCell ref="A72:P7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9"/>
      <c r="M3" s="36"/>
      <c r="N3" s="37"/>
      <c r="O3" s="70" t="s">
        <v>71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6156465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6156465</v>
      </c>
      <c r="O5" s="33">
        <f t="shared" ref="O5:O36" si="1">(N5/O$66)</f>
        <v>1093.7049209451056</v>
      </c>
      <c r="P5" s="6"/>
    </row>
    <row r="6" spans="1:133">
      <c r="A6" s="12"/>
      <c r="B6" s="25">
        <v>311</v>
      </c>
      <c r="C6" s="20" t="s">
        <v>2</v>
      </c>
      <c r="D6" s="46">
        <v>4767948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4767948</v>
      </c>
      <c r="O6" s="47">
        <f t="shared" si="1"/>
        <v>847.03286551785402</v>
      </c>
      <c r="P6" s="9"/>
    </row>
    <row r="7" spans="1:133">
      <c r="A7" s="12"/>
      <c r="B7" s="25">
        <v>312.41000000000003</v>
      </c>
      <c r="C7" s="20" t="s">
        <v>11</v>
      </c>
      <c r="D7" s="46">
        <v>116770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116770</v>
      </c>
      <c r="O7" s="47">
        <f t="shared" si="1"/>
        <v>20.744359566530466</v>
      </c>
      <c r="P7" s="9"/>
    </row>
    <row r="8" spans="1:133">
      <c r="A8" s="12"/>
      <c r="B8" s="25">
        <v>312.42</v>
      </c>
      <c r="C8" s="20" t="s">
        <v>10</v>
      </c>
      <c r="D8" s="46">
        <v>55647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55647</v>
      </c>
      <c r="O8" s="47">
        <f t="shared" si="1"/>
        <v>9.8857701190264695</v>
      </c>
      <c r="P8" s="9"/>
    </row>
    <row r="9" spans="1:133">
      <c r="A9" s="12"/>
      <c r="B9" s="25">
        <v>312.51</v>
      </c>
      <c r="C9" s="20" t="s">
        <v>73</v>
      </c>
      <c r="D9" s="46">
        <v>100617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100617</v>
      </c>
      <c r="O9" s="47">
        <f t="shared" si="1"/>
        <v>17.874755729259192</v>
      </c>
      <c r="P9" s="9"/>
    </row>
    <row r="10" spans="1:133">
      <c r="A10" s="12"/>
      <c r="B10" s="25">
        <v>314.10000000000002</v>
      </c>
      <c r="C10" s="20" t="s">
        <v>12</v>
      </c>
      <c r="D10" s="46">
        <v>508479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508479</v>
      </c>
      <c r="O10" s="47">
        <f t="shared" si="1"/>
        <v>90.332030556049034</v>
      </c>
      <c r="P10" s="9"/>
    </row>
    <row r="11" spans="1:133">
      <c r="A11" s="12"/>
      <c r="B11" s="25">
        <v>314.3</v>
      </c>
      <c r="C11" s="20" t="s">
        <v>13</v>
      </c>
      <c r="D11" s="46">
        <v>162922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162922</v>
      </c>
      <c r="O11" s="47">
        <f t="shared" si="1"/>
        <v>28.943329188132882</v>
      </c>
      <c r="P11" s="9"/>
    </row>
    <row r="12" spans="1:133">
      <c r="A12" s="12"/>
      <c r="B12" s="25">
        <v>314.39999999999998</v>
      </c>
      <c r="C12" s="20" t="s">
        <v>14</v>
      </c>
      <c r="D12" s="46">
        <v>241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241</v>
      </c>
      <c r="O12" s="47">
        <f t="shared" si="1"/>
        <v>4.281399893409131E-2</v>
      </c>
      <c r="P12" s="9"/>
    </row>
    <row r="13" spans="1:133">
      <c r="A13" s="12"/>
      <c r="B13" s="25">
        <v>314.8</v>
      </c>
      <c r="C13" s="20" t="s">
        <v>79</v>
      </c>
      <c r="D13" s="46">
        <v>31981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31981</v>
      </c>
      <c r="O13" s="47">
        <f t="shared" si="1"/>
        <v>5.6814709539882751</v>
      </c>
      <c r="P13" s="9"/>
    </row>
    <row r="14" spans="1:133">
      <c r="A14" s="12"/>
      <c r="B14" s="25">
        <v>315</v>
      </c>
      <c r="C14" s="20" t="s">
        <v>108</v>
      </c>
      <c r="D14" s="46">
        <v>324530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324530</v>
      </c>
      <c r="O14" s="47">
        <f t="shared" si="1"/>
        <v>57.653224373778649</v>
      </c>
      <c r="P14" s="9"/>
    </row>
    <row r="15" spans="1:133">
      <c r="A15" s="12"/>
      <c r="B15" s="25">
        <v>316</v>
      </c>
      <c r="C15" s="20" t="s">
        <v>109</v>
      </c>
      <c r="D15" s="46">
        <v>87330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87330</v>
      </c>
      <c r="O15" s="47">
        <f t="shared" si="1"/>
        <v>15.514300941552674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SUM(D17:D20)</f>
        <v>402709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20087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0" si="4">SUM(D16:M16)</f>
        <v>422796</v>
      </c>
      <c r="O16" s="45">
        <f t="shared" si="1"/>
        <v>75.110321549120627</v>
      </c>
      <c r="P16" s="10"/>
    </row>
    <row r="17" spans="1:16">
      <c r="A17" s="12"/>
      <c r="B17" s="25">
        <v>323.10000000000002</v>
      </c>
      <c r="C17" s="20" t="s">
        <v>18</v>
      </c>
      <c r="D17" s="46">
        <v>401859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401859</v>
      </c>
      <c r="O17" s="47">
        <f t="shared" si="1"/>
        <v>71.390833185290461</v>
      </c>
      <c r="P17" s="9"/>
    </row>
    <row r="18" spans="1:16">
      <c r="A18" s="12"/>
      <c r="B18" s="25">
        <v>324.12</v>
      </c>
      <c r="C18" s="20" t="s">
        <v>85</v>
      </c>
      <c r="D18" s="46">
        <v>299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299</v>
      </c>
      <c r="O18" s="47">
        <f t="shared" si="1"/>
        <v>5.3117782909930716E-2</v>
      </c>
      <c r="P18" s="9"/>
    </row>
    <row r="19" spans="1:16">
      <c r="A19" s="12"/>
      <c r="B19" s="25">
        <v>324.62</v>
      </c>
      <c r="C19" s="20" t="s">
        <v>86</v>
      </c>
      <c r="D19" s="46">
        <v>551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551</v>
      </c>
      <c r="O19" s="47">
        <f t="shared" si="1"/>
        <v>9.7885947770474324E-2</v>
      </c>
      <c r="P19" s="9"/>
    </row>
    <row r="20" spans="1:16">
      <c r="A20" s="12"/>
      <c r="B20" s="25">
        <v>325.10000000000002</v>
      </c>
      <c r="C20" s="20" t="s">
        <v>22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20087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20087</v>
      </c>
      <c r="O20" s="47">
        <f t="shared" si="1"/>
        <v>3.5684846331497604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SUM(D22:D28)</f>
        <v>645317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7747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653064</v>
      </c>
      <c r="O21" s="45">
        <f t="shared" si="1"/>
        <v>116.01776514478593</v>
      </c>
      <c r="P21" s="10"/>
    </row>
    <row r="22" spans="1:16">
      <c r="A22" s="12"/>
      <c r="B22" s="25">
        <v>334.2</v>
      </c>
      <c r="C22" s="20" t="s">
        <v>26</v>
      </c>
      <c r="D22" s="46">
        <v>1411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1411</v>
      </c>
      <c r="O22" s="47">
        <f t="shared" si="1"/>
        <v>0.2506661929294724</v>
      </c>
      <c r="P22" s="9"/>
    </row>
    <row r="23" spans="1:16">
      <c r="A23" s="12"/>
      <c r="B23" s="25">
        <v>335.12</v>
      </c>
      <c r="C23" s="20" t="s">
        <v>110</v>
      </c>
      <c r="D23" s="46">
        <v>175577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175577</v>
      </c>
      <c r="O23" s="47">
        <f t="shared" si="1"/>
        <v>31.191508260792325</v>
      </c>
      <c r="P23" s="9"/>
    </row>
    <row r="24" spans="1:16">
      <c r="A24" s="12"/>
      <c r="B24" s="25">
        <v>335.15</v>
      </c>
      <c r="C24" s="20" t="s">
        <v>111</v>
      </c>
      <c r="D24" s="46">
        <v>8901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8901</v>
      </c>
      <c r="O24" s="47">
        <f t="shared" si="1"/>
        <v>1.5812755373956298</v>
      </c>
      <c r="P24" s="9"/>
    </row>
    <row r="25" spans="1:16">
      <c r="A25" s="12"/>
      <c r="B25" s="25">
        <v>335.18</v>
      </c>
      <c r="C25" s="20" t="s">
        <v>112</v>
      </c>
      <c r="D25" s="46">
        <v>413721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413721</v>
      </c>
      <c r="O25" s="47">
        <f t="shared" si="1"/>
        <v>73.498134659797472</v>
      </c>
      <c r="P25" s="9"/>
    </row>
    <row r="26" spans="1:16">
      <c r="A26" s="12"/>
      <c r="B26" s="25">
        <v>335.21</v>
      </c>
      <c r="C26" s="20" t="s">
        <v>30</v>
      </c>
      <c r="D26" s="46">
        <v>3725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3725</v>
      </c>
      <c r="O26" s="47">
        <f t="shared" si="1"/>
        <v>0.66175164327589275</v>
      </c>
      <c r="P26" s="9"/>
    </row>
    <row r="27" spans="1:16">
      <c r="A27" s="12"/>
      <c r="B27" s="25">
        <v>335.34</v>
      </c>
      <c r="C27" s="20" t="s">
        <v>81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7747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7747</v>
      </c>
      <c r="O27" s="47">
        <f t="shared" si="1"/>
        <v>1.3762657665659974</v>
      </c>
      <c r="P27" s="9"/>
    </row>
    <row r="28" spans="1:16">
      <c r="A28" s="12"/>
      <c r="B28" s="25">
        <v>338</v>
      </c>
      <c r="C28" s="20" t="s">
        <v>31</v>
      </c>
      <c r="D28" s="46">
        <v>41982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41982</v>
      </c>
      <c r="O28" s="47">
        <f t="shared" si="1"/>
        <v>7.4581630840291346</v>
      </c>
      <c r="P28" s="9"/>
    </row>
    <row r="29" spans="1:16" ht="15.75">
      <c r="A29" s="29" t="s">
        <v>36</v>
      </c>
      <c r="B29" s="30"/>
      <c r="C29" s="31"/>
      <c r="D29" s="32">
        <f t="shared" ref="D29:M29" si="6">SUM(D30:D45)</f>
        <v>2063740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4952276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7016016</v>
      </c>
      <c r="O29" s="45">
        <f t="shared" si="1"/>
        <v>1246.4054006040149</v>
      </c>
      <c r="P29" s="10"/>
    </row>
    <row r="30" spans="1:16">
      <c r="A30" s="12"/>
      <c r="B30" s="25">
        <v>341.1</v>
      </c>
      <c r="C30" s="20" t="s">
        <v>113</v>
      </c>
      <c r="D30" s="46">
        <v>13009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13009</v>
      </c>
      <c r="O30" s="47">
        <f t="shared" si="1"/>
        <v>2.3110676852016345</v>
      </c>
      <c r="P30" s="9"/>
    </row>
    <row r="31" spans="1:16">
      <c r="A31" s="12"/>
      <c r="B31" s="25">
        <v>341.3</v>
      </c>
      <c r="C31" s="20" t="s">
        <v>114</v>
      </c>
      <c r="D31" s="46">
        <v>518818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5" si="7">SUM(D31:M31)</f>
        <v>518818</v>
      </c>
      <c r="O31" s="47">
        <f t="shared" si="1"/>
        <v>92.168768875466341</v>
      </c>
      <c r="P31" s="9"/>
    </row>
    <row r="32" spans="1:16">
      <c r="A32" s="12"/>
      <c r="B32" s="25">
        <v>341.9</v>
      </c>
      <c r="C32" s="20" t="s">
        <v>115</v>
      </c>
      <c r="D32" s="46">
        <v>33202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33202</v>
      </c>
      <c r="O32" s="47">
        <f t="shared" si="1"/>
        <v>5.8983833718244805</v>
      </c>
      <c r="P32" s="9"/>
    </row>
    <row r="33" spans="1:16">
      <c r="A33" s="12"/>
      <c r="B33" s="25">
        <v>342.1</v>
      </c>
      <c r="C33" s="20" t="s">
        <v>41</v>
      </c>
      <c r="D33" s="46">
        <v>9100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9100</v>
      </c>
      <c r="O33" s="47">
        <f t="shared" si="1"/>
        <v>1.6166281755196306</v>
      </c>
      <c r="P33" s="9"/>
    </row>
    <row r="34" spans="1:16">
      <c r="A34" s="12"/>
      <c r="B34" s="25">
        <v>342.2</v>
      </c>
      <c r="C34" s="20" t="s">
        <v>42</v>
      </c>
      <c r="D34" s="46">
        <v>84788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84788</v>
      </c>
      <c r="O34" s="47">
        <f t="shared" si="1"/>
        <v>15.062710961094332</v>
      </c>
      <c r="P34" s="9"/>
    </row>
    <row r="35" spans="1:16">
      <c r="A35" s="12"/>
      <c r="B35" s="25">
        <v>342.4</v>
      </c>
      <c r="C35" s="20" t="s">
        <v>43</v>
      </c>
      <c r="D35" s="46">
        <v>589520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589520</v>
      </c>
      <c r="O35" s="47">
        <f t="shared" si="1"/>
        <v>104.72908154201457</v>
      </c>
      <c r="P35" s="9"/>
    </row>
    <row r="36" spans="1:16">
      <c r="A36" s="12"/>
      <c r="B36" s="25">
        <v>342.5</v>
      </c>
      <c r="C36" s="20" t="s">
        <v>44</v>
      </c>
      <c r="D36" s="46">
        <v>433413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433413</v>
      </c>
      <c r="O36" s="47">
        <f t="shared" si="1"/>
        <v>76.996446971042815</v>
      </c>
      <c r="P36" s="9"/>
    </row>
    <row r="37" spans="1:16">
      <c r="A37" s="12"/>
      <c r="B37" s="25">
        <v>342.6</v>
      </c>
      <c r="C37" s="20" t="s">
        <v>45</v>
      </c>
      <c r="D37" s="46">
        <v>307273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307273</v>
      </c>
      <c r="O37" s="47">
        <f t="shared" ref="O37:O64" si="8">(N37/O$66)</f>
        <v>54.587493338070708</v>
      </c>
      <c r="P37" s="9"/>
    </row>
    <row r="38" spans="1:16">
      <c r="A38" s="12"/>
      <c r="B38" s="25">
        <v>342.9</v>
      </c>
      <c r="C38" s="20" t="s">
        <v>87</v>
      </c>
      <c r="D38" s="46">
        <v>15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15</v>
      </c>
      <c r="O38" s="47">
        <f t="shared" si="8"/>
        <v>2.6647717178895007E-3</v>
      </c>
      <c r="P38" s="9"/>
    </row>
    <row r="39" spans="1:16">
      <c r="A39" s="12"/>
      <c r="B39" s="25">
        <v>343.3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4154952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4154952</v>
      </c>
      <c r="O39" s="47">
        <f t="shared" si="8"/>
        <v>738.13323858589445</v>
      </c>
      <c r="P39" s="9"/>
    </row>
    <row r="40" spans="1:16">
      <c r="A40" s="12"/>
      <c r="B40" s="25">
        <v>343.4</v>
      </c>
      <c r="C40" s="20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473048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473048</v>
      </c>
      <c r="O40" s="47">
        <f t="shared" si="8"/>
        <v>84.037662106946172</v>
      </c>
      <c r="P40" s="9"/>
    </row>
    <row r="41" spans="1:16">
      <c r="A41" s="12"/>
      <c r="B41" s="25">
        <v>343.6</v>
      </c>
      <c r="C41" s="20" t="s">
        <v>48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323363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323363</v>
      </c>
      <c r="O41" s="47">
        <f t="shared" si="8"/>
        <v>57.445905134126846</v>
      </c>
      <c r="P41" s="9"/>
    </row>
    <row r="42" spans="1:16">
      <c r="A42" s="12"/>
      <c r="B42" s="25">
        <v>343.7</v>
      </c>
      <c r="C42" s="20" t="s">
        <v>49</v>
      </c>
      <c r="D42" s="46">
        <v>913</v>
      </c>
      <c r="E42" s="46">
        <v>0</v>
      </c>
      <c r="F42" s="46">
        <v>0</v>
      </c>
      <c r="G42" s="46">
        <v>0</v>
      </c>
      <c r="H42" s="46">
        <v>0</v>
      </c>
      <c r="I42" s="46">
        <v>913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1826</v>
      </c>
      <c r="O42" s="47">
        <f t="shared" si="8"/>
        <v>0.32439154379108187</v>
      </c>
      <c r="P42" s="9"/>
    </row>
    <row r="43" spans="1:16">
      <c r="A43" s="12"/>
      <c r="B43" s="25">
        <v>347.2</v>
      </c>
      <c r="C43" s="20" t="s">
        <v>88</v>
      </c>
      <c r="D43" s="46">
        <v>45877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45877</v>
      </c>
      <c r="O43" s="47">
        <f t="shared" si="8"/>
        <v>8.1501154734411081</v>
      </c>
      <c r="P43" s="9"/>
    </row>
    <row r="44" spans="1:16">
      <c r="A44" s="12"/>
      <c r="B44" s="25">
        <v>347.4</v>
      </c>
      <c r="C44" s="20" t="s">
        <v>50</v>
      </c>
      <c r="D44" s="46">
        <v>18815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18815</v>
      </c>
      <c r="O44" s="47">
        <f t="shared" si="8"/>
        <v>3.3425119914727306</v>
      </c>
      <c r="P44" s="9"/>
    </row>
    <row r="45" spans="1:16">
      <c r="A45" s="12"/>
      <c r="B45" s="25">
        <v>347.5</v>
      </c>
      <c r="C45" s="20" t="s">
        <v>51</v>
      </c>
      <c r="D45" s="46">
        <v>8997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8997</v>
      </c>
      <c r="O45" s="47">
        <f t="shared" si="8"/>
        <v>1.5983300763901225</v>
      </c>
      <c r="P45" s="9"/>
    </row>
    <row r="46" spans="1:16" ht="15.75">
      <c r="A46" s="29" t="s">
        <v>37</v>
      </c>
      <c r="B46" s="30"/>
      <c r="C46" s="31"/>
      <c r="D46" s="32">
        <f t="shared" ref="D46:M46" si="9">SUM(D47:D50)</f>
        <v>31977</v>
      </c>
      <c r="E46" s="32">
        <f t="shared" si="9"/>
        <v>287621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0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ref="N46:N52" si="10">SUM(D46:M46)</f>
        <v>319598</v>
      </c>
      <c r="O46" s="45">
        <f t="shared" si="8"/>
        <v>56.777047432936577</v>
      </c>
      <c r="P46" s="10"/>
    </row>
    <row r="47" spans="1:16">
      <c r="A47" s="13"/>
      <c r="B47" s="39">
        <v>351.5</v>
      </c>
      <c r="C47" s="21" t="s">
        <v>54</v>
      </c>
      <c r="D47" s="46">
        <v>7647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7647</v>
      </c>
      <c r="O47" s="47">
        <f t="shared" si="8"/>
        <v>1.3585006217800675</v>
      </c>
      <c r="P47" s="9"/>
    </row>
    <row r="48" spans="1:16">
      <c r="A48" s="13"/>
      <c r="B48" s="39">
        <v>354</v>
      </c>
      <c r="C48" s="21" t="s">
        <v>55</v>
      </c>
      <c r="D48" s="46">
        <v>24230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24230</v>
      </c>
      <c r="O48" s="47">
        <f t="shared" si="8"/>
        <v>4.3044945816308404</v>
      </c>
      <c r="P48" s="9"/>
    </row>
    <row r="49" spans="1:119">
      <c r="A49" s="13"/>
      <c r="B49" s="39">
        <v>355</v>
      </c>
      <c r="C49" s="21" t="s">
        <v>96</v>
      </c>
      <c r="D49" s="46">
        <v>0</v>
      </c>
      <c r="E49" s="46">
        <v>287621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287621</v>
      </c>
      <c r="O49" s="47">
        <f t="shared" si="8"/>
        <v>51.096287084739743</v>
      </c>
      <c r="P49" s="9"/>
    </row>
    <row r="50" spans="1:119">
      <c r="A50" s="13"/>
      <c r="B50" s="39">
        <v>356</v>
      </c>
      <c r="C50" s="21" t="s">
        <v>122</v>
      </c>
      <c r="D50" s="46">
        <v>100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100</v>
      </c>
      <c r="O50" s="47">
        <f t="shared" si="8"/>
        <v>1.7765144785930005E-2</v>
      </c>
      <c r="P50" s="9"/>
    </row>
    <row r="51" spans="1:119" ht="15.75">
      <c r="A51" s="29" t="s">
        <v>3</v>
      </c>
      <c r="B51" s="30"/>
      <c r="C51" s="31"/>
      <c r="D51" s="32">
        <f t="shared" ref="D51:M51" si="11">SUM(D52:D59)</f>
        <v>225222</v>
      </c>
      <c r="E51" s="32">
        <f t="shared" si="11"/>
        <v>0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18799</v>
      </c>
      <c r="J51" s="32">
        <f t="shared" si="11"/>
        <v>0</v>
      </c>
      <c r="K51" s="32">
        <f t="shared" si="11"/>
        <v>2107694</v>
      </c>
      <c r="L51" s="32">
        <f t="shared" si="11"/>
        <v>0</v>
      </c>
      <c r="M51" s="32">
        <f t="shared" si="11"/>
        <v>0</v>
      </c>
      <c r="N51" s="32">
        <f t="shared" si="10"/>
        <v>2351715</v>
      </c>
      <c r="O51" s="45">
        <f t="shared" si="8"/>
        <v>417.78557470243385</v>
      </c>
      <c r="P51" s="10"/>
    </row>
    <row r="52" spans="1:119">
      <c r="A52" s="12"/>
      <c r="B52" s="25">
        <v>361.1</v>
      </c>
      <c r="C52" s="20" t="s">
        <v>56</v>
      </c>
      <c r="D52" s="46">
        <v>8393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258819</v>
      </c>
      <c r="L52" s="46">
        <v>0</v>
      </c>
      <c r="M52" s="46">
        <v>0</v>
      </c>
      <c r="N52" s="46">
        <f t="shared" si="10"/>
        <v>267212</v>
      </c>
      <c r="O52" s="47">
        <f t="shared" si="8"/>
        <v>47.470598685379287</v>
      </c>
      <c r="P52" s="9"/>
    </row>
    <row r="53" spans="1:119">
      <c r="A53" s="12"/>
      <c r="B53" s="25">
        <v>361.3</v>
      </c>
      <c r="C53" s="20" t="s">
        <v>89</v>
      </c>
      <c r="D53" s="46">
        <v>4791</v>
      </c>
      <c r="E53" s="46">
        <v>0</v>
      </c>
      <c r="F53" s="46">
        <v>0</v>
      </c>
      <c r="G53" s="46">
        <v>0</v>
      </c>
      <c r="H53" s="46">
        <v>0</v>
      </c>
      <c r="I53" s="46">
        <v>3470</v>
      </c>
      <c r="J53" s="46">
        <v>0</v>
      </c>
      <c r="K53" s="46">
        <v>731794</v>
      </c>
      <c r="L53" s="46">
        <v>0</v>
      </c>
      <c r="M53" s="46">
        <v>0</v>
      </c>
      <c r="N53" s="46">
        <f t="shared" ref="N53:N59" si="12">SUM(D53:M53)</f>
        <v>740055</v>
      </c>
      <c r="O53" s="47">
        <f t="shared" si="8"/>
        <v>131.4718422455143</v>
      </c>
      <c r="P53" s="9"/>
    </row>
    <row r="54" spans="1:119">
      <c r="A54" s="12"/>
      <c r="B54" s="25">
        <v>361.4</v>
      </c>
      <c r="C54" s="20" t="s">
        <v>116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176770</v>
      </c>
      <c r="L54" s="46">
        <v>0</v>
      </c>
      <c r="M54" s="46">
        <v>0</v>
      </c>
      <c r="N54" s="46">
        <f t="shared" si="12"/>
        <v>176770</v>
      </c>
      <c r="O54" s="47">
        <f t="shared" si="8"/>
        <v>31.403446438088469</v>
      </c>
      <c r="P54" s="9"/>
    </row>
    <row r="55" spans="1:119">
      <c r="A55" s="12"/>
      <c r="B55" s="25">
        <v>362</v>
      </c>
      <c r="C55" s="20" t="s">
        <v>59</v>
      </c>
      <c r="D55" s="46">
        <v>127909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127909</v>
      </c>
      <c r="O55" s="47">
        <f t="shared" si="8"/>
        <v>22.723219044235211</v>
      </c>
      <c r="P55" s="9"/>
    </row>
    <row r="56" spans="1:119">
      <c r="A56" s="12"/>
      <c r="B56" s="25">
        <v>365</v>
      </c>
      <c r="C56" s="20" t="s">
        <v>118</v>
      </c>
      <c r="D56" s="46">
        <v>2742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2742</v>
      </c>
      <c r="O56" s="47">
        <f t="shared" si="8"/>
        <v>0.48712027003020075</v>
      </c>
      <c r="P56" s="9"/>
    </row>
    <row r="57" spans="1:119">
      <c r="A57" s="12"/>
      <c r="B57" s="25">
        <v>366</v>
      </c>
      <c r="C57" s="20" t="s">
        <v>62</v>
      </c>
      <c r="D57" s="46">
        <v>19755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19755</v>
      </c>
      <c r="O57" s="47">
        <f t="shared" si="8"/>
        <v>3.5095043524604725</v>
      </c>
      <c r="P57" s="9"/>
    </row>
    <row r="58" spans="1:119">
      <c r="A58" s="12"/>
      <c r="B58" s="25">
        <v>368</v>
      </c>
      <c r="C58" s="20" t="s">
        <v>63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940311</v>
      </c>
      <c r="L58" s="46">
        <v>0</v>
      </c>
      <c r="M58" s="46">
        <v>0</v>
      </c>
      <c r="N58" s="46">
        <f t="shared" si="12"/>
        <v>940311</v>
      </c>
      <c r="O58" s="47">
        <f t="shared" si="8"/>
        <v>167.04761058802629</v>
      </c>
      <c r="P58" s="9"/>
    </row>
    <row r="59" spans="1:119">
      <c r="A59" s="12"/>
      <c r="B59" s="25">
        <v>369.9</v>
      </c>
      <c r="C59" s="20" t="s">
        <v>64</v>
      </c>
      <c r="D59" s="46">
        <v>61632</v>
      </c>
      <c r="E59" s="46">
        <v>0</v>
      </c>
      <c r="F59" s="46">
        <v>0</v>
      </c>
      <c r="G59" s="46">
        <v>0</v>
      </c>
      <c r="H59" s="46">
        <v>0</v>
      </c>
      <c r="I59" s="46">
        <v>15329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76961</v>
      </c>
      <c r="O59" s="47">
        <f t="shared" si="8"/>
        <v>13.672233078699591</v>
      </c>
      <c r="P59" s="9"/>
    </row>
    <row r="60" spans="1:119" ht="15.75">
      <c r="A60" s="29" t="s">
        <v>38</v>
      </c>
      <c r="B60" s="30"/>
      <c r="C60" s="31"/>
      <c r="D60" s="32">
        <f t="shared" ref="D60:M60" si="13">SUM(D61:D63)</f>
        <v>582844</v>
      </c>
      <c r="E60" s="32">
        <f t="shared" si="13"/>
        <v>0</v>
      </c>
      <c r="F60" s="32">
        <f t="shared" si="13"/>
        <v>0</v>
      </c>
      <c r="G60" s="32">
        <f t="shared" si="13"/>
        <v>0</v>
      </c>
      <c r="H60" s="32">
        <f t="shared" si="13"/>
        <v>0</v>
      </c>
      <c r="I60" s="32">
        <f t="shared" si="13"/>
        <v>11505</v>
      </c>
      <c r="J60" s="32">
        <f t="shared" si="13"/>
        <v>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>SUM(D60:M60)</f>
        <v>594349</v>
      </c>
      <c r="O60" s="45">
        <f t="shared" si="8"/>
        <v>105.58696038372713</v>
      </c>
      <c r="P60" s="9"/>
    </row>
    <row r="61" spans="1:119">
      <c r="A61" s="12"/>
      <c r="B61" s="25">
        <v>381</v>
      </c>
      <c r="C61" s="20" t="s">
        <v>65</v>
      </c>
      <c r="D61" s="46">
        <v>150000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150000</v>
      </c>
      <c r="O61" s="47">
        <f t="shared" si="8"/>
        <v>26.647717178895007</v>
      </c>
      <c r="P61" s="9"/>
    </row>
    <row r="62" spans="1:119">
      <c r="A62" s="12"/>
      <c r="B62" s="25">
        <v>383</v>
      </c>
      <c r="C62" s="20" t="s">
        <v>123</v>
      </c>
      <c r="D62" s="46">
        <v>432844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432844</v>
      </c>
      <c r="O62" s="47">
        <f t="shared" si="8"/>
        <v>76.895363297210878</v>
      </c>
      <c r="P62" s="9"/>
    </row>
    <row r="63" spans="1:119" ht="15.75" thickBot="1">
      <c r="A63" s="12"/>
      <c r="B63" s="25">
        <v>389.1</v>
      </c>
      <c r="C63" s="20" t="s">
        <v>119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11505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11505</v>
      </c>
      <c r="O63" s="47">
        <f t="shared" si="8"/>
        <v>2.043879907621247</v>
      </c>
      <c r="P63" s="9"/>
    </row>
    <row r="64" spans="1:119" ht="16.5" thickBot="1">
      <c r="A64" s="14" t="s">
        <v>52</v>
      </c>
      <c r="B64" s="23"/>
      <c r="C64" s="22"/>
      <c r="D64" s="15">
        <f t="shared" ref="D64:M64" si="14">SUM(D5,D16,D21,D29,D46,D51,D60)</f>
        <v>10108274</v>
      </c>
      <c r="E64" s="15">
        <f t="shared" si="14"/>
        <v>287621</v>
      </c>
      <c r="F64" s="15">
        <f t="shared" si="14"/>
        <v>0</v>
      </c>
      <c r="G64" s="15">
        <f t="shared" si="14"/>
        <v>0</v>
      </c>
      <c r="H64" s="15">
        <f t="shared" si="14"/>
        <v>0</v>
      </c>
      <c r="I64" s="15">
        <f t="shared" si="14"/>
        <v>5010414</v>
      </c>
      <c r="J64" s="15">
        <f t="shared" si="14"/>
        <v>0</v>
      </c>
      <c r="K64" s="15">
        <f t="shared" si="14"/>
        <v>2107694</v>
      </c>
      <c r="L64" s="15">
        <f t="shared" si="14"/>
        <v>0</v>
      </c>
      <c r="M64" s="15">
        <f t="shared" si="14"/>
        <v>0</v>
      </c>
      <c r="N64" s="15">
        <f>SUM(D64:M64)</f>
        <v>17514003</v>
      </c>
      <c r="O64" s="38">
        <f t="shared" si="8"/>
        <v>3111.3879907621249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48" t="s">
        <v>124</v>
      </c>
      <c r="M66" s="48"/>
      <c r="N66" s="48"/>
      <c r="O66" s="43">
        <v>5629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customHeight="1" thickBot="1">
      <c r="A68" s="52" t="s">
        <v>93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9"/>
      <c r="M3" s="36"/>
      <c r="N3" s="37"/>
      <c r="O3" s="70" t="s">
        <v>71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5774693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5774693</v>
      </c>
      <c r="O5" s="33">
        <f t="shared" ref="O5:O36" si="1">(N5/O$66)</f>
        <v>1022.2504868118251</v>
      </c>
      <c r="P5" s="6"/>
    </row>
    <row r="6" spans="1:133">
      <c r="A6" s="12"/>
      <c r="B6" s="25">
        <v>311</v>
      </c>
      <c r="C6" s="20" t="s">
        <v>2</v>
      </c>
      <c r="D6" s="46">
        <v>4339215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4339215</v>
      </c>
      <c r="O6" s="47">
        <f t="shared" si="1"/>
        <v>768.1386086032926</v>
      </c>
      <c r="P6" s="9"/>
    </row>
    <row r="7" spans="1:133">
      <c r="A7" s="12"/>
      <c r="B7" s="25">
        <v>312.41000000000003</v>
      </c>
      <c r="C7" s="20" t="s">
        <v>11</v>
      </c>
      <c r="D7" s="46">
        <v>114868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114868</v>
      </c>
      <c r="O7" s="47">
        <f t="shared" si="1"/>
        <v>20.334218445742611</v>
      </c>
      <c r="P7" s="9"/>
    </row>
    <row r="8" spans="1:133">
      <c r="A8" s="12"/>
      <c r="B8" s="25">
        <v>312.42</v>
      </c>
      <c r="C8" s="20" t="s">
        <v>10</v>
      </c>
      <c r="D8" s="46">
        <v>53682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53682</v>
      </c>
      <c r="O8" s="47">
        <f t="shared" si="1"/>
        <v>9.5029208709506108</v>
      </c>
      <c r="P8" s="9"/>
    </row>
    <row r="9" spans="1:133">
      <c r="A9" s="12"/>
      <c r="B9" s="25">
        <v>312.51</v>
      </c>
      <c r="C9" s="20" t="s">
        <v>73</v>
      </c>
      <c r="D9" s="46">
        <v>117996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117996</v>
      </c>
      <c r="O9" s="47">
        <f t="shared" si="1"/>
        <v>20.887944768985662</v>
      </c>
      <c r="P9" s="9"/>
    </row>
    <row r="10" spans="1:133">
      <c r="A10" s="12"/>
      <c r="B10" s="25">
        <v>312.52</v>
      </c>
      <c r="C10" s="20" t="s">
        <v>107</v>
      </c>
      <c r="D10" s="46">
        <v>76177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76177</v>
      </c>
      <c r="O10" s="47">
        <f t="shared" si="1"/>
        <v>13.485041600283235</v>
      </c>
      <c r="P10" s="9"/>
    </row>
    <row r="11" spans="1:133">
      <c r="A11" s="12"/>
      <c r="B11" s="25">
        <v>314.10000000000002</v>
      </c>
      <c r="C11" s="20" t="s">
        <v>12</v>
      </c>
      <c r="D11" s="46">
        <v>467498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467498</v>
      </c>
      <c r="O11" s="47">
        <f t="shared" si="1"/>
        <v>82.757656222340231</v>
      </c>
      <c r="P11" s="9"/>
    </row>
    <row r="12" spans="1:133">
      <c r="A12" s="12"/>
      <c r="B12" s="25">
        <v>314.3</v>
      </c>
      <c r="C12" s="20" t="s">
        <v>13</v>
      </c>
      <c r="D12" s="46">
        <v>156360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156360</v>
      </c>
      <c r="O12" s="47">
        <f t="shared" si="1"/>
        <v>27.679235262878386</v>
      </c>
      <c r="P12" s="9"/>
    </row>
    <row r="13" spans="1:133">
      <c r="A13" s="12"/>
      <c r="B13" s="25">
        <v>314.8</v>
      </c>
      <c r="C13" s="20" t="s">
        <v>79</v>
      </c>
      <c r="D13" s="46">
        <v>20618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20618</v>
      </c>
      <c r="O13" s="47">
        <f t="shared" si="1"/>
        <v>3.6498495308904233</v>
      </c>
      <c r="P13" s="9"/>
    </row>
    <row r="14" spans="1:133">
      <c r="A14" s="12"/>
      <c r="B14" s="25">
        <v>315</v>
      </c>
      <c r="C14" s="20" t="s">
        <v>108</v>
      </c>
      <c r="D14" s="46">
        <v>344204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344204</v>
      </c>
      <c r="O14" s="47">
        <f t="shared" si="1"/>
        <v>60.931846344485749</v>
      </c>
      <c r="P14" s="9"/>
    </row>
    <row r="15" spans="1:133">
      <c r="A15" s="12"/>
      <c r="B15" s="25">
        <v>316</v>
      </c>
      <c r="C15" s="20" t="s">
        <v>109</v>
      </c>
      <c r="D15" s="46">
        <v>84075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84075</v>
      </c>
      <c r="O15" s="47">
        <f t="shared" si="1"/>
        <v>14.883165161975571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SUM(D17:D20)</f>
        <v>382712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23145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0" si="4">SUM(D16:M16)</f>
        <v>405857</v>
      </c>
      <c r="O16" s="45">
        <f t="shared" si="1"/>
        <v>71.845813418304118</v>
      </c>
      <c r="P16" s="10"/>
    </row>
    <row r="17" spans="1:16">
      <c r="A17" s="12"/>
      <c r="B17" s="25">
        <v>323.10000000000002</v>
      </c>
      <c r="C17" s="20" t="s">
        <v>18</v>
      </c>
      <c r="D17" s="46">
        <v>380160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380160</v>
      </c>
      <c r="O17" s="47">
        <f t="shared" si="1"/>
        <v>67.296866702071156</v>
      </c>
      <c r="P17" s="9"/>
    </row>
    <row r="18" spans="1:16">
      <c r="A18" s="12"/>
      <c r="B18" s="25">
        <v>324.12</v>
      </c>
      <c r="C18" s="20" t="s">
        <v>85</v>
      </c>
      <c r="D18" s="46">
        <v>898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898</v>
      </c>
      <c r="O18" s="47">
        <f t="shared" si="1"/>
        <v>0.15896618870596566</v>
      </c>
      <c r="P18" s="9"/>
    </row>
    <row r="19" spans="1:16">
      <c r="A19" s="12"/>
      <c r="B19" s="25">
        <v>324.62</v>
      </c>
      <c r="C19" s="20" t="s">
        <v>86</v>
      </c>
      <c r="D19" s="46">
        <v>1654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1654</v>
      </c>
      <c r="O19" s="47">
        <f t="shared" si="1"/>
        <v>0.29279518498849355</v>
      </c>
      <c r="P19" s="9"/>
    </row>
    <row r="20" spans="1:16">
      <c r="A20" s="12"/>
      <c r="B20" s="25">
        <v>325.10000000000002</v>
      </c>
      <c r="C20" s="20" t="s">
        <v>22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23145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23145</v>
      </c>
      <c r="O20" s="47">
        <f t="shared" si="1"/>
        <v>4.0971853425385021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SUM(D22:D28)</f>
        <v>632777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8690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641467</v>
      </c>
      <c r="O21" s="45">
        <f t="shared" si="1"/>
        <v>113.55408036820677</v>
      </c>
      <c r="P21" s="10"/>
    </row>
    <row r="22" spans="1:16">
      <c r="A22" s="12"/>
      <c r="B22" s="25">
        <v>334.2</v>
      </c>
      <c r="C22" s="20" t="s">
        <v>26</v>
      </c>
      <c r="D22" s="46">
        <v>48600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48600</v>
      </c>
      <c r="O22" s="47">
        <f t="shared" si="1"/>
        <v>8.6032926181625058</v>
      </c>
      <c r="P22" s="9"/>
    </row>
    <row r="23" spans="1:16">
      <c r="A23" s="12"/>
      <c r="B23" s="25">
        <v>335.12</v>
      </c>
      <c r="C23" s="20" t="s">
        <v>110</v>
      </c>
      <c r="D23" s="46">
        <v>173789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173789</v>
      </c>
      <c r="O23" s="47">
        <f t="shared" si="1"/>
        <v>30.764560099132591</v>
      </c>
      <c r="P23" s="9"/>
    </row>
    <row r="24" spans="1:16">
      <c r="A24" s="12"/>
      <c r="B24" s="25">
        <v>335.15</v>
      </c>
      <c r="C24" s="20" t="s">
        <v>111</v>
      </c>
      <c r="D24" s="46">
        <v>5576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5576</v>
      </c>
      <c r="O24" s="47">
        <f t="shared" si="1"/>
        <v>0.98707735882457071</v>
      </c>
      <c r="P24" s="9"/>
    </row>
    <row r="25" spans="1:16">
      <c r="A25" s="12"/>
      <c r="B25" s="25">
        <v>335.18</v>
      </c>
      <c r="C25" s="20" t="s">
        <v>112</v>
      </c>
      <c r="D25" s="46">
        <v>388009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388009</v>
      </c>
      <c r="O25" s="47">
        <f t="shared" si="1"/>
        <v>68.686316162152593</v>
      </c>
      <c r="P25" s="9"/>
    </row>
    <row r="26" spans="1:16">
      <c r="A26" s="12"/>
      <c r="B26" s="25">
        <v>335.21</v>
      </c>
      <c r="C26" s="20" t="s">
        <v>30</v>
      </c>
      <c r="D26" s="46">
        <v>3450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3450</v>
      </c>
      <c r="O26" s="47">
        <f t="shared" si="1"/>
        <v>0.61072756240042481</v>
      </c>
      <c r="P26" s="9"/>
    </row>
    <row r="27" spans="1:16">
      <c r="A27" s="12"/>
      <c r="B27" s="25">
        <v>335.34</v>
      </c>
      <c r="C27" s="20" t="s">
        <v>81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8690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8690</v>
      </c>
      <c r="O27" s="47">
        <f t="shared" si="1"/>
        <v>1.5383253673216499</v>
      </c>
      <c r="P27" s="9"/>
    </row>
    <row r="28" spans="1:16">
      <c r="A28" s="12"/>
      <c r="B28" s="25">
        <v>338</v>
      </c>
      <c r="C28" s="20" t="s">
        <v>31</v>
      </c>
      <c r="D28" s="46">
        <v>13353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13353</v>
      </c>
      <c r="O28" s="47">
        <f t="shared" si="1"/>
        <v>2.363781200212427</v>
      </c>
      <c r="P28" s="9"/>
    </row>
    <row r="29" spans="1:16" ht="15.75">
      <c r="A29" s="29" t="s">
        <v>36</v>
      </c>
      <c r="B29" s="30"/>
      <c r="C29" s="31"/>
      <c r="D29" s="32">
        <f t="shared" ref="D29:M29" si="6">SUM(D30:D45)</f>
        <v>1742390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4816000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6558390</v>
      </c>
      <c r="O29" s="45">
        <f t="shared" si="1"/>
        <v>1160.9824747742964</v>
      </c>
      <c r="P29" s="10"/>
    </row>
    <row r="30" spans="1:16">
      <c r="A30" s="12"/>
      <c r="B30" s="25">
        <v>341.1</v>
      </c>
      <c r="C30" s="20" t="s">
        <v>113</v>
      </c>
      <c r="D30" s="46">
        <v>11895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11895</v>
      </c>
      <c r="O30" s="47">
        <f t="shared" si="1"/>
        <v>2.1056824216675518</v>
      </c>
      <c r="P30" s="9"/>
    </row>
    <row r="31" spans="1:16">
      <c r="A31" s="12"/>
      <c r="B31" s="25">
        <v>341.3</v>
      </c>
      <c r="C31" s="20" t="s">
        <v>114</v>
      </c>
      <c r="D31" s="46">
        <v>503709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5" si="7">SUM(D31:M31)</f>
        <v>503709</v>
      </c>
      <c r="O31" s="47">
        <f t="shared" si="1"/>
        <v>89.167817312798732</v>
      </c>
      <c r="P31" s="9"/>
    </row>
    <row r="32" spans="1:16">
      <c r="A32" s="12"/>
      <c r="B32" s="25">
        <v>341.9</v>
      </c>
      <c r="C32" s="20" t="s">
        <v>115</v>
      </c>
      <c r="D32" s="46">
        <v>37000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37000</v>
      </c>
      <c r="O32" s="47">
        <f t="shared" si="1"/>
        <v>6.5498318286422377</v>
      </c>
      <c r="P32" s="9"/>
    </row>
    <row r="33" spans="1:16">
      <c r="A33" s="12"/>
      <c r="B33" s="25">
        <v>342.1</v>
      </c>
      <c r="C33" s="20" t="s">
        <v>41</v>
      </c>
      <c r="D33" s="46">
        <v>18681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18681</v>
      </c>
      <c r="O33" s="47">
        <f t="shared" si="1"/>
        <v>3.3069569835369093</v>
      </c>
      <c r="P33" s="9"/>
    </row>
    <row r="34" spans="1:16">
      <c r="A34" s="12"/>
      <c r="B34" s="25">
        <v>342.2</v>
      </c>
      <c r="C34" s="20" t="s">
        <v>42</v>
      </c>
      <c r="D34" s="46">
        <v>47351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47351</v>
      </c>
      <c r="O34" s="47">
        <f t="shared" si="1"/>
        <v>8.3821915383253671</v>
      </c>
      <c r="P34" s="9"/>
    </row>
    <row r="35" spans="1:16">
      <c r="A35" s="12"/>
      <c r="B35" s="25">
        <v>342.4</v>
      </c>
      <c r="C35" s="20" t="s">
        <v>43</v>
      </c>
      <c r="D35" s="46">
        <v>406502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406502</v>
      </c>
      <c r="O35" s="47">
        <f t="shared" si="1"/>
        <v>71.959992919100728</v>
      </c>
      <c r="P35" s="9"/>
    </row>
    <row r="36" spans="1:16">
      <c r="A36" s="12"/>
      <c r="B36" s="25">
        <v>342.5</v>
      </c>
      <c r="C36" s="20" t="s">
        <v>44</v>
      </c>
      <c r="D36" s="46">
        <v>324061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324061</v>
      </c>
      <c r="O36" s="47">
        <f t="shared" si="1"/>
        <v>57.366082492476544</v>
      </c>
      <c r="P36" s="9"/>
    </row>
    <row r="37" spans="1:16">
      <c r="A37" s="12"/>
      <c r="B37" s="25">
        <v>342.6</v>
      </c>
      <c r="C37" s="20" t="s">
        <v>45</v>
      </c>
      <c r="D37" s="46">
        <v>300069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300069</v>
      </c>
      <c r="O37" s="47">
        <f t="shared" ref="O37:O64" si="8">(N37/O$66)</f>
        <v>53.118959107806688</v>
      </c>
      <c r="P37" s="9"/>
    </row>
    <row r="38" spans="1:16">
      <c r="A38" s="12"/>
      <c r="B38" s="25">
        <v>342.9</v>
      </c>
      <c r="C38" s="20" t="s">
        <v>87</v>
      </c>
      <c r="D38" s="46">
        <v>6508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6508</v>
      </c>
      <c r="O38" s="47">
        <f t="shared" si="8"/>
        <v>1.1520623119136131</v>
      </c>
      <c r="P38" s="9"/>
    </row>
    <row r="39" spans="1:16">
      <c r="A39" s="12"/>
      <c r="B39" s="25">
        <v>343.3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4017241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4017241</v>
      </c>
      <c r="O39" s="47">
        <f t="shared" si="8"/>
        <v>711.14197203044785</v>
      </c>
      <c r="P39" s="9"/>
    </row>
    <row r="40" spans="1:16">
      <c r="A40" s="12"/>
      <c r="B40" s="25">
        <v>343.4</v>
      </c>
      <c r="C40" s="20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473732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473732</v>
      </c>
      <c r="O40" s="47">
        <f t="shared" si="8"/>
        <v>83.861214374225526</v>
      </c>
      <c r="P40" s="9"/>
    </row>
    <row r="41" spans="1:16">
      <c r="A41" s="12"/>
      <c r="B41" s="25">
        <v>343.6</v>
      </c>
      <c r="C41" s="20" t="s">
        <v>48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323513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323513</v>
      </c>
      <c r="O41" s="47">
        <f t="shared" si="8"/>
        <v>57.269074172419899</v>
      </c>
      <c r="P41" s="9"/>
    </row>
    <row r="42" spans="1:16">
      <c r="A42" s="12"/>
      <c r="B42" s="25">
        <v>343.7</v>
      </c>
      <c r="C42" s="20" t="s">
        <v>49</v>
      </c>
      <c r="D42" s="46">
        <v>822</v>
      </c>
      <c r="E42" s="46">
        <v>0</v>
      </c>
      <c r="F42" s="46">
        <v>0</v>
      </c>
      <c r="G42" s="46">
        <v>0</v>
      </c>
      <c r="H42" s="46">
        <v>0</v>
      </c>
      <c r="I42" s="46">
        <v>1514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2336</v>
      </c>
      <c r="O42" s="47">
        <f t="shared" si="8"/>
        <v>0.41352451761373693</v>
      </c>
      <c r="P42" s="9"/>
    </row>
    <row r="43" spans="1:16">
      <c r="A43" s="12"/>
      <c r="B43" s="25">
        <v>347.2</v>
      </c>
      <c r="C43" s="20" t="s">
        <v>88</v>
      </c>
      <c r="D43" s="46">
        <v>47926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47926</v>
      </c>
      <c r="O43" s="47">
        <f t="shared" si="8"/>
        <v>8.483979465392105</v>
      </c>
      <c r="P43" s="9"/>
    </row>
    <row r="44" spans="1:16">
      <c r="A44" s="12"/>
      <c r="B44" s="25">
        <v>347.4</v>
      </c>
      <c r="C44" s="20" t="s">
        <v>50</v>
      </c>
      <c r="D44" s="46">
        <v>31413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31413</v>
      </c>
      <c r="O44" s="47">
        <f t="shared" si="8"/>
        <v>5.5608072225172593</v>
      </c>
      <c r="P44" s="9"/>
    </row>
    <row r="45" spans="1:16">
      <c r="A45" s="12"/>
      <c r="B45" s="25">
        <v>347.5</v>
      </c>
      <c r="C45" s="20" t="s">
        <v>51</v>
      </c>
      <c r="D45" s="46">
        <v>6453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6453</v>
      </c>
      <c r="O45" s="47">
        <f t="shared" si="8"/>
        <v>1.1423260754115774</v>
      </c>
      <c r="P45" s="9"/>
    </row>
    <row r="46" spans="1:16" ht="15.75">
      <c r="A46" s="29" t="s">
        <v>37</v>
      </c>
      <c r="B46" s="30"/>
      <c r="C46" s="31"/>
      <c r="D46" s="32">
        <f t="shared" ref="D46:M46" si="9">SUM(D47:D50)</f>
        <v>17929</v>
      </c>
      <c r="E46" s="32">
        <f t="shared" si="9"/>
        <v>24258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0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ref="N46:N52" si="10">SUM(D46:M46)</f>
        <v>42187</v>
      </c>
      <c r="O46" s="45">
        <f t="shared" si="8"/>
        <v>7.4680474420251368</v>
      </c>
      <c r="P46" s="10"/>
    </row>
    <row r="47" spans="1:16">
      <c r="A47" s="13"/>
      <c r="B47" s="39">
        <v>351.5</v>
      </c>
      <c r="C47" s="21" t="s">
        <v>54</v>
      </c>
      <c r="D47" s="46">
        <v>8618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8618</v>
      </c>
      <c r="O47" s="47">
        <f t="shared" si="8"/>
        <v>1.5255797486280758</v>
      </c>
      <c r="P47" s="9"/>
    </row>
    <row r="48" spans="1:16">
      <c r="A48" s="13"/>
      <c r="B48" s="39">
        <v>354</v>
      </c>
      <c r="C48" s="21" t="s">
        <v>55</v>
      </c>
      <c r="D48" s="46">
        <v>9158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9158</v>
      </c>
      <c r="O48" s="47">
        <f t="shared" si="8"/>
        <v>1.6211718888298814</v>
      </c>
      <c r="P48" s="9"/>
    </row>
    <row r="49" spans="1:119">
      <c r="A49" s="13"/>
      <c r="B49" s="39">
        <v>355</v>
      </c>
      <c r="C49" s="21" t="s">
        <v>96</v>
      </c>
      <c r="D49" s="46">
        <v>0</v>
      </c>
      <c r="E49" s="46">
        <v>24258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24258</v>
      </c>
      <c r="O49" s="47">
        <f t="shared" si="8"/>
        <v>4.2942113648433349</v>
      </c>
      <c r="P49" s="9"/>
    </row>
    <row r="50" spans="1:119">
      <c r="A50" s="13"/>
      <c r="B50" s="39">
        <v>359</v>
      </c>
      <c r="C50" s="21" t="s">
        <v>82</v>
      </c>
      <c r="D50" s="46">
        <v>153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153</v>
      </c>
      <c r="O50" s="47">
        <f t="shared" si="8"/>
        <v>2.7084439723844927E-2</v>
      </c>
      <c r="P50" s="9"/>
    </row>
    <row r="51" spans="1:119" ht="15.75">
      <c r="A51" s="29" t="s">
        <v>3</v>
      </c>
      <c r="B51" s="30"/>
      <c r="C51" s="31"/>
      <c r="D51" s="32">
        <f t="shared" ref="D51:M51" si="11">SUM(D52:D60)</f>
        <v>271542</v>
      </c>
      <c r="E51" s="32">
        <f t="shared" si="11"/>
        <v>0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22095</v>
      </c>
      <c r="J51" s="32">
        <f t="shared" si="11"/>
        <v>0</v>
      </c>
      <c r="K51" s="32">
        <f t="shared" si="11"/>
        <v>2251019</v>
      </c>
      <c r="L51" s="32">
        <f t="shared" si="11"/>
        <v>0</v>
      </c>
      <c r="M51" s="32">
        <f t="shared" si="11"/>
        <v>0</v>
      </c>
      <c r="N51" s="32">
        <f t="shared" si="10"/>
        <v>2544656</v>
      </c>
      <c r="O51" s="45">
        <f t="shared" si="8"/>
        <v>450.46132058771462</v>
      </c>
      <c r="P51" s="10"/>
    </row>
    <row r="52" spans="1:119">
      <c r="A52" s="12"/>
      <c r="B52" s="25">
        <v>361.1</v>
      </c>
      <c r="C52" s="20" t="s">
        <v>56</v>
      </c>
      <c r="D52" s="46">
        <v>10568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230602</v>
      </c>
      <c r="L52" s="46">
        <v>0</v>
      </c>
      <c r="M52" s="46">
        <v>0</v>
      </c>
      <c r="N52" s="46">
        <f t="shared" si="10"/>
        <v>241170</v>
      </c>
      <c r="O52" s="47">
        <f t="shared" si="8"/>
        <v>42.692511949017522</v>
      </c>
      <c r="P52" s="9"/>
    </row>
    <row r="53" spans="1:119">
      <c r="A53" s="12"/>
      <c r="B53" s="25">
        <v>361.3</v>
      </c>
      <c r="C53" s="20" t="s">
        <v>89</v>
      </c>
      <c r="D53" s="46">
        <v>11748</v>
      </c>
      <c r="E53" s="46">
        <v>0</v>
      </c>
      <c r="F53" s="46">
        <v>0</v>
      </c>
      <c r="G53" s="46">
        <v>0</v>
      </c>
      <c r="H53" s="46">
        <v>0</v>
      </c>
      <c r="I53" s="46">
        <v>8224</v>
      </c>
      <c r="J53" s="46">
        <v>0</v>
      </c>
      <c r="K53" s="46">
        <v>809726</v>
      </c>
      <c r="L53" s="46">
        <v>0</v>
      </c>
      <c r="M53" s="46">
        <v>0</v>
      </c>
      <c r="N53" s="46">
        <f t="shared" ref="N53:N60" si="12">SUM(D53:M53)</f>
        <v>829698</v>
      </c>
      <c r="O53" s="47">
        <f t="shared" si="8"/>
        <v>146.87519915029208</v>
      </c>
      <c r="P53" s="9"/>
    </row>
    <row r="54" spans="1:119">
      <c r="A54" s="12"/>
      <c r="B54" s="25">
        <v>361.4</v>
      </c>
      <c r="C54" s="20" t="s">
        <v>116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169993</v>
      </c>
      <c r="L54" s="46">
        <v>0</v>
      </c>
      <c r="M54" s="46">
        <v>0</v>
      </c>
      <c r="N54" s="46">
        <f t="shared" si="12"/>
        <v>169993</v>
      </c>
      <c r="O54" s="47">
        <f t="shared" si="8"/>
        <v>30.092582758010266</v>
      </c>
      <c r="P54" s="9"/>
    </row>
    <row r="55" spans="1:119">
      <c r="A55" s="12"/>
      <c r="B55" s="25">
        <v>362</v>
      </c>
      <c r="C55" s="20" t="s">
        <v>59</v>
      </c>
      <c r="D55" s="46">
        <v>140850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140850</v>
      </c>
      <c r="O55" s="47">
        <f t="shared" si="8"/>
        <v>24.933616569304302</v>
      </c>
      <c r="P55" s="9"/>
    </row>
    <row r="56" spans="1:119">
      <c r="A56" s="12"/>
      <c r="B56" s="25">
        <v>364</v>
      </c>
      <c r="C56" s="20" t="s">
        <v>117</v>
      </c>
      <c r="D56" s="46">
        <v>26313</v>
      </c>
      <c r="E56" s="46">
        <v>0</v>
      </c>
      <c r="F56" s="46">
        <v>0</v>
      </c>
      <c r="G56" s="46">
        <v>0</v>
      </c>
      <c r="H56" s="46">
        <v>0</v>
      </c>
      <c r="I56" s="46">
        <v>5510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31823</v>
      </c>
      <c r="O56" s="47">
        <f t="shared" si="8"/>
        <v>5.6333864400778895</v>
      </c>
      <c r="P56" s="9"/>
    </row>
    <row r="57" spans="1:119">
      <c r="A57" s="12"/>
      <c r="B57" s="25">
        <v>365</v>
      </c>
      <c r="C57" s="20" t="s">
        <v>118</v>
      </c>
      <c r="D57" s="46">
        <v>5400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5400</v>
      </c>
      <c r="O57" s="47">
        <f t="shared" si="8"/>
        <v>0.95592140201805631</v>
      </c>
      <c r="P57" s="9"/>
    </row>
    <row r="58" spans="1:119">
      <c r="A58" s="12"/>
      <c r="B58" s="25">
        <v>366</v>
      </c>
      <c r="C58" s="20" t="s">
        <v>62</v>
      </c>
      <c r="D58" s="46">
        <v>12585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12585</v>
      </c>
      <c r="O58" s="47">
        <f t="shared" si="8"/>
        <v>2.2278279341476366</v>
      </c>
      <c r="P58" s="9"/>
    </row>
    <row r="59" spans="1:119">
      <c r="A59" s="12"/>
      <c r="B59" s="25">
        <v>368</v>
      </c>
      <c r="C59" s="20" t="s">
        <v>63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1040698</v>
      </c>
      <c r="L59" s="46">
        <v>0</v>
      </c>
      <c r="M59" s="46">
        <v>0</v>
      </c>
      <c r="N59" s="46">
        <f t="shared" si="12"/>
        <v>1040698</v>
      </c>
      <c r="O59" s="47">
        <f t="shared" si="8"/>
        <v>184.22694282173836</v>
      </c>
      <c r="P59" s="9"/>
    </row>
    <row r="60" spans="1:119">
      <c r="A60" s="12"/>
      <c r="B60" s="25">
        <v>369.9</v>
      </c>
      <c r="C60" s="20" t="s">
        <v>64</v>
      </c>
      <c r="D60" s="46">
        <v>64078</v>
      </c>
      <c r="E60" s="46">
        <v>0</v>
      </c>
      <c r="F60" s="46">
        <v>0</v>
      </c>
      <c r="G60" s="46">
        <v>0</v>
      </c>
      <c r="H60" s="46">
        <v>0</v>
      </c>
      <c r="I60" s="46">
        <v>8361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72439</v>
      </c>
      <c r="O60" s="47">
        <f t="shared" si="8"/>
        <v>12.823331563108514</v>
      </c>
      <c r="P60" s="9"/>
    </row>
    <row r="61" spans="1:119" ht="15.75">
      <c r="A61" s="29" t="s">
        <v>38</v>
      </c>
      <c r="B61" s="30"/>
      <c r="C61" s="31"/>
      <c r="D61" s="32">
        <f t="shared" ref="D61:M61" si="13">SUM(D62:D63)</f>
        <v>420440</v>
      </c>
      <c r="E61" s="32">
        <f t="shared" si="13"/>
        <v>0</v>
      </c>
      <c r="F61" s="32">
        <f t="shared" si="13"/>
        <v>0</v>
      </c>
      <c r="G61" s="32">
        <f t="shared" si="13"/>
        <v>0</v>
      </c>
      <c r="H61" s="32">
        <f t="shared" si="13"/>
        <v>0</v>
      </c>
      <c r="I61" s="32">
        <f t="shared" si="13"/>
        <v>12503</v>
      </c>
      <c r="J61" s="32">
        <f t="shared" si="13"/>
        <v>0</v>
      </c>
      <c r="K61" s="32">
        <f t="shared" si="13"/>
        <v>0</v>
      </c>
      <c r="L61" s="32">
        <f t="shared" si="13"/>
        <v>0</v>
      </c>
      <c r="M61" s="32">
        <f t="shared" si="13"/>
        <v>0</v>
      </c>
      <c r="N61" s="32">
        <f>SUM(D61:M61)</f>
        <v>432943</v>
      </c>
      <c r="O61" s="45">
        <f t="shared" si="8"/>
        <v>76.640644361833949</v>
      </c>
      <c r="P61" s="9"/>
    </row>
    <row r="62" spans="1:119">
      <c r="A62" s="12"/>
      <c r="B62" s="25">
        <v>381</v>
      </c>
      <c r="C62" s="20" t="s">
        <v>65</v>
      </c>
      <c r="D62" s="46">
        <v>420440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420440</v>
      </c>
      <c r="O62" s="47">
        <f t="shared" si="8"/>
        <v>74.427332271198438</v>
      </c>
      <c r="P62" s="9"/>
    </row>
    <row r="63" spans="1:119" ht="15.75" thickBot="1">
      <c r="A63" s="12"/>
      <c r="B63" s="25">
        <v>389.1</v>
      </c>
      <c r="C63" s="20" t="s">
        <v>119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12503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12503</v>
      </c>
      <c r="O63" s="47">
        <f t="shared" si="8"/>
        <v>2.2133120906355108</v>
      </c>
      <c r="P63" s="9"/>
    </row>
    <row r="64" spans="1:119" ht="16.5" thickBot="1">
      <c r="A64" s="14" t="s">
        <v>52</v>
      </c>
      <c r="B64" s="23"/>
      <c r="C64" s="22"/>
      <c r="D64" s="15">
        <f t="shared" ref="D64:M64" si="14">SUM(D5,D16,D21,D29,D46,D51,D61)</f>
        <v>9242483</v>
      </c>
      <c r="E64" s="15">
        <f t="shared" si="14"/>
        <v>24258</v>
      </c>
      <c r="F64" s="15">
        <f t="shared" si="14"/>
        <v>0</v>
      </c>
      <c r="G64" s="15">
        <f t="shared" si="14"/>
        <v>0</v>
      </c>
      <c r="H64" s="15">
        <f t="shared" si="14"/>
        <v>0</v>
      </c>
      <c r="I64" s="15">
        <f t="shared" si="14"/>
        <v>4882433</v>
      </c>
      <c r="J64" s="15">
        <f t="shared" si="14"/>
        <v>0</v>
      </c>
      <c r="K64" s="15">
        <f t="shared" si="14"/>
        <v>2251019</v>
      </c>
      <c r="L64" s="15">
        <f t="shared" si="14"/>
        <v>0</v>
      </c>
      <c r="M64" s="15">
        <f t="shared" si="14"/>
        <v>0</v>
      </c>
      <c r="N64" s="15">
        <f>SUM(D64:M64)</f>
        <v>16400193</v>
      </c>
      <c r="O64" s="38">
        <f t="shared" si="8"/>
        <v>2903.2028677642061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48" t="s">
        <v>120</v>
      </c>
      <c r="M66" s="48"/>
      <c r="N66" s="48"/>
      <c r="O66" s="43">
        <v>5649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customHeight="1" thickBot="1">
      <c r="A68" s="52" t="s">
        <v>93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9"/>
      <c r="M3" s="36"/>
      <c r="N3" s="37"/>
      <c r="O3" s="70" t="s">
        <v>71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5674830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5674830</v>
      </c>
      <c r="O5" s="33">
        <f t="shared" ref="O5:O36" si="1">(N5/O$65)</f>
        <v>1004.0392781316348</v>
      </c>
      <c r="P5" s="6"/>
    </row>
    <row r="6" spans="1:133">
      <c r="A6" s="12"/>
      <c r="B6" s="25">
        <v>311</v>
      </c>
      <c r="C6" s="20" t="s">
        <v>2</v>
      </c>
      <c r="D6" s="46">
        <v>4268732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4268732</v>
      </c>
      <c r="O6" s="47">
        <f t="shared" si="1"/>
        <v>755.26043878273174</v>
      </c>
      <c r="P6" s="9"/>
    </row>
    <row r="7" spans="1:133">
      <c r="A7" s="12"/>
      <c r="B7" s="25">
        <v>312.41000000000003</v>
      </c>
      <c r="C7" s="20" t="s">
        <v>11</v>
      </c>
      <c r="D7" s="46">
        <v>115814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115814</v>
      </c>
      <c r="O7" s="47">
        <f t="shared" si="1"/>
        <v>20.490799716914367</v>
      </c>
      <c r="P7" s="9"/>
    </row>
    <row r="8" spans="1:133">
      <c r="A8" s="12"/>
      <c r="B8" s="25">
        <v>312.42</v>
      </c>
      <c r="C8" s="20" t="s">
        <v>10</v>
      </c>
      <c r="D8" s="46">
        <v>54342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54342</v>
      </c>
      <c r="O8" s="47">
        <f t="shared" si="1"/>
        <v>9.6146496815286628</v>
      </c>
      <c r="P8" s="9"/>
    </row>
    <row r="9" spans="1:133">
      <c r="A9" s="12"/>
      <c r="B9" s="25">
        <v>312.51</v>
      </c>
      <c r="C9" s="20" t="s">
        <v>78</v>
      </c>
      <c r="D9" s="46">
        <v>128114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128114</v>
      </c>
      <c r="O9" s="47">
        <f t="shared" si="1"/>
        <v>22.667020523708423</v>
      </c>
      <c r="P9" s="9"/>
    </row>
    <row r="10" spans="1:133">
      <c r="A10" s="12"/>
      <c r="B10" s="25">
        <v>312.52</v>
      </c>
      <c r="C10" s="20" t="s">
        <v>74</v>
      </c>
      <c r="D10" s="46">
        <v>56466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56466</v>
      </c>
      <c r="O10" s="47">
        <f t="shared" si="1"/>
        <v>9.9904458598726116</v>
      </c>
      <c r="P10" s="9"/>
    </row>
    <row r="11" spans="1:133">
      <c r="A11" s="12"/>
      <c r="B11" s="25">
        <v>314.10000000000002</v>
      </c>
      <c r="C11" s="20" t="s">
        <v>12</v>
      </c>
      <c r="D11" s="46">
        <v>431414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431414</v>
      </c>
      <c r="O11" s="47">
        <f t="shared" si="1"/>
        <v>76.329440905874023</v>
      </c>
      <c r="P11" s="9"/>
    </row>
    <row r="12" spans="1:133">
      <c r="A12" s="12"/>
      <c r="B12" s="25">
        <v>314.3</v>
      </c>
      <c r="C12" s="20" t="s">
        <v>13</v>
      </c>
      <c r="D12" s="46">
        <v>160265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160265</v>
      </c>
      <c r="O12" s="47">
        <f t="shared" si="1"/>
        <v>28.355449398443028</v>
      </c>
      <c r="P12" s="9"/>
    </row>
    <row r="13" spans="1:133">
      <c r="A13" s="12"/>
      <c r="B13" s="25">
        <v>314.8</v>
      </c>
      <c r="C13" s="20" t="s">
        <v>79</v>
      </c>
      <c r="D13" s="46">
        <v>26918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26918</v>
      </c>
      <c r="O13" s="47">
        <f t="shared" si="1"/>
        <v>4.7625619249823075</v>
      </c>
      <c r="P13" s="9"/>
    </row>
    <row r="14" spans="1:133">
      <c r="A14" s="12"/>
      <c r="B14" s="25">
        <v>315</v>
      </c>
      <c r="C14" s="20" t="s">
        <v>15</v>
      </c>
      <c r="D14" s="46">
        <v>344892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344892</v>
      </c>
      <c r="O14" s="47">
        <f t="shared" si="1"/>
        <v>61.021231422505309</v>
      </c>
      <c r="P14" s="9"/>
    </row>
    <row r="15" spans="1:133">
      <c r="A15" s="12"/>
      <c r="B15" s="25">
        <v>316</v>
      </c>
      <c r="C15" s="20" t="s">
        <v>16</v>
      </c>
      <c r="D15" s="46">
        <v>87873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87873</v>
      </c>
      <c r="O15" s="47">
        <f t="shared" si="1"/>
        <v>15.547239915074311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SUM(D17:D20)</f>
        <v>411991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25977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0" si="4">SUM(D16:M16)</f>
        <v>437968</v>
      </c>
      <c r="O16" s="45">
        <f t="shared" si="1"/>
        <v>77.489030431705586</v>
      </c>
      <c r="P16" s="10"/>
    </row>
    <row r="17" spans="1:16">
      <c r="A17" s="12"/>
      <c r="B17" s="25">
        <v>323.10000000000002</v>
      </c>
      <c r="C17" s="20" t="s">
        <v>18</v>
      </c>
      <c r="D17" s="46">
        <v>393734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393734</v>
      </c>
      <c r="O17" s="47">
        <f t="shared" si="1"/>
        <v>69.662774239207366</v>
      </c>
      <c r="P17" s="9"/>
    </row>
    <row r="18" spans="1:16">
      <c r="A18" s="12"/>
      <c r="B18" s="25">
        <v>324.12</v>
      </c>
      <c r="C18" s="20" t="s">
        <v>85</v>
      </c>
      <c r="D18" s="46">
        <v>17706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17706</v>
      </c>
      <c r="O18" s="47">
        <f t="shared" si="1"/>
        <v>3.132696390658174</v>
      </c>
      <c r="P18" s="9"/>
    </row>
    <row r="19" spans="1:16">
      <c r="A19" s="12"/>
      <c r="B19" s="25">
        <v>324.62</v>
      </c>
      <c r="C19" s="20" t="s">
        <v>86</v>
      </c>
      <c r="D19" s="46">
        <v>551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551</v>
      </c>
      <c r="O19" s="47">
        <f t="shared" si="1"/>
        <v>9.7487615003538572E-2</v>
      </c>
      <c r="P19" s="9"/>
    </row>
    <row r="20" spans="1:16">
      <c r="A20" s="12"/>
      <c r="B20" s="25">
        <v>325.10000000000002</v>
      </c>
      <c r="C20" s="20" t="s">
        <v>22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25977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25977</v>
      </c>
      <c r="O20" s="47">
        <f t="shared" si="1"/>
        <v>4.5960721868365182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SUM(D22:D28)</f>
        <v>586635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13944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600579</v>
      </c>
      <c r="O21" s="45">
        <f t="shared" si="1"/>
        <v>106.25955414012739</v>
      </c>
      <c r="P21" s="10"/>
    </row>
    <row r="22" spans="1:16">
      <c r="A22" s="12"/>
      <c r="B22" s="25">
        <v>331.9</v>
      </c>
      <c r="C22" s="20" t="s">
        <v>95</v>
      </c>
      <c r="D22" s="46">
        <v>1000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1000</v>
      </c>
      <c r="O22" s="47">
        <f t="shared" si="1"/>
        <v>0.17692852087756547</v>
      </c>
      <c r="P22" s="9"/>
    </row>
    <row r="23" spans="1:16">
      <c r="A23" s="12"/>
      <c r="B23" s="25">
        <v>335.12</v>
      </c>
      <c r="C23" s="20" t="s">
        <v>27</v>
      </c>
      <c r="D23" s="46">
        <v>173387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173387</v>
      </c>
      <c r="O23" s="47">
        <f t="shared" si="1"/>
        <v>30.677105449398443</v>
      </c>
      <c r="P23" s="9"/>
    </row>
    <row r="24" spans="1:16">
      <c r="A24" s="12"/>
      <c r="B24" s="25">
        <v>335.15</v>
      </c>
      <c r="C24" s="20" t="s">
        <v>28</v>
      </c>
      <c r="D24" s="46">
        <v>6478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6478</v>
      </c>
      <c r="O24" s="47">
        <f t="shared" si="1"/>
        <v>1.146142958244869</v>
      </c>
      <c r="P24" s="9"/>
    </row>
    <row r="25" spans="1:16">
      <c r="A25" s="12"/>
      <c r="B25" s="25">
        <v>335.18</v>
      </c>
      <c r="C25" s="20" t="s">
        <v>29</v>
      </c>
      <c r="D25" s="46">
        <v>368256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368256</v>
      </c>
      <c r="O25" s="47">
        <f t="shared" si="1"/>
        <v>65.154989384288754</v>
      </c>
      <c r="P25" s="9"/>
    </row>
    <row r="26" spans="1:16">
      <c r="A26" s="12"/>
      <c r="B26" s="25">
        <v>335.21</v>
      </c>
      <c r="C26" s="20" t="s">
        <v>30</v>
      </c>
      <c r="D26" s="46">
        <v>6240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6240</v>
      </c>
      <c r="O26" s="47">
        <f t="shared" si="1"/>
        <v>1.1040339702760085</v>
      </c>
      <c r="P26" s="9"/>
    </row>
    <row r="27" spans="1:16">
      <c r="A27" s="12"/>
      <c r="B27" s="25">
        <v>335.34</v>
      </c>
      <c r="C27" s="20" t="s">
        <v>81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13944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13944</v>
      </c>
      <c r="O27" s="47">
        <f t="shared" si="1"/>
        <v>2.4670912951167727</v>
      </c>
      <c r="P27" s="9"/>
    </row>
    <row r="28" spans="1:16">
      <c r="A28" s="12"/>
      <c r="B28" s="25">
        <v>338</v>
      </c>
      <c r="C28" s="20" t="s">
        <v>31</v>
      </c>
      <c r="D28" s="46">
        <v>31274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31274</v>
      </c>
      <c r="O28" s="47">
        <f t="shared" si="1"/>
        <v>5.5332625619249827</v>
      </c>
      <c r="P28" s="9"/>
    </row>
    <row r="29" spans="1:16" ht="15.75">
      <c r="A29" s="29" t="s">
        <v>36</v>
      </c>
      <c r="B29" s="30"/>
      <c r="C29" s="31"/>
      <c r="D29" s="32">
        <f t="shared" ref="D29:M29" si="6">SUM(D30:D45)</f>
        <v>1875904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5233600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7109504</v>
      </c>
      <c r="O29" s="45">
        <f t="shared" si="1"/>
        <v>1257.8740268931351</v>
      </c>
      <c r="P29" s="10"/>
    </row>
    <row r="30" spans="1:16">
      <c r="A30" s="12"/>
      <c r="B30" s="25">
        <v>341.1</v>
      </c>
      <c r="C30" s="20" t="s">
        <v>75</v>
      </c>
      <c r="D30" s="46">
        <v>10041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10041</v>
      </c>
      <c r="O30" s="47">
        <f t="shared" si="1"/>
        <v>1.7765392781316349</v>
      </c>
      <c r="P30" s="9"/>
    </row>
    <row r="31" spans="1:16">
      <c r="A31" s="12"/>
      <c r="B31" s="25">
        <v>341.3</v>
      </c>
      <c r="C31" s="20" t="s">
        <v>39</v>
      </c>
      <c r="D31" s="46">
        <v>503163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5" si="7">SUM(D31:M31)</f>
        <v>503163</v>
      </c>
      <c r="O31" s="47">
        <f t="shared" si="1"/>
        <v>89.023885350318466</v>
      </c>
      <c r="P31" s="9"/>
    </row>
    <row r="32" spans="1:16">
      <c r="A32" s="12"/>
      <c r="B32" s="25">
        <v>341.9</v>
      </c>
      <c r="C32" s="20" t="s">
        <v>40</v>
      </c>
      <c r="D32" s="46">
        <v>67580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67580</v>
      </c>
      <c r="O32" s="47">
        <f t="shared" si="1"/>
        <v>11.956829440905874</v>
      </c>
      <c r="P32" s="9"/>
    </row>
    <row r="33" spans="1:16">
      <c r="A33" s="12"/>
      <c r="B33" s="25">
        <v>342.1</v>
      </c>
      <c r="C33" s="20" t="s">
        <v>41</v>
      </c>
      <c r="D33" s="46">
        <v>15000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15000</v>
      </c>
      <c r="O33" s="47">
        <f t="shared" si="1"/>
        <v>2.6539278131634818</v>
      </c>
      <c r="P33" s="9"/>
    </row>
    <row r="34" spans="1:16">
      <c r="A34" s="12"/>
      <c r="B34" s="25">
        <v>342.2</v>
      </c>
      <c r="C34" s="20" t="s">
        <v>42</v>
      </c>
      <c r="D34" s="46">
        <v>89483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89483</v>
      </c>
      <c r="O34" s="47">
        <f t="shared" si="1"/>
        <v>15.83209483368719</v>
      </c>
      <c r="P34" s="9"/>
    </row>
    <row r="35" spans="1:16">
      <c r="A35" s="12"/>
      <c r="B35" s="25">
        <v>342.4</v>
      </c>
      <c r="C35" s="20" t="s">
        <v>43</v>
      </c>
      <c r="D35" s="46">
        <v>386217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386217</v>
      </c>
      <c r="O35" s="47">
        <f t="shared" si="1"/>
        <v>68.332802547770697</v>
      </c>
      <c r="P35" s="9"/>
    </row>
    <row r="36" spans="1:16">
      <c r="A36" s="12"/>
      <c r="B36" s="25">
        <v>342.5</v>
      </c>
      <c r="C36" s="20" t="s">
        <v>44</v>
      </c>
      <c r="D36" s="46">
        <v>412095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412095</v>
      </c>
      <c r="O36" s="47">
        <f t="shared" si="1"/>
        <v>72.911358811040344</v>
      </c>
      <c r="P36" s="9"/>
    </row>
    <row r="37" spans="1:16">
      <c r="A37" s="12"/>
      <c r="B37" s="25">
        <v>342.6</v>
      </c>
      <c r="C37" s="20" t="s">
        <v>45</v>
      </c>
      <c r="D37" s="46">
        <v>312223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312223</v>
      </c>
      <c r="O37" s="47">
        <f t="shared" ref="O37:O63" si="8">(N37/O$65)</f>
        <v>55.241153573956119</v>
      </c>
      <c r="P37" s="9"/>
    </row>
    <row r="38" spans="1:16">
      <c r="A38" s="12"/>
      <c r="B38" s="25">
        <v>342.9</v>
      </c>
      <c r="C38" s="20" t="s">
        <v>87</v>
      </c>
      <c r="D38" s="46">
        <v>5608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5608</v>
      </c>
      <c r="O38" s="47">
        <f t="shared" si="8"/>
        <v>0.99221514508138708</v>
      </c>
      <c r="P38" s="9"/>
    </row>
    <row r="39" spans="1:16">
      <c r="A39" s="12"/>
      <c r="B39" s="25">
        <v>343.3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4436298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4436298</v>
      </c>
      <c r="O39" s="47">
        <f t="shared" si="8"/>
        <v>784.90764331210187</v>
      </c>
      <c r="P39" s="9"/>
    </row>
    <row r="40" spans="1:16">
      <c r="A40" s="12"/>
      <c r="B40" s="25">
        <v>343.4</v>
      </c>
      <c r="C40" s="20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473448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473448</v>
      </c>
      <c r="O40" s="47">
        <f t="shared" si="8"/>
        <v>83.766454352441613</v>
      </c>
      <c r="P40" s="9"/>
    </row>
    <row r="41" spans="1:16">
      <c r="A41" s="12"/>
      <c r="B41" s="25">
        <v>343.6</v>
      </c>
      <c r="C41" s="20" t="s">
        <v>48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323193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323193</v>
      </c>
      <c r="O41" s="47">
        <f t="shared" si="8"/>
        <v>57.182059447983015</v>
      </c>
      <c r="P41" s="9"/>
    </row>
    <row r="42" spans="1:16">
      <c r="A42" s="12"/>
      <c r="B42" s="25">
        <v>343.7</v>
      </c>
      <c r="C42" s="20" t="s">
        <v>49</v>
      </c>
      <c r="D42" s="46">
        <v>661</v>
      </c>
      <c r="E42" s="46">
        <v>0</v>
      </c>
      <c r="F42" s="46">
        <v>0</v>
      </c>
      <c r="G42" s="46">
        <v>0</v>
      </c>
      <c r="H42" s="46">
        <v>0</v>
      </c>
      <c r="I42" s="46">
        <v>661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1322</v>
      </c>
      <c r="O42" s="47">
        <f t="shared" si="8"/>
        <v>0.23389950460014156</v>
      </c>
      <c r="P42" s="9"/>
    </row>
    <row r="43" spans="1:16">
      <c r="A43" s="12"/>
      <c r="B43" s="25">
        <v>347.2</v>
      </c>
      <c r="C43" s="20" t="s">
        <v>88</v>
      </c>
      <c r="D43" s="46">
        <v>40992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40992</v>
      </c>
      <c r="O43" s="47">
        <f t="shared" si="8"/>
        <v>7.2526539278131636</v>
      </c>
      <c r="P43" s="9"/>
    </row>
    <row r="44" spans="1:16">
      <c r="A44" s="12"/>
      <c r="B44" s="25">
        <v>347.4</v>
      </c>
      <c r="C44" s="20" t="s">
        <v>50</v>
      </c>
      <c r="D44" s="46">
        <v>26199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26199</v>
      </c>
      <c r="O44" s="47">
        <f t="shared" si="8"/>
        <v>4.6353503184713372</v>
      </c>
      <c r="P44" s="9"/>
    </row>
    <row r="45" spans="1:16">
      <c r="A45" s="12"/>
      <c r="B45" s="25">
        <v>347.5</v>
      </c>
      <c r="C45" s="20" t="s">
        <v>51</v>
      </c>
      <c r="D45" s="46">
        <v>6642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6642</v>
      </c>
      <c r="O45" s="47">
        <f t="shared" si="8"/>
        <v>1.1751592356687899</v>
      </c>
      <c r="P45" s="9"/>
    </row>
    <row r="46" spans="1:16" ht="15.75">
      <c r="A46" s="29" t="s">
        <v>37</v>
      </c>
      <c r="B46" s="30"/>
      <c r="C46" s="31"/>
      <c r="D46" s="32">
        <f t="shared" ref="D46:M46" si="9">SUM(D47:D50)</f>
        <v>21627</v>
      </c>
      <c r="E46" s="32">
        <f t="shared" si="9"/>
        <v>36005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0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ref="N46:N52" si="10">SUM(D46:M46)</f>
        <v>57632</v>
      </c>
      <c r="O46" s="45">
        <f t="shared" si="8"/>
        <v>10.196744515215853</v>
      </c>
      <c r="P46" s="10"/>
    </row>
    <row r="47" spans="1:16">
      <c r="A47" s="13"/>
      <c r="B47" s="39">
        <v>351.5</v>
      </c>
      <c r="C47" s="21" t="s">
        <v>54</v>
      </c>
      <c r="D47" s="46">
        <v>14695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14695</v>
      </c>
      <c r="O47" s="47">
        <f t="shared" si="8"/>
        <v>2.5999646142958244</v>
      </c>
      <c r="P47" s="9"/>
    </row>
    <row r="48" spans="1:16">
      <c r="A48" s="13"/>
      <c r="B48" s="39">
        <v>354</v>
      </c>
      <c r="C48" s="21" t="s">
        <v>55</v>
      </c>
      <c r="D48" s="46">
        <v>6838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6838</v>
      </c>
      <c r="O48" s="47">
        <f t="shared" si="8"/>
        <v>1.2098372257607926</v>
      </c>
      <c r="P48" s="9"/>
    </row>
    <row r="49" spans="1:119">
      <c r="A49" s="13"/>
      <c r="B49" s="39">
        <v>355</v>
      </c>
      <c r="C49" s="21" t="s">
        <v>96</v>
      </c>
      <c r="D49" s="46">
        <v>0</v>
      </c>
      <c r="E49" s="46">
        <v>36005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36005</v>
      </c>
      <c r="O49" s="47">
        <f t="shared" si="8"/>
        <v>6.3703113941967446</v>
      </c>
      <c r="P49" s="9"/>
    </row>
    <row r="50" spans="1:119">
      <c r="A50" s="13"/>
      <c r="B50" s="39">
        <v>359</v>
      </c>
      <c r="C50" s="21" t="s">
        <v>82</v>
      </c>
      <c r="D50" s="46">
        <v>94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94</v>
      </c>
      <c r="O50" s="47">
        <f t="shared" si="8"/>
        <v>1.6631280962491155E-2</v>
      </c>
      <c r="P50" s="9"/>
    </row>
    <row r="51" spans="1:119" ht="15.75">
      <c r="A51" s="29" t="s">
        <v>3</v>
      </c>
      <c r="B51" s="30"/>
      <c r="C51" s="31"/>
      <c r="D51" s="32">
        <f t="shared" ref="D51:M51" si="11">SUM(D52:D59)</f>
        <v>259382</v>
      </c>
      <c r="E51" s="32">
        <f t="shared" si="11"/>
        <v>0</v>
      </c>
      <c r="F51" s="32">
        <f t="shared" si="11"/>
        <v>0</v>
      </c>
      <c r="G51" s="32">
        <f t="shared" si="11"/>
        <v>162698</v>
      </c>
      <c r="H51" s="32">
        <f t="shared" si="11"/>
        <v>0</v>
      </c>
      <c r="I51" s="32">
        <f t="shared" si="11"/>
        <v>22787</v>
      </c>
      <c r="J51" s="32">
        <f t="shared" si="11"/>
        <v>0</v>
      </c>
      <c r="K51" s="32">
        <f t="shared" si="11"/>
        <v>2446547</v>
      </c>
      <c r="L51" s="32">
        <f t="shared" si="11"/>
        <v>0</v>
      </c>
      <c r="M51" s="32">
        <f t="shared" si="11"/>
        <v>0</v>
      </c>
      <c r="N51" s="32">
        <f t="shared" si="10"/>
        <v>2891414</v>
      </c>
      <c r="O51" s="45">
        <f t="shared" si="8"/>
        <v>511.57360226468506</v>
      </c>
      <c r="P51" s="10"/>
    </row>
    <row r="52" spans="1:119">
      <c r="A52" s="12"/>
      <c r="B52" s="25">
        <v>361.1</v>
      </c>
      <c r="C52" s="20" t="s">
        <v>56</v>
      </c>
      <c r="D52" s="46">
        <v>14222</v>
      </c>
      <c r="E52" s="46">
        <v>0</v>
      </c>
      <c r="F52" s="46">
        <v>0</v>
      </c>
      <c r="G52" s="46">
        <v>9227</v>
      </c>
      <c r="H52" s="46">
        <v>0</v>
      </c>
      <c r="I52" s="46">
        <v>0</v>
      </c>
      <c r="J52" s="46">
        <v>0</v>
      </c>
      <c r="K52" s="46">
        <v>212957</v>
      </c>
      <c r="L52" s="46">
        <v>0</v>
      </c>
      <c r="M52" s="46">
        <v>0</v>
      </c>
      <c r="N52" s="46">
        <f t="shared" si="10"/>
        <v>236406</v>
      </c>
      <c r="O52" s="47">
        <f t="shared" si="8"/>
        <v>41.826963906581739</v>
      </c>
      <c r="P52" s="9"/>
    </row>
    <row r="53" spans="1:119">
      <c r="A53" s="12"/>
      <c r="B53" s="25">
        <v>361.3</v>
      </c>
      <c r="C53" s="20" t="s">
        <v>89</v>
      </c>
      <c r="D53" s="46">
        <v>25724</v>
      </c>
      <c r="E53" s="46">
        <v>0</v>
      </c>
      <c r="F53" s="46">
        <v>0</v>
      </c>
      <c r="G53" s="46">
        <v>0</v>
      </c>
      <c r="H53" s="46">
        <v>0</v>
      </c>
      <c r="I53" s="46">
        <v>17962</v>
      </c>
      <c r="J53" s="46">
        <v>0</v>
      </c>
      <c r="K53" s="46">
        <v>886707</v>
      </c>
      <c r="L53" s="46">
        <v>0</v>
      </c>
      <c r="M53" s="46">
        <v>0</v>
      </c>
      <c r="N53" s="46">
        <f t="shared" ref="N53:N59" si="12">SUM(D53:M53)</f>
        <v>930393</v>
      </c>
      <c r="O53" s="47">
        <f t="shared" si="8"/>
        <v>164.61305732484075</v>
      </c>
      <c r="P53" s="9"/>
    </row>
    <row r="54" spans="1:119">
      <c r="A54" s="12"/>
      <c r="B54" s="25">
        <v>361.4</v>
      </c>
      <c r="C54" s="20" t="s">
        <v>58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275637</v>
      </c>
      <c r="L54" s="46">
        <v>0</v>
      </c>
      <c r="M54" s="46">
        <v>0</v>
      </c>
      <c r="N54" s="46">
        <f t="shared" si="12"/>
        <v>275637</v>
      </c>
      <c r="O54" s="47">
        <f t="shared" si="8"/>
        <v>48.768046709129514</v>
      </c>
      <c r="P54" s="9"/>
    </row>
    <row r="55" spans="1:119">
      <c r="A55" s="12"/>
      <c r="B55" s="25">
        <v>362</v>
      </c>
      <c r="C55" s="20" t="s">
        <v>59</v>
      </c>
      <c r="D55" s="46">
        <v>160993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160993</v>
      </c>
      <c r="O55" s="47">
        <f t="shared" si="8"/>
        <v>28.484253361641898</v>
      </c>
      <c r="P55" s="9"/>
    </row>
    <row r="56" spans="1:119">
      <c r="A56" s="12"/>
      <c r="B56" s="25">
        <v>365</v>
      </c>
      <c r="C56" s="20" t="s">
        <v>61</v>
      </c>
      <c r="D56" s="46">
        <v>4815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4815</v>
      </c>
      <c r="O56" s="47">
        <f t="shared" si="8"/>
        <v>0.85191082802547768</v>
      </c>
      <c r="P56" s="9"/>
    </row>
    <row r="57" spans="1:119">
      <c r="A57" s="12"/>
      <c r="B57" s="25">
        <v>366</v>
      </c>
      <c r="C57" s="20" t="s">
        <v>62</v>
      </c>
      <c r="D57" s="46">
        <v>6744</v>
      </c>
      <c r="E57" s="46">
        <v>0</v>
      </c>
      <c r="F57" s="46">
        <v>0</v>
      </c>
      <c r="G57" s="46">
        <v>119200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125944</v>
      </c>
      <c r="O57" s="47">
        <f t="shared" si="8"/>
        <v>22.283085633404106</v>
      </c>
      <c r="P57" s="9"/>
    </row>
    <row r="58" spans="1:119">
      <c r="A58" s="12"/>
      <c r="B58" s="25">
        <v>368</v>
      </c>
      <c r="C58" s="20" t="s">
        <v>63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1065926</v>
      </c>
      <c r="L58" s="46">
        <v>0</v>
      </c>
      <c r="M58" s="46">
        <v>0</v>
      </c>
      <c r="N58" s="46">
        <f t="shared" si="12"/>
        <v>1065926</v>
      </c>
      <c r="O58" s="47">
        <f t="shared" si="8"/>
        <v>188.59271054493985</v>
      </c>
      <c r="P58" s="9"/>
    </row>
    <row r="59" spans="1:119">
      <c r="A59" s="12"/>
      <c r="B59" s="25">
        <v>369.9</v>
      </c>
      <c r="C59" s="20" t="s">
        <v>64</v>
      </c>
      <c r="D59" s="46">
        <v>46884</v>
      </c>
      <c r="E59" s="46">
        <v>0</v>
      </c>
      <c r="F59" s="46">
        <v>0</v>
      </c>
      <c r="G59" s="46">
        <v>34271</v>
      </c>
      <c r="H59" s="46">
        <v>0</v>
      </c>
      <c r="I59" s="46">
        <v>4825</v>
      </c>
      <c r="J59" s="46">
        <v>0</v>
      </c>
      <c r="K59" s="46">
        <v>5320</v>
      </c>
      <c r="L59" s="46">
        <v>0</v>
      </c>
      <c r="M59" s="46">
        <v>0</v>
      </c>
      <c r="N59" s="46">
        <f t="shared" si="12"/>
        <v>91300</v>
      </c>
      <c r="O59" s="47">
        <f t="shared" si="8"/>
        <v>16.153573956121726</v>
      </c>
      <c r="P59" s="9"/>
    </row>
    <row r="60" spans="1:119" ht="15.75">
      <c r="A60" s="29" t="s">
        <v>38</v>
      </c>
      <c r="B60" s="30"/>
      <c r="C60" s="31"/>
      <c r="D60" s="32">
        <f t="shared" ref="D60:M60" si="13">SUM(D61:D62)</f>
        <v>251300</v>
      </c>
      <c r="E60" s="32">
        <f t="shared" si="13"/>
        <v>0</v>
      </c>
      <c r="F60" s="32">
        <f t="shared" si="13"/>
        <v>0</v>
      </c>
      <c r="G60" s="32">
        <f t="shared" si="13"/>
        <v>0</v>
      </c>
      <c r="H60" s="32">
        <f t="shared" si="13"/>
        <v>0</v>
      </c>
      <c r="I60" s="32">
        <f t="shared" si="13"/>
        <v>12484</v>
      </c>
      <c r="J60" s="32">
        <f t="shared" si="13"/>
        <v>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>SUM(D60:M60)</f>
        <v>263784</v>
      </c>
      <c r="O60" s="45">
        <f t="shared" si="8"/>
        <v>46.670912951167729</v>
      </c>
      <c r="P60" s="9"/>
    </row>
    <row r="61" spans="1:119">
      <c r="A61" s="12"/>
      <c r="B61" s="25">
        <v>381</v>
      </c>
      <c r="C61" s="20" t="s">
        <v>65</v>
      </c>
      <c r="D61" s="46">
        <v>251300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251300</v>
      </c>
      <c r="O61" s="47">
        <f t="shared" si="8"/>
        <v>44.462137296532198</v>
      </c>
      <c r="P61" s="9"/>
    </row>
    <row r="62" spans="1:119" ht="15.75" thickBot="1">
      <c r="A62" s="12"/>
      <c r="B62" s="25">
        <v>389.1</v>
      </c>
      <c r="C62" s="20" t="s">
        <v>91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12484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12484</v>
      </c>
      <c r="O62" s="47">
        <f t="shared" si="8"/>
        <v>2.2087756546355273</v>
      </c>
      <c r="P62" s="9"/>
    </row>
    <row r="63" spans="1:119" ht="16.5" thickBot="1">
      <c r="A63" s="14" t="s">
        <v>52</v>
      </c>
      <c r="B63" s="23"/>
      <c r="C63" s="22"/>
      <c r="D63" s="15">
        <f t="shared" ref="D63:M63" si="14">SUM(D5,D16,D21,D29,D46,D51,D60)</f>
        <v>9081669</v>
      </c>
      <c r="E63" s="15">
        <f t="shared" si="14"/>
        <v>36005</v>
      </c>
      <c r="F63" s="15">
        <f t="shared" si="14"/>
        <v>0</v>
      </c>
      <c r="G63" s="15">
        <f t="shared" si="14"/>
        <v>162698</v>
      </c>
      <c r="H63" s="15">
        <f t="shared" si="14"/>
        <v>0</v>
      </c>
      <c r="I63" s="15">
        <f t="shared" si="14"/>
        <v>5308792</v>
      </c>
      <c r="J63" s="15">
        <f t="shared" si="14"/>
        <v>0</v>
      </c>
      <c r="K63" s="15">
        <f t="shared" si="14"/>
        <v>2446547</v>
      </c>
      <c r="L63" s="15">
        <f t="shared" si="14"/>
        <v>0</v>
      </c>
      <c r="M63" s="15">
        <f t="shared" si="14"/>
        <v>0</v>
      </c>
      <c r="N63" s="15">
        <f>SUM(D63:M63)</f>
        <v>17035711</v>
      </c>
      <c r="O63" s="38">
        <f t="shared" si="8"/>
        <v>3014.1031493276714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48" t="s">
        <v>97</v>
      </c>
      <c r="M65" s="48"/>
      <c r="N65" s="48"/>
      <c r="O65" s="43">
        <v>5652</v>
      </c>
    </row>
    <row r="66" spans="1:1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</row>
    <row r="67" spans="1:15" ht="15.75" customHeight="1" thickBot="1">
      <c r="A67" s="52" t="s">
        <v>93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9"/>
      <c r="M3" s="36"/>
      <c r="N3" s="37"/>
      <c r="O3" s="70" t="s">
        <v>71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5771088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5771088</v>
      </c>
      <c r="O5" s="33">
        <f t="shared" ref="O5:O36" si="1">(N5/O$65)</f>
        <v>1022.1551540913921</v>
      </c>
      <c r="P5" s="6"/>
    </row>
    <row r="6" spans="1:133">
      <c r="A6" s="12"/>
      <c r="B6" s="25">
        <v>311</v>
      </c>
      <c r="C6" s="20" t="s">
        <v>2</v>
      </c>
      <c r="D6" s="46">
        <v>4341668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4341668</v>
      </c>
      <c r="O6" s="47">
        <f t="shared" si="1"/>
        <v>768.98122564647542</v>
      </c>
      <c r="P6" s="9"/>
    </row>
    <row r="7" spans="1:133">
      <c r="A7" s="12"/>
      <c r="B7" s="25">
        <v>312.41000000000003</v>
      </c>
      <c r="C7" s="20" t="s">
        <v>11</v>
      </c>
      <c r="D7" s="46">
        <v>110950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110950</v>
      </c>
      <c r="O7" s="47">
        <f t="shared" si="1"/>
        <v>19.651080410910378</v>
      </c>
      <c r="P7" s="9"/>
    </row>
    <row r="8" spans="1:133">
      <c r="A8" s="12"/>
      <c r="B8" s="25">
        <v>312.42</v>
      </c>
      <c r="C8" s="20" t="s">
        <v>10</v>
      </c>
      <c r="D8" s="46">
        <v>51790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51790</v>
      </c>
      <c r="O8" s="47">
        <f t="shared" si="1"/>
        <v>9.1728657456606442</v>
      </c>
      <c r="P8" s="9"/>
    </row>
    <row r="9" spans="1:133">
      <c r="A9" s="12"/>
      <c r="B9" s="25">
        <v>312.51</v>
      </c>
      <c r="C9" s="20" t="s">
        <v>78</v>
      </c>
      <c r="D9" s="46">
        <v>128337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128337</v>
      </c>
      <c r="O9" s="47">
        <f t="shared" si="1"/>
        <v>22.730605738575981</v>
      </c>
      <c r="P9" s="9"/>
    </row>
    <row r="10" spans="1:133">
      <c r="A10" s="12"/>
      <c r="B10" s="25">
        <v>312.52</v>
      </c>
      <c r="C10" s="20" t="s">
        <v>74</v>
      </c>
      <c r="D10" s="46">
        <v>54983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54983</v>
      </c>
      <c r="O10" s="47">
        <f t="shared" si="1"/>
        <v>9.7383988664541263</v>
      </c>
      <c r="P10" s="9"/>
    </row>
    <row r="11" spans="1:133">
      <c r="A11" s="12"/>
      <c r="B11" s="25">
        <v>314.10000000000002</v>
      </c>
      <c r="C11" s="20" t="s">
        <v>12</v>
      </c>
      <c r="D11" s="46">
        <v>434553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434553</v>
      </c>
      <c r="O11" s="47">
        <f t="shared" si="1"/>
        <v>76.966524973432513</v>
      </c>
      <c r="P11" s="9"/>
    </row>
    <row r="12" spans="1:133">
      <c r="A12" s="12"/>
      <c r="B12" s="25">
        <v>314.3</v>
      </c>
      <c r="C12" s="20" t="s">
        <v>13</v>
      </c>
      <c r="D12" s="46">
        <v>165249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165249</v>
      </c>
      <c r="O12" s="47">
        <f t="shared" si="1"/>
        <v>29.268331562167905</v>
      </c>
      <c r="P12" s="9"/>
    </row>
    <row r="13" spans="1:133">
      <c r="A13" s="12"/>
      <c r="B13" s="25">
        <v>314.8</v>
      </c>
      <c r="C13" s="20" t="s">
        <v>79</v>
      </c>
      <c r="D13" s="46">
        <v>32552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32552</v>
      </c>
      <c r="O13" s="47">
        <f t="shared" si="1"/>
        <v>5.7654976974849452</v>
      </c>
      <c r="P13" s="9"/>
    </row>
    <row r="14" spans="1:133">
      <c r="A14" s="12"/>
      <c r="B14" s="25">
        <v>315</v>
      </c>
      <c r="C14" s="20" t="s">
        <v>15</v>
      </c>
      <c r="D14" s="46">
        <v>364673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364673</v>
      </c>
      <c r="O14" s="47">
        <f t="shared" si="1"/>
        <v>64.589620970598659</v>
      </c>
      <c r="P14" s="9"/>
    </row>
    <row r="15" spans="1:133">
      <c r="A15" s="12"/>
      <c r="B15" s="25">
        <v>316</v>
      </c>
      <c r="C15" s="20" t="s">
        <v>16</v>
      </c>
      <c r="D15" s="46">
        <v>86333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86333</v>
      </c>
      <c r="O15" s="47">
        <f t="shared" si="1"/>
        <v>15.291002479631597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SUM(D17:D20)</f>
        <v>417435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21979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0" si="4">SUM(D16:M16)</f>
        <v>439414</v>
      </c>
      <c r="O16" s="45">
        <f t="shared" si="1"/>
        <v>77.827488487424731</v>
      </c>
      <c r="P16" s="10"/>
    </row>
    <row r="17" spans="1:16">
      <c r="A17" s="12"/>
      <c r="B17" s="25">
        <v>323.10000000000002</v>
      </c>
      <c r="C17" s="20" t="s">
        <v>18</v>
      </c>
      <c r="D17" s="46">
        <v>412441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412441</v>
      </c>
      <c r="O17" s="47">
        <f t="shared" si="1"/>
        <v>73.050123981579873</v>
      </c>
      <c r="P17" s="9"/>
    </row>
    <row r="18" spans="1:16">
      <c r="A18" s="12"/>
      <c r="B18" s="25">
        <v>324.12</v>
      </c>
      <c r="C18" s="20" t="s">
        <v>85</v>
      </c>
      <c r="D18" s="46">
        <v>4443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4443</v>
      </c>
      <c r="O18" s="47">
        <f t="shared" si="1"/>
        <v>0.7869287991498406</v>
      </c>
      <c r="P18" s="9"/>
    </row>
    <row r="19" spans="1:16">
      <c r="A19" s="12"/>
      <c r="B19" s="25">
        <v>324.62</v>
      </c>
      <c r="C19" s="20" t="s">
        <v>86</v>
      </c>
      <c r="D19" s="46">
        <v>551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551</v>
      </c>
      <c r="O19" s="47">
        <f t="shared" si="1"/>
        <v>9.7591215019482813E-2</v>
      </c>
      <c r="P19" s="9"/>
    </row>
    <row r="20" spans="1:16">
      <c r="A20" s="12"/>
      <c r="B20" s="25">
        <v>325.10000000000002</v>
      </c>
      <c r="C20" s="20" t="s">
        <v>22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21979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21979</v>
      </c>
      <c r="O20" s="47">
        <f t="shared" si="1"/>
        <v>3.8928444916755227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SUM(D22:D28)</f>
        <v>588484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21993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610477</v>
      </c>
      <c r="O21" s="45">
        <f t="shared" si="1"/>
        <v>108.12557562876373</v>
      </c>
      <c r="P21" s="10"/>
    </row>
    <row r="22" spans="1:16">
      <c r="A22" s="12"/>
      <c r="B22" s="25">
        <v>334.2</v>
      </c>
      <c r="C22" s="20" t="s">
        <v>26</v>
      </c>
      <c r="D22" s="46">
        <v>423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423</v>
      </c>
      <c r="O22" s="47">
        <f t="shared" si="1"/>
        <v>7.4920297555791715E-2</v>
      </c>
      <c r="P22" s="9"/>
    </row>
    <row r="23" spans="1:16">
      <c r="A23" s="12"/>
      <c r="B23" s="25">
        <v>335.12</v>
      </c>
      <c r="C23" s="20" t="s">
        <v>27</v>
      </c>
      <c r="D23" s="46">
        <v>172265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172265</v>
      </c>
      <c r="O23" s="47">
        <f t="shared" si="1"/>
        <v>30.510981225646475</v>
      </c>
      <c r="P23" s="9"/>
    </row>
    <row r="24" spans="1:16">
      <c r="A24" s="12"/>
      <c r="B24" s="25">
        <v>335.15</v>
      </c>
      <c r="C24" s="20" t="s">
        <v>28</v>
      </c>
      <c r="D24" s="46">
        <v>6115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6115</v>
      </c>
      <c r="O24" s="47">
        <f t="shared" si="1"/>
        <v>1.0830676585193058</v>
      </c>
      <c r="P24" s="9"/>
    </row>
    <row r="25" spans="1:16">
      <c r="A25" s="12"/>
      <c r="B25" s="25">
        <v>335.18</v>
      </c>
      <c r="C25" s="20" t="s">
        <v>29</v>
      </c>
      <c r="D25" s="46">
        <v>374814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374814</v>
      </c>
      <c r="O25" s="47">
        <f t="shared" si="1"/>
        <v>66.385759829968123</v>
      </c>
      <c r="P25" s="9"/>
    </row>
    <row r="26" spans="1:16">
      <c r="A26" s="12"/>
      <c r="B26" s="25">
        <v>335.21</v>
      </c>
      <c r="C26" s="20" t="s">
        <v>30</v>
      </c>
      <c r="D26" s="46">
        <v>6240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6240</v>
      </c>
      <c r="O26" s="47">
        <f t="shared" si="1"/>
        <v>1.1052072263549415</v>
      </c>
      <c r="P26" s="9"/>
    </row>
    <row r="27" spans="1:16">
      <c r="A27" s="12"/>
      <c r="B27" s="25">
        <v>335.34</v>
      </c>
      <c r="C27" s="20" t="s">
        <v>81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21993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21993</v>
      </c>
      <c r="O27" s="47">
        <f t="shared" si="1"/>
        <v>3.8953241232731135</v>
      </c>
      <c r="P27" s="9"/>
    </row>
    <row r="28" spans="1:16">
      <c r="A28" s="12"/>
      <c r="B28" s="25">
        <v>338</v>
      </c>
      <c r="C28" s="20" t="s">
        <v>31</v>
      </c>
      <c r="D28" s="46">
        <v>28627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28627</v>
      </c>
      <c r="O28" s="47">
        <f t="shared" si="1"/>
        <v>5.070315267445979</v>
      </c>
      <c r="P28" s="9"/>
    </row>
    <row r="29" spans="1:16" ht="15.75">
      <c r="A29" s="29" t="s">
        <v>36</v>
      </c>
      <c r="B29" s="30"/>
      <c r="C29" s="31"/>
      <c r="D29" s="32">
        <f t="shared" ref="D29:M29" si="6">SUM(D30:D45)</f>
        <v>1549203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5309044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6858247</v>
      </c>
      <c r="O29" s="45">
        <f t="shared" si="1"/>
        <v>1214.7089975203685</v>
      </c>
      <c r="P29" s="10"/>
    </row>
    <row r="30" spans="1:16">
      <c r="A30" s="12"/>
      <c r="B30" s="25">
        <v>341.1</v>
      </c>
      <c r="C30" s="20" t="s">
        <v>75</v>
      </c>
      <c r="D30" s="46">
        <v>8172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8172</v>
      </c>
      <c r="O30" s="47">
        <f t="shared" si="1"/>
        <v>1.4473963868225292</v>
      </c>
      <c r="P30" s="9"/>
    </row>
    <row r="31" spans="1:16">
      <c r="A31" s="12"/>
      <c r="B31" s="25">
        <v>341.3</v>
      </c>
      <c r="C31" s="20" t="s">
        <v>39</v>
      </c>
      <c r="D31" s="46">
        <v>323110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5" si="7">SUM(D31:M31)</f>
        <v>323110</v>
      </c>
      <c r="O31" s="47">
        <f t="shared" si="1"/>
        <v>57.228126106978394</v>
      </c>
      <c r="P31" s="9"/>
    </row>
    <row r="32" spans="1:16">
      <c r="A32" s="12"/>
      <c r="B32" s="25">
        <v>341.9</v>
      </c>
      <c r="C32" s="20" t="s">
        <v>40</v>
      </c>
      <c r="D32" s="46">
        <v>85767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85767</v>
      </c>
      <c r="O32" s="47">
        <f t="shared" si="1"/>
        <v>15.190754516471838</v>
      </c>
      <c r="P32" s="9"/>
    </row>
    <row r="33" spans="1:16">
      <c r="A33" s="12"/>
      <c r="B33" s="25">
        <v>342.1</v>
      </c>
      <c r="C33" s="20" t="s">
        <v>41</v>
      </c>
      <c r="D33" s="46">
        <v>19906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19906</v>
      </c>
      <c r="O33" s="47">
        <f t="shared" si="1"/>
        <v>3.5256818986893377</v>
      </c>
      <c r="P33" s="9"/>
    </row>
    <row r="34" spans="1:16">
      <c r="A34" s="12"/>
      <c r="B34" s="25">
        <v>342.2</v>
      </c>
      <c r="C34" s="20" t="s">
        <v>42</v>
      </c>
      <c r="D34" s="46">
        <v>45763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45763</v>
      </c>
      <c r="O34" s="47">
        <f t="shared" si="1"/>
        <v>8.1053843428976258</v>
      </c>
      <c r="P34" s="9"/>
    </row>
    <row r="35" spans="1:16">
      <c r="A35" s="12"/>
      <c r="B35" s="25">
        <v>342.4</v>
      </c>
      <c r="C35" s="20" t="s">
        <v>43</v>
      </c>
      <c r="D35" s="46">
        <v>378725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378725</v>
      </c>
      <c r="O35" s="47">
        <f t="shared" si="1"/>
        <v>67.078462628409497</v>
      </c>
      <c r="P35" s="9"/>
    </row>
    <row r="36" spans="1:16">
      <c r="A36" s="12"/>
      <c r="B36" s="25">
        <v>342.5</v>
      </c>
      <c r="C36" s="20" t="s">
        <v>44</v>
      </c>
      <c r="D36" s="46">
        <v>326763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326763</v>
      </c>
      <c r="O36" s="47">
        <f t="shared" si="1"/>
        <v>57.875132837407016</v>
      </c>
      <c r="P36" s="9"/>
    </row>
    <row r="37" spans="1:16">
      <c r="A37" s="12"/>
      <c r="B37" s="25">
        <v>342.6</v>
      </c>
      <c r="C37" s="20" t="s">
        <v>45</v>
      </c>
      <c r="D37" s="46">
        <v>276395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276395</v>
      </c>
      <c r="O37" s="47">
        <f t="shared" ref="O37:O63" si="8">(N37/O$65)</f>
        <v>48.95412681544456</v>
      </c>
      <c r="P37" s="9"/>
    </row>
    <row r="38" spans="1:16">
      <c r="A38" s="12"/>
      <c r="B38" s="25">
        <v>342.9</v>
      </c>
      <c r="C38" s="20" t="s">
        <v>87</v>
      </c>
      <c r="D38" s="46">
        <v>6150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6150</v>
      </c>
      <c r="O38" s="47">
        <f t="shared" si="8"/>
        <v>1.0892667375132838</v>
      </c>
      <c r="P38" s="9"/>
    </row>
    <row r="39" spans="1:16">
      <c r="A39" s="12"/>
      <c r="B39" s="25">
        <v>343.3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4580159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4580159</v>
      </c>
      <c r="O39" s="47">
        <f t="shared" si="8"/>
        <v>811.22192702798441</v>
      </c>
      <c r="P39" s="9"/>
    </row>
    <row r="40" spans="1:16">
      <c r="A40" s="12"/>
      <c r="B40" s="25">
        <v>343.4</v>
      </c>
      <c r="C40" s="20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414149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414149</v>
      </c>
      <c r="O40" s="47">
        <f t="shared" si="8"/>
        <v>73.352639036486011</v>
      </c>
      <c r="P40" s="9"/>
    </row>
    <row r="41" spans="1:16">
      <c r="A41" s="12"/>
      <c r="B41" s="25">
        <v>343.6</v>
      </c>
      <c r="C41" s="20" t="s">
        <v>48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314264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314264</v>
      </c>
      <c r="O41" s="47">
        <f t="shared" si="8"/>
        <v>55.661353170386114</v>
      </c>
      <c r="P41" s="9"/>
    </row>
    <row r="42" spans="1:16">
      <c r="A42" s="12"/>
      <c r="B42" s="25">
        <v>343.7</v>
      </c>
      <c r="C42" s="20" t="s">
        <v>49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472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472</v>
      </c>
      <c r="O42" s="47">
        <f t="shared" si="8"/>
        <v>8.3599008147360959E-2</v>
      </c>
      <c r="P42" s="9"/>
    </row>
    <row r="43" spans="1:16">
      <c r="A43" s="12"/>
      <c r="B43" s="25">
        <v>347.2</v>
      </c>
      <c r="C43" s="20" t="s">
        <v>88</v>
      </c>
      <c r="D43" s="46">
        <v>50220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50220</v>
      </c>
      <c r="O43" s="47">
        <f t="shared" si="8"/>
        <v>8.894792773645058</v>
      </c>
      <c r="P43" s="9"/>
    </row>
    <row r="44" spans="1:16">
      <c r="A44" s="12"/>
      <c r="B44" s="25">
        <v>347.4</v>
      </c>
      <c r="C44" s="20" t="s">
        <v>50</v>
      </c>
      <c r="D44" s="46">
        <v>23691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23691</v>
      </c>
      <c r="O44" s="47">
        <f t="shared" si="8"/>
        <v>4.1960680127523915</v>
      </c>
      <c r="P44" s="9"/>
    </row>
    <row r="45" spans="1:16">
      <c r="A45" s="12"/>
      <c r="B45" s="25">
        <v>347.5</v>
      </c>
      <c r="C45" s="20" t="s">
        <v>51</v>
      </c>
      <c r="D45" s="46">
        <v>4541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4541</v>
      </c>
      <c r="O45" s="47">
        <f t="shared" si="8"/>
        <v>0.80428622033297914</v>
      </c>
      <c r="P45" s="9"/>
    </row>
    <row r="46" spans="1:16" ht="15.75">
      <c r="A46" s="29" t="s">
        <v>37</v>
      </c>
      <c r="B46" s="30"/>
      <c r="C46" s="31"/>
      <c r="D46" s="32">
        <f t="shared" ref="D46:M46" si="9">SUM(D47:D49)</f>
        <v>206687</v>
      </c>
      <c r="E46" s="32">
        <f t="shared" si="9"/>
        <v>25699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0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ref="N46:N51" si="10">SUM(D46:M46)</f>
        <v>232386</v>
      </c>
      <c r="O46" s="45">
        <f t="shared" si="8"/>
        <v>41.159404888416582</v>
      </c>
      <c r="P46" s="10"/>
    </row>
    <row r="47" spans="1:16">
      <c r="A47" s="13"/>
      <c r="B47" s="39">
        <v>351.5</v>
      </c>
      <c r="C47" s="21" t="s">
        <v>54</v>
      </c>
      <c r="D47" s="46">
        <v>17562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17562</v>
      </c>
      <c r="O47" s="47">
        <f t="shared" si="8"/>
        <v>3.1105207226354943</v>
      </c>
      <c r="P47" s="9"/>
    </row>
    <row r="48" spans="1:16">
      <c r="A48" s="13"/>
      <c r="B48" s="39">
        <v>354</v>
      </c>
      <c r="C48" s="21" t="s">
        <v>55</v>
      </c>
      <c r="D48" s="46">
        <v>186711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186711</v>
      </c>
      <c r="O48" s="47">
        <f t="shared" si="8"/>
        <v>33.069606801275242</v>
      </c>
      <c r="P48" s="9"/>
    </row>
    <row r="49" spans="1:119">
      <c r="A49" s="13"/>
      <c r="B49" s="39">
        <v>359</v>
      </c>
      <c r="C49" s="21" t="s">
        <v>82</v>
      </c>
      <c r="D49" s="46">
        <v>2414</v>
      </c>
      <c r="E49" s="46">
        <v>25699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28113</v>
      </c>
      <c r="O49" s="47">
        <f t="shared" si="8"/>
        <v>4.9792773645058448</v>
      </c>
      <c r="P49" s="9"/>
    </row>
    <row r="50" spans="1:119" ht="15.75">
      <c r="A50" s="29" t="s">
        <v>3</v>
      </c>
      <c r="B50" s="30"/>
      <c r="C50" s="31"/>
      <c r="D50" s="32">
        <f t="shared" ref="D50:M50" si="11">SUM(D51:D59)</f>
        <v>236957</v>
      </c>
      <c r="E50" s="32">
        <f t="shared" si="11"/>
        <v>0</v>
      </c>
      <c r="F50" s="32">
        <f t="shared" si="11"/>
        <v>0</v>
      </c>
      <c r="G50" s="32">
        <f t="shared" si="11"/>
        <v>88000</v>
      </c>
      <c r="H50" s="32">
        <f t="shared" si="11"/>
        <v>0</v>
      </c>
      <c r="I50" s="32">
        <f t="shared" si="11"/>
        <v>62645</v>
      </c>
      <c r="J50" s="32">
        <f t="shared" si="11"/>
        <v>0</v>
      </c>
      <c r="K50" s="32">
        <f t="shared" si="11"/>
        <v>888921</v>
      </c>
      <c r="L50" s="32">
        <f t="shared" si="11"/>
        <v>0</v>
      </c>
      <c r="M50" s="32">
        <f t="shared" si="11"/>
        <v>0</v>
      </c>
      <c r="N50" s="32">
        <f t="shared" si="10"/>
        <v>1276523</v>
      </c>
      <c r="O50" s="45">
        <f t="shared" si="8"/>
        <v>226.09334041799505</v>
      </c>
      <c r="P50" s="10"/>
    </row>
    <row r="51" spans="1:119">
      <c r="A51" s="12"/>
      <c r="B51" s="25">
        <v>361.1</v>
      </c>
      <c r="C51" s="20" t="s">
        <v>56</v>
      </c>
      <c r="D51" s="46">
        <v>32775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189796</v>
      </c>
      <c r="L51" s="46">
        <v>0</v>
      </c>
      <c r="M51" s="46">
        <v>0</v>
      </c>
      <c r="N51" s="46">
        <f t="shared" si="10"/>
        <v>222571</v>
      </c>
      <c r="O51" s="47">
        <f t="shared" si="8"/>
        <v>39.421006021962448</v>
      </c>
      <c r="P51" s="9"/>
    </row>
    <row r="52" spans="1:119">
      <c r="A52" s="12"/>
      <c r="B52" s="25">
        <v>361.3</v>
      </c>
      <c r="C52" s="20" t="s">
        <v>89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-349229</v>
      </c>
      <c r="L52" s="46">
        <v>0</v>
      </c>
      <c r="M52" s="46">
        <v>0</v>
      </c>
      <c r="N52" s="46">
        <f t="shared" ref="N52:N59" si="12">SUM(D52:M52)</f>
        <v>-349229</v>
      </c>
      <c r="O52" s="47">
        <f t="shared" si="8"/>
        <v>-61.854233085370176</v>
      </c>
      <c r="P52" s="9"/>
    </row>
    <row r="53" spans="1:119">
      <c r="A53" s="12"/>
      <c r="B53" s="25">
        <v>361.4</v>
      </c>
      <c r="C53" s="20" t="s">
        <v>58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142776</v>
      </c>
      <c r="L53" s="46">
        <v>0</v>
      </c>
      <c r="M53" s="46">
        <v>0</v>
      </c>
      <c r="N53" s="46">
        <f t="shared" si="12"/>
        <v>142776</v>
      </c>
      <c r="O53" s="47">
        <f t="shared" si="8"/>
        <v>25.287991498405951</v>
      </c>
      <c r="P53" s="9"/>
    </row>
    <row r="54" spans="1:119">
      <c r="A54" s="12"/>
      <c r="B54" s="25">
        <v>362</v>
      </c>
      <c r="C54" s="20" t="s">
        <v>59</v>
      </c>
      <c r="D54" s="46">
        <v>158110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158110</v>
      </c>
      <c r="O54" s="47">
        <f t="shared" si="8"/>
        <v>28.003896563939072</v>
      </c>
      <c r="P54" s="9"/>
    </row>
    <row r="55" spans="1:119">
      <c r="A55" s="12"/>
      <c r="B55" s="25">
        <v>365</v>
      </c>
      <c r="C55" s="20" t="s">
        <v>61</v>
      </c>
      <c r="D55" s="46">
        <v>4188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4188</v>
      </c>
      <c r="O55" s="47">
        <f t="shared" si="8"/>
        <v>0.74176408076514344</v>
      </c>
      <c r="P55" s="9"/>
    </row>
    <row r="56" spans="1:119">
      <c r="A56" s="12"/>
      <c r="B56" s="25">
        <v>366</v>
      </c>
      <c r="C56" s="20" t="s">
        <v>62</v>
      </c>
      <c r="D56" s="46">
        <v>7006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7006</v>
      </c>
      <c r="O56" s="47">
        <f t="shared" si="8"/>
        <v>1.240878498051718</v>
      </c>
      <c r="P56" s="9"/>
    </row>
    <row r="57" spans="1:119">
      <c r="A57" s="12"/>
      <c r="B57" s="25">
        <v>368</v>
      </c>
      <c r="C57" s="20" t="s">
        <v>63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901518</v>
      </c>
      <c r="L57" s="46">
        <v>0</v>
      </c>
      <c r="M57" s="46">
        <v>0</v>
      </c>
      <c r="N57" s="46">
        <f t="shared" si="12"/>
        <v>901518</v>
      </c>
      <c r="O57" s="47">
        <f t="shared" si="8"/>
        <v>159.67375132837407</v>
      </c>
      <c r="P57" s="9"/>
    </row>
    <row r="58" spans="1:119">
      <c r="A58" s="12"/>
      <c r="B58" s="25">
        <v>369.3</v>
      </c>
      <c r="C58" s="20" t="s">
        <v>90</v>
      </c>
      <c r="D58" s="46">
        <v>0</v>
      </c>
      <c r="E58" s="46">
        <v>0</v>
      </c>
      <c r="F58" s="46">
        <v>0</v>
      </c>
      <c r="G58" s="46">
        <v>88000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88000</v>
      </c>
      <c r="O58" s="47">
        <f t="shared" si="8"/>
        <v>15.586255756287636</v>
      </c>
      <c r="P58" s="9"/>
    </row>
    <row r="59" spans="1:119">
      <c r="A59" s="12"/>
      <c r="B59" s="25">
        <v>369.9</v>
      </c>
      <c r="C59" s="20" t="s">
        <v>64</v>
      </c>
      <c r="D59" s="46">
        <v>34878</v>
      </c>
      <c r="E59" s="46">
        <v>0</v>
      </c>
      <c r="F59" s="46">
        <v>0</v>
      </c>
      <c r="G59" s="46">
        <v>0</v>
      </c>
      <c r="H59" s="46">
        <v>0</v>
      </c>
      <c r="I59" s="46">
        <v>62645</v>
      </c>
      <c r="J59" s="46">
        <v>0</v>
      </c>
      <c r="K59" s="46">
        <v>4060</v>
      </c>
      <c r="L59" s="46">
        <v>0</v>
      </c>
      <c r="M59" s="46">
        <v>0</v>
      </c>
      <c r="N59" s="46">
        <f t="shared" si="12"/>
        <v>101583</v>
      </c>
      <c r="O59" s="47">
        <f t="shared" si="8"/>
        <v>17.992029755579171</v>
      </c>
      <c r="P59" s="9"/>
    </row>
    <row r="60" spans="1:119" ht="15.75">
      <c r="A60" s="29" t="s">
        <v>38</v>
      </c>
      <c r="B60" s="30"/>
      <c r="C60" s="31"/>
      <c r="D60" s="32">
        <f t="shared" ref="D60:M60" si="13">SUM(D61:D62)</f>
        <v>250000</v>
      </c>
      <c r="E60" s="32">
        <f t="shared" si="13"/>
        <v>0</v>
      </c>
      <c r="F60" s="32">
        <f t="shared" si="13"/>
        <v>0</v>
      </c>
      <c r="G60" s="32">
        <f t="shared" si="13"/>
        <v>0</v>
      </c>
      <c r="H60" s="32">
        <f t="shared" si="13"/>
        <v>0</v>
      </c>
      <c r="I60" s="32">
        <f t="shared" si="13"/>
        <v>28074</v>
      </c>
      <c r="J60" s="32">
        <f t="shared" si="13"/>
        <v>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>SUM(D60:M60)</f>
        <v>278074</v>
      </c>
      <c r="O60" s="45">
        <f t="shared" si="8"/>
        <v>49.251505490612821</v>
      </c>
      <c r="P60" s="9"/>
    </row>
    <row r="61" spans="1:119">
      <c r="A61" s="12"/>
      <c r="B61" s="25">
        <v>381</v>
      </c>
      <c r="C61" s="20" t="s">
        <v>65</v>
      </c>
      <c r="D61" s="46">
        <v>250000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250000</v>
      </c>
      <c r="O61" s="47">
        <f t="shared" si="8"/>
        <v>44.279135671271696</v>
      </c>
      <c r="P61" s="9"/>
    </row>
    <row r="62" spans="1:119" ht="15.75" thickBot="1">
      <c r="A62" s="12"/>
      <c r="B62" s="25">
        <v>389.1</v>
      </c>
      <c r="C62" s="20" t="s">
        <v>91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28074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28074</v>
      </c>
      <c r="O62" s="47">
        <f t="shared" si="8"/>
        <v>4.9723698193411261</v>
      </c>
      <c r="P62" s="9"/>
    </row>
    <row r="63" spans="1:119" ht="16.5" thickBot="1">
      <c r="A63" s="14" t="s">
        <v>52</v>
      </c>
      <c r="B63" s="23"/>
      <c r="C63" s="22"/>
      <c r="D63" s="15">
        <f t="shared" ref="D63:M63" si="14">SUM(D5,D16,D21,D29,D46,D50,D60)</f>
        <v>9019854</v>
      </c>
      <c r="E63" s="15">
        <f t="shared" si="14"/>
        <v>25699</v>
      </c>
      <c r="F63" s="15">
        <f t="shared" si="14"/>
        <v>0</v>
      </c>
      <c r="G63" s="15">
        <f t="shared" si="14"/>
        <v>88000</v>
      </c>
      <c r="H63" s="15">
        <f t="shared" si="14"/>
        <v>0</v>
      </c>
      <c r="I63" s="15">
        <f t="shared" si="14"/>
        <v>5443735</v>
      </c>
      <c r="J63" s="15">
        <f t="shared" si="14"/>
        <v>0</v>
      </c>
      <c r="K63" s="15">
        <f t="shared" si="14"/>
        <v>888921</v>
      </c>
      <c r="L63" s="15">
        <f t="shared" si="14"/>
        <v>0</v>
      </c>
      <c r="M63" s="15">
        <f t="shared" si="14"/>
        <v>0</v>
      </c>
      <c r="N63" s="15">
        <f>SUM(D63:M63)</f>
        <v>15466209</v>
      </c>
      <c r="O63" s="38">
        <f t="shared" si="8"/>
        <v>2739.3214665249734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48" t="s">
        <v>92</v>
      </c>
      <c r="M65" s="48"/>
      <c r="N65" s="48"/>
      <c r="O65" s="43">
        <v>5646</v>
      </c>
    </row>
    <row r="66" spans="1:1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</row>
    <row r="67" spans="1:15" ht="15.75" customHeight="1" thickBot="1">
      <c r="A67" s="52" t="s">
        <v>93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9"/>
      <c r="M3" s="36"/>
      <c r="N3" s="37"/>
      <c r="O3" s="70" t="s">
        <v>71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6124803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6124803</v>
      </c>
      <c r="O5" s="33">
        <f t="shared" ref="O5:O36" si="1">(N5/O$64)</f>
        <v>1088.0801208029845</v>
      </c>
      <c r="P5" s="6"/>
    </row>
    <row r="6" spans="1:133">
      <c r="A6" s="12"/>
      <c r="B6" s="25">
        <v>311</v>
      </c>
      <c r="C6" s="20" t="s">
        <v>2</v>
      </c>
      <c r="D6" s="46">
        <v>4643816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4643816</v>
      </c>
      <c r="O6" s="47">
        <f t="shared" si="1"/>
        <v>824.98063599218335</v>
      </c>
      <c r="P6" s="9"/>
    </row>
    <row r="7" spans="1:133">
      <c r="A7" s="12"/>
      <c r="B7" s="25">
        <v>312.41000000000003</v>
      </c>
      <c r="C7" s="20" t="s">
        <v>11</v>
      </c>
      <c r="D7" s="46">
        <v>113234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113234</v>
      </c>
      <c r="O7" s="47">
        <f t="shared" si="1"/>
        <v>20.116184046899981</v>
      </c>
      <c r="P7" s="9"/>
    </row>
    <row r="8" spans="1:133">
      <c r="A8" s="12"/>
      <c r="B8" s="25">
        <v>312.42</v>
      </c>
      <c r="C8" s="20" t="s">
        <v>10</v>
      </c>
      <c r="D8" s="46">
        <v>52747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52747</v>
      </c>
      <c r="O8" s="47">
        <f t="shared" si="1"/>
        <v>9.3705809202345005</v>
      </c>
      <c r="P8" s="9"/>
    </row>
    <row r="9" spans="1:133">
      <c r="A9" s="12"/>
      <c r="B9" s="25">
        <v>312.51</v>
      </c>
      <c r="C9" s="20" t="s">
        <v>78</v>
      </c>
      <c r="D9" s="46">
        <v>149252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149252</v>
      </c>
      <c r="O9" s="47">
        <f t="shared" si="1"/>
        <v>26.514833895896253</v>
      </c>
      <c r="P9" s="9"/>
    </row>
    <row r="10" spans="1:133">
      <c r="A10" s="12"/>
      <c r="B10" s="25">
        <v>312.52</v>
      </c>
      <c r="C10" s="20" t="s">
        <v>74</v>
      </c>
      <c r="D10" s="46">
        <v>59992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59992</v>
      </c>
      <c r="O10" s="47">
        <f t="shared" si="1"/>
        <v>10.657665659975128</v>
      </c>
      <c r="P10" s="9"/>
    </row>
    <row r="11" spans="1:133">
      <c r="A11" s="12"/>
      <c r="B11" s="25">
        <v>314.10000000000002</v>
      </c>
      <c r="C11" s="20" t="s">
        <v>12</v>
      </c>
      <c r="D11" s="46">
        <v>444370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444370</v>
      </c>
      <c r="O11" s="47">
        <f t="shared" si="1"/>
        <v>78.942973885237166</v>
      </c>
      <c r="P11" s="9"/>
    </row>
    <row r="12" spans="1:133">
      <c r="A12" s="12"/>
      <c r="B12" s="25">
        <v>314.3</v>
      </c>
      <c r="C12" s="20" t="s">
        <v>13</v>
      </c>
      <c r="D12" s="46">
        <v>158408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158408</v>
      </c>
      <c r="O12" s="47">
        <f t="shared" si="1"/>
        <v>28.141410552496001</v>
      </c>
      <c r="P12" s="9"/>
    </row>
    <row r="13" spans="1:133">
      <c r="A13" s="12"/>
      <c r="B13" s="25">
        <v>314.8</v>
      </c>
      <c r="C13" s="20" t="s">
        <v>79</v>
      </c>
      <c r="D13" s="46">
        <v>26234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26234</v>
      </c>
      <c r="O13" s="47">
        <f t="shared" si="1"/>
        <v>4.6605080831408774</v>
      </c>
      <c r="P13" s="9"/>
    </row>
    <row r="14" spans="1:133">
      <c r="A14" s="12"/>
      <c r="B14" s="25">
        <v>315</v>
      </c>
      <c r="C14" s="20" t="s">
        <v>15</v>
      </c>
      <c r="D14" s="46">
        <v>386574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386574</v>
      </c>
      <c r="O14" s="47">
        <f t="shared" si="1"/>
        <v>68.675430804761064</v>
      </c>
      <c r="P14" s="9"/>
    </row>
    <row r="15" spans="1:133">
      <c r="A15" s="12"/>
      <c r="B15" s="25">
        <v>316</v>
      </c>
      <c r="C15" s="20" t="s">
        <v>16</v>
      </c>
      <c r="D15" s="46">
        <v>90176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90176</v>
      </c>
      <c r="O15" s="47">
        <f t="shared" si="1"/>
        <v>16.019896962160242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SUM(D17:D23)</f>
        <v>718748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73854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3" si="4">SUM(D16:M16)</f>
        <v>792602</v>
      </c>
      <c r="O16" s="45">
        <f t="shared" si="1"/>
        <v>140.80689287617693</v>
      </c>
      <c r="P16" s="10"/>
    </row>
    <row r="17" spans="1:16">
      <c r="A17" s="12"/>
      <c r="B17" s="25">
        <v>322</v>
      </c>
      <c r="C17" s="20" t="s">
        <v>0</v>
      </c>
      <c r="D17" s="46">
        <v>258237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258237</v>
      </c>
      <c r="O17" s="47">
        <f t="shared" si="1"/>
        <v>45.876176940842065</v>
      </c>
      <c r="P17" s="9"/>
    </row>
    <row r="18" spans="1:16">
      <c r="A18" s="12"/>
      <c r="B18" s="25">
        <v>323.10000000000002</v>
      </c>
      <c r="C18" s="20" t="s">
        <v>18</v>
      </c>
      <c r="D18" s="46">
        <v>435766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435766</v>
      </c>
      <c r="O18" s="47">
        <f t="shared" si="1"/>
        <v>77.414460827855748</v>
      </c>
      <c r="P18" s="9"/>
    </row>
    <row r="19" spans="1:16">
      <c r="A19" s="12"/>
      <c r="B19" s="25">
        <v>324.11</v>
      </c>
      <c r="C19" s="20" t="s">
        <v>19</v>
      </c>
      <c r="D19" s="46">
        <v>1506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1506</v>
      </c>
      <c r="O19" s="47">
        <f t="shared" si="1"/>
        <v>0.26754308047610587</v>
      </c>
      <c r="P19" s="9"/>
    </row>
    <row r="20" spans="1:16">
      <c r="A20" s="12"/>
      <c r="B20" s="25">
        <v>324.20999999999998</v>
      </c>
      <c r="C20" s="20" t="s">
        <v>20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51511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51511</v>
      </c>
      <c r="O20" s="47">
        <f t="shared" si="1"/>
        <v>9.1510037306804044</v>
      </c>
      <c r="P20" s="9"/>
    </row>
    <row r="21" spans="1:16">
      <c r="A21" s="12"/>
      <c r="B21" s="25">
        <v>324.61</v>
      </c>
      <c r="C21" s="20" t="s">
        <v>21</v>
      </c>
      <c r="D21" s="46">
        <v>1654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1654</v>
      </c>
      <c r="O21" s="47">
        <f t="shared" si="1"/>
        <v>0.29383549475928228</v>
      </c>
      <c r="P21" s="9"/>
    </row>
    <row r="22" spans="1:16">
      <c r="A22" s="12"/>
      <c r="B22" s="25">
        <v>325.10000000000002</v>
      </c>
      <c r="C22" s="20" t="s">
        <v>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22343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22343</v>
      </c>
      <c r="O22" s="47">
        <f t="shared" si="1"/>
        <v>3.9692662995203412</v>
      </c>
      <c r="P22" s="9"/>
    </row>
    <row r="23" spans="1:16">
      <c r="A23" s="12"/>
      <c r="B23" s="25">
        <v>329</v>
      </c>
      <c r="C23" s="20" t="s">
        <v>23</v>
      </c>
      <c r="D23" s="46">
        <v>21585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21585</v>
      </c>
      <c r="O23" s="47">
        <f t="shared" si="1"/>
        <v>3.8346065020429916</v>
      </c>
      <c r="P23" s="9"/>
    </row>
    <row r="24" spans="1:16" ht="15.75">
      <c r="A24" s="29" t="s">
        <v>24</v>
      </c>
      <c r="B24" s="30"/>
      <c r="C24" s="31"/>
      <c r="D24" s="32">
        <f t="shared" ref="D24:M24" si="5">SUM(D25:D31)</f>
        <v>573129</v>
      </c>
      <c r="E24" s="32">
        <f t="shared" si="5"/>
        <v>0</v>
      </c>
      <c r="F24" s="32">
        <f t="shared" si="5"/>
        <v>0</v>
      </c>
      <c r="G24" s="32">
        <f t="shared" si="5"/>
        <v>100000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673129</v>
      </c>
      <c r="O24" s="45">
        <f t="shared" si="1"/>
        <v>119.58234144608278</v>
      </c>
      <c r="P24" s="10"/>
    </row>
    <row r="25" spans="1:16">
      <c r="A25" s="12"/>
      <c r="B25" s="25">
        <v>334.7</v>
      </c>
      <c r="C25" s="20" t="s">
        <v>80</v>
      </c>
      <c r="D25" s="46">
        <v>0</v>
      </c>
      <c r="E25" s="46">
        <v>0</v>
      </c>
      <c r="F25" s="46">
        <v>0</v>
      </c>
      <c r="G25" s="46">
        <v>100000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100000</v>
      </c>
      <c r="O25" s="47">
        <f t="shared" si="1"/>
        <v>17.765144785930005</v>
      </c>
      <c r="P25" s="9"/>
    </row>
    <row r="26" spans="1:16">
      <c r="A26" s="12"/>
      <c r="B26" s="25">
        <v>335.12</v>
      </c>
      <c r="C26" s="20" t="s">
        <v>27</v>
      </c>
      <c r="D26" s="46">
        <v>170874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170874</v>
      </c>
      <c r="O26" s="47">
        <f t="shared" si="1"/>
        <v>30.356013501510038</v>
      </c>
      <c r="P26" s="9"/>
    </row>
    <row r="27" spans="1:16">
      <c r="A27" s="12"/>
      <c r="B27" s="25">
        <v>335.15</v>
      </c>
      <c r="C27" s="20" t="s">
        <v>28</v>
      </c>
      <c r="D27" s="46">
        <v>4594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4594</v>
      </c>
      <c r="O27" s="47">
        <f t="shared" si="1"/>
        <v>0.81613075146562442</v>
      </c>
      <c r="P27" s="9"/>
    </row>
    <row r="28" spans="1:16">
      <c r="A28" s="12"/>
      <c r="B28" s="25">
        <v>335.18</v>
      </c>
      <c r="C28" s="20" t="s">
        <v>29</v>
      </c>
      <c r="D28" s="46">
        <v>361950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361950</v>
      </c>
      <c r="O28" s="47">
        <f t="shared" si="1"/>
        <v>64.300941552673649</v>
      </c>
      <c r="P28" s="9"/>
    </row>
    <row r="29" spans="1:16">
      <c r="A29" s="12"/>
      <c r="B29" s="25">
        <v>335.21</v>
      </c>
      <c r="C29" s="20" t="s">
        <v>30</v>
      </c>
      <c r="D29" s="46">
        <v>5800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5800</v>
      </c>
      <c r="O29" s="47">
        <f t="shared" si="1"/>
        <v>1.0303783975839402</v>
      </c>
      <c r="P29" s="9"/>
    </row>
    <row r="30" spans="1:16">
      <c r="A30" s="12"/>
      <c r="B30" s="25">
        <v>335.34</v>
      </c>
      <c r="C30" s="20" t="s">
        <v>81</v>
      </c>
      <c r="D30" s="46">
        <v>14274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14274</v>
      </c>
      <c r="O30" s="47">
        <f t="shared" si="1"/>
        <v>2.535796766743649</v>
      </c>
      <c r="P30" s="9"/>
    </row>
    <row r="31" spans="1:16">
      <c r="A31" s="12"/>
      <c r="B31" s="25">
        <v>338</v>
      </c>
      <c r="C31" s="20" t="s">
        <v>31</v>
      </c>
      <c r="D31" s="46">
        <v>15637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15637</v>
      </c>
      <c r="O31" s="47">
        <f t="shared" si="1"/>
        <v>2.7779356901758749</v>
      </c>
      <c r="P31" s="9"/>
    </row>
    <row r="32" spans="1:16" ht="15.75">
      <c r="A32" s="29" t="s">
        <v>36</v>
      </c>
      <c r="B32" s="30"/>
      <c r="C32" s="31"/>
      <c r="D32" s="32">
        <f t="shared" ref="D32:M32" si="6">SUM(D33:D46)</f>
        <v>998906</v>
      </c>
      <c r="E32" s="32">
        <f t="shared" si="6"/>
        <v>0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4800148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 t="shared" si="4"/>
        <v>5799054</v>
      </c>
      <c r="O32" s="45">
        <f t="shared" si="1"/>
        <v>1030.2103393142654</v>
      </c>
      <c r="P32" s="10"/>
    </row>
    <row r="33" spans="1:16">
      <c r="A33" s="12"/>
      <c r="B33" s="25">
        <v>341.1</v>
      </c>
      <c r="C33" s="20" t="s">
        <v>75</v>
      </c>
      <c r="D33" s="46">
        <v>7562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7562</v>
      </c>
      <c r="O33" s="47">
        <f t="shared" si="1"/>
        <v>1.3434002487120269</v>
      </c>
      <c r="P33" s="9"/>
    </row>
    <row r="34" spans="1:16">
      <c r="A34" s="12"/>
      <c r="B34" s="25">
        <v>341.3</v>
      </c>
      <c r="C34" s="20" t="s">
        <v>39</v>
      </c>
      <c r="D34" s="46">
        <v>307740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6" si="7">SUM(D34:M34)</f>
        <v>307740</v>
      </c>
      <c r="O34" s="47">
        <f t="shared" si="1"/>
        <v>54.670456564220999</v>
      </c>
      <c r="P34" s="9"/>
    </row>
    <row r="35" spans="1:16">
      <c r="A35" s="12"/>
      <c r="B35" s="25">
        <v>341.9</v>
      </c>
      <c r="C35" s="20" t="s">
        <v>40</v>
      </c>
      <c r="D35" s="46">
        <v>1528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1528</v>
      </c>
      <c r="O35" s="47">
        <f t="shared" si="1"/>
        <v>0.27145141232901049</v>
      </c>
      <c r="P35" s="9"/>
    </row>
    <row r="36" spans="1:16">
      <c r="A36" s="12"/>
      <c r="B36" s="25">
        <v>342.1</v>
      </c>
      <c r="C36" s="20" t="s">
        <v>41</v>
      </c>
      <c r="D36" s="46">
        <v>6629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6629</v>
      </c>
      <c r="O36" s="47">
        <f t="shared" si="1"/>
        <v>1.1776514478593001</v>
      </c>
      <c r="P36" s="9"/>
    </row>
    <row r="37" spans="1:16">
      <c r="A37" s="12"/>
      <c r="B37" s="25">
        <v>342.2</v>
      </c>
      <c r="C37" s="20" t="s">
        <v>42</v>
      </c>
      <c r="D37" s="46">
        <v>55997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55997</v>
      </c>
      <c r="O37" s="47">
        <f t="shared" ref="O37:O62" si="8">(N37/O$64)</f>
        <v>9.9479481257772253</v>
      </c>
      <c r="P37" s="9"/>
    </row>
    <row r="38" spans="1:16">
      <c r="A38" s="12"/>
      <c r="B38" s="25">
        <v>342.4</v>
      </c>
      <c r="C38" s="20" t="s">
        <v>43</v>
      </c>
      <c r="D38" s="46">
        <v>373822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373822</v>
      </c>
      <c r="O38" s="47">
        <f t="shared" si="8"/>
        <v>66.410019541659267</v>
      </c>
      <c r="P38" s="9"/>
    </row>
    <row r="39" spans="1:16">
      <c r="A39" s="12"/>
      <c r="B39" s="25">
        <v>342.5</v>
      </c>
      <c r="C39" s="20" t="s">
        <v>44</v>
      </c>
      <c r="D39" s="46">
        <v>5725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5725</v>
      </c>
      <c r="O39" s="47">
        <f t="shared" si="8"/>
        <v>1.0170545389944927</v>
      </c>
      <c r="P39" s="9"/>
    </row>
    <row r="40" spans="1:16">
      <c r="A40" s="12"/>
      <c r="B40" s="25">
        <v>342.6</v>
      </c>
      <c r="C40" s="20" t="s">
        <v>45</v>
      </c>
      <c r="D40" s="46">
        <v>155201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155201</v>
      </c>
      <c r="O40" s="47">
        <f t="shared" si="8"/>
        <v>27.571682359211227</v>
      </c>
      <c r="P40" s="9"/>
    </row>
    <row r="41" spans="1:16">
      <c r="A41" s="12"/>
      <c r="B41" s="25">
        <v>343.3</v>
      </c>
      <c r="C41" s="20" t="s">
        <v>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4071887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4071887</v>
      </c>
      <c r="O41" s="47">
        <f t="shared" si="8"/>
        <v>723.37662106946175</v>
      </c>
      <c r="P41" s="9"/>
    </row>
    <row r="42" spans="1:16">
      <c r="A42" s="12"/>
      <c r="B42" s="25">
        <v>343.4</v>
      </c>
      <c r="C42" s="20" t="s">
        <v>47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414657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414657</v>
      </c>
      <c r="O42" s="47">
        <f t="shared" si="8"/>
        <v>73.664416414993781</v>
      </c>
      <c r="P42" s="9"/>
    </row>
    <row r="43" spans="1:16">
      <c r="A43" s="12"/>
      <c r="B43" s="25">
        <v>343.6</v>
      </c>
      <c r="C43" s="20" t="s">
        <v>48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313126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313126</v>
      </c>
      <c r="O43" s="47">
        <f t="shared" si="8"/>
        <v>55.627287262391185</v>
      </c>
      <c r="P43" s="9"/>
    </row>
    <row r="44" spans="1:16">
      <c r="A44" s="12"/>
      <c r="B44" s="25">
        <v>343.7</v>
      </c>
      <c r="C44" s="20" t="s">
        <v>49</v>
      </c>
      <c r="D44" s="46">
        <v>478</v>
      </c>
      <c r="E44" s="46">
        <v>0</v>
      </c>
      <c r="F44" s="46">
        <v>0</v>
      </c>
      <c r="G44" s="46">
        <v>0</v>
      </c>
      <c r="H44" s="46">
        <v>0</v>
      </c>
      <c r="I44" s="46">
        <v>478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956</v>
      </c>
      <c r="O44" s="47">
        <f t="shared" si="8"/>
        <v>0.16983478415349085</v>
      </c>
      <c r="P44" s="9"/>
    </row>
    <row r="45" spans="1:16">
      <c r="A45" s="12"/>
      <c r="B45" s="25">
        <v>347.4</v>
      </c>
      <c r="C45" s="20" t="s">
        <v>50</v>
      </c>
      <c r="D45" s="46">
        <v>80405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80405</v>
      </c>
      <c r="O45" s="47">
        <f t="shared" si="8"/>
        <v>14.284064665127021</v>
      </c>
      <c r="P45" s="9"/>
    </row>
    <row r="46" spans="1:16">
      <c r="A46" s="12"/>
      <c r="B46" s="25">
        <v>347.5</v>
      </c>
      <c r="C46" s="20" t="s">
        <v>51</v>
      </c>
      <c r="D46" s="46">
        <v>3819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3819</v>
      </c>
      <c r="O46" s="47">
        <f t="shared" si="8"/>
        <v>0.67845087937466686</v>
      </c>
      <c r="P46" s="9"/>
    </row>
    <row r="47" spans="1:16" ht="15.75">
      <c r="A47" s="29" t="s">
        <v>37</v>
      </c>
      <c r="B47" s="30"/>
      <c r="C47" s="31"/>
      <c r="D47" s="32">
        <f t="shared" ref="D47:M47" si="9">SUM(D48:D50)</f>
        <v>21721</v>
      </c>
      <c r="E47" s="32">
        <f t="shared" si="9"/>
        <v>35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0</v>
      </c>
      <c r="J47" s="32">
        <f t="shared" si="9"/>
        <v>0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 t="shared" ref="N47:N52" si="10">SUM(D47:M47)</f>
        <v>21756</v>
      </c>
      <c r="O47" s="45">
        <f t="shared" si="8"/>
        <v>3.8649848996269318</v>
      </c>
      <c r="P47" s="10"/>
    </row>
    <row r="48" spans="1:16">
      <c r="A48" s="13"/>
      <c r="B48" s="39">
        <v>351.5</v>
      </c>
      <c r="C48" s="21" t="s">
        <v>54</v>
      </c>
      <c r="D48" s="46">
        <v>10773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10773</v>
      </c>
      <c r="O48" s="47">
        <f t="shared" si="8"/>
        <v>1.9138390477882394</v>
      </c>
      <c r="P48" s="9"/>
    </row>
    <row r="49" spans="1:119">
      <c r="A49" s="13"/>
      <c r="B49" s="39">
        <v>354</v>
      </c>
      <c r="C49" s="21" t="s">
        <v>55</v>
      </c>
      <c r="D49" s="46">
        <v>10948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10948</v>
      </c>
      <c r="O49" s="47">
        <f t="shared" si="8"/>
        <v>1.9449280511636169</v>
      </c>
      <c r="P49" s="9"/>
    </row>
    <row r="50" spans="1:119">
      <c r="A50" s="13"/>
      <c r="B50" s="39">
        <v>359</v>
      </c>
      <c r="C50" s="21" t="s">
        <v>82</v>
      </c>
      <c r="D50" s="46">
        <v>0</v>
      </c>
      <c r="E50" s="46">
        <v>35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35</v>
      </c>
      <c r="O50" s="47">
        <f t="shared" si="8"/>
        <v>6.2178006750755015E-3</v>
      </c>
      <c r="P50" s="9"/>
    </row>
    <row r="51" spans="1:119" ht="15.75">
      <c r="A51" s="29" t="s">
        <v>3</v>
      </c>
      <c r="B51" s="30"/>
      <c r="C51" s="31"/>
      <c r="D51" s="32">
        <f t="shared" ref="D51:M51" si="11">SUM(D52:D59)</f>
        <v>287553</v>
      </c>
      <c r="E51" s="32">
        <f t="shared" si="11"/>
        <v>0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71625</v>
      </c>
      <c r="J51" s="32">
        <f t="shared" si="11"/>
        <v>0</v>
      </c>
      <c r="K51" s="32">
        <f t="shared" si="11"/>
        <v>1821404</v>
      </c>
      <c r="L51" s="32">
        <f t="shared" si="11"/>
        <v>0</v>
      </c>
      <c r="M51" s="32">
        <f t="shared" si="11"/>
        <v>0</v>
      </c>
      <c r="N51" s="32">
        <f t="shared" si="10"/>
        <v>2180582</v>
      </c>
      <c r="O51" s="45">
        <f t="shared" si="8"/>
        <v>387.38354947592825</v>
      </c>
      <c r="P51" s="10"/>
    </row>
    <row r="52" spans="1:119">
      <c r="A52" s="12"/>
      <c r="B52" s="25">
        <v>361.1</v>
      </c>
      <c r="C52" s="20" t="s">
        <v>56</v>
      </c>
      <c r="D52" s="46">
        <v>24257</v>
      </c>
      <c r="E52" s="46">
        <v>0</v>
      </c>
      <c r="F52" s="46">
        <v>0</v>
      </c>
      <c r="G52" s="46">
        <v>0</v>
      </c>
      <c r="H52" s="46">
        <v>0</v>
      </c>
      <c r="I52" s="46">
        <v>17508</v>
      </c>
      <c r="J52" s="46">
        <v>0</v>
      </c>
      <c r="K52" s="46">
        <v>98917</v>
      </c>
      <c r="L52" s="46">
        <v>0</v>
      </c>
      <c r="M52" s="46">
        <v>0</v>
      </c>
      <c r="N52" s="46">
        <f t="shared" si="10"/>
        <v>140682</v>
      </c>
      <c r="O52" s="47">
        <f t="shared" si="8"/>
        <v>24.99236098774205</v>
      </c>
      <c r="P52" s="9"/>
    </row>
    <row r="53" spans="1:119">
      <c r="A53" s="12"/>
      <c r="B53" s="25">
        <v>361.2</v>
      </c>
      <c r="C53" s="20" t="s">
        <v>57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47081</v>
      </c>
      <c r="L53" s="46">
        <v>0</v>
      </c>
      <c r="M53" s="46">
        <v>0</v>
      </c>
      <c r="N53" s="46">
        <f t="shared" ref="N53:N59" si="12">SUM(D53:M53)</f>
        <v>47081</v>
      </c>
      <c r="O53" s="47">
        <f t="shared" si="8"/>
        <v>8.3640078166637064</v>
      </c>
      <c r="P53" s="9"/>
    </row>
    <row r="54" spans="1:119">
      <c r="A54" s="12"/>
      <c r="B54" s="25">
        <v>361.4</v>
      </c>
      <c r="C54" s="20" t="s">
        <v>58</v>
      </c>
      <c r="D54" s="46">
        <v>46810</v>
      </c>
      <c r="E54" s="46">
        <v>0</v>
      </c>
      <c r="F54" s="46">
        <v>0</v>
      </c>
      <c r="G54" s="46">
        <v>0</v>
      </c>
      <c r="H54" s="46">
        <v>0</v>
      </c>
      <c r="I54" s="46">
        <v>32464</v>
      </c>
      <c r="J54" s="46">
        <v>0</v>
      </c>
      <c r="K54" s="46">
        <v>731001</v>
      </c>
      <c r="L54" s="46">
        <v>0</v>
      </c>
      <c r="M54" s="46">
        <v>0</v>
      </c>
      <c r="N54" s="46">
        <f t="shared" si="12"/>
        <v>810275</v>
      </c>
      <c r="O54" s="47">
        <f t="shared" si="8"/>
        <v>143.94652691419435</v>
      </c>
      <c r="P54" s="9"/>
    </row>
    <row r="55" spans="1:119">
      <c r="A55" s="12"/>
      <c r="B55" s="25">
        <v>362</v>
      </c>
      <c r="C55" s="20" t="s">
        <v>59</v>
      </c>
      <c r="D55" s="46">
        <v>157673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157673</v>
      </c>
      <c r="O55" s="47">
        <f t="shared" si="8"/>
        <v>28.010836738319416</v>
      </c>
      <c r="P55" s="9"/>
    </row>
    <row r="56" spans="1:119">
      <c r="A56" s="12"/>
      <c r="B56" s="25">
        <v>365</v>
      </c>
      <c r="C56" s="20" t="s">
        <v>61</v>
      </c>
      <c r="D56" s="46">
        <v>7823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7823</v>
      </c>
      <c r="O56" s="47">
        <f t="shared" si="8"/>
        <v>1.3897672766033042</v>
      </c>
      <c r="P56" s="9"/>
    </row>
    <row r="57" spans="1:119">
      <c r="A57" s="12"/>
      <c r="B57" s="25">
        <v>366</v>
      </c>
      <c r="C57" s="20" t="s">
        <v>62</v>
      </c>
      <c r="D57" s="46">
        <v>4476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4476</v>
      </c>
      <c r="O57" s="47">
        <f t="shared" si="8"/>
        <v>0.79516788061822707</v>
      </c>
      <c r="P57" s="9"/>
    </row>
    <row r="58" spans="1:119">
      <c r="A58" s="12"/>
      <c r="B58" s="25">
        <v>368</v>
      </c>
      <c r="C58" s="20" t="s">
        <v>63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944287</v>
      </c>
      <c r="L58" s="46">
        <v>0</v>
      </c>
      <c r="M58" s="46">
        <v>0</v>
      </c>
      <c r="N58" s="46">
        <f t="shared" si="12"/>
        <v>944287</v>
      </c>
      <c r="O58" s="47">
        <f t="shared" si="8"/>
        <v>167.75395274471487</v>
      </c>
      <c r="P58" s="9"/>
    </row>
    <row r="59" spans="1:119">
      <c r="A59" s="12"/>
      <c r="B59" s="25">
        <v>369.9</v>
      </c>
      <c r="C59" s="20" t="s">
        <v>64</v>
      </c>
      <c r="D59" s="46">
        <v>46514</v>
      </c>
      <c r="E59" s="46">
        <v>0</v>
      </c>
      <c r="F59" s="46">
        <v>0</v>
      </c>
      <c r="G59" s="46">
        <v>0</v>
      </c>
      <c r="H59" s="46">
        <v>0</v>
      </c>
      <c r="I59" s="46">
        <v>21653</v>
      </c>
      <c r="J59" s="46">
        <v>0</v>
      </c>
      <c r="K59" s="46">
        <v>118</v>
      </c>
      <c r="L59" s="46">
        <v>0</v>
      </c>
      <c r="M59" s="46">
        <v>0</v>
      </c>
      <c r="N59" s="46">
        <f t="shared" si="12"/>
        <v>68285</v>
      </c>
      <c r="O59" s="47">
        <f t="shared" si="8"/>
        <v>12.130929117072304</v>
      </c>
      <c r="P59" s="9"/>
    </row>
    <row r="60" spans="1:119" ht="15.75">
      <c r="A60" s="29" t="s">
        <v>38</v>
      </c>
      <c r="B60" s="30"/>
      <c r="C60" s="31"/>
      <c r="D60" s="32">
        <f t="shared" ref="D60:M60" si="13">SUM(D61:D61)</f>
        <v>0</v>
      </c>
      <c r="E60" s="32">
        <f t="shared" si="13"/>
        <v>0</v>
      </c>
      <c r="F60" s="32">
        <f t="shared" si="13"/>
        <v>0</v>
      </c>
      <c r="G60" s="32">
        <f t="shared" si="13"/>
        <v>273549</v>
      </c>
      <c r="H60" s="32">
        <f t="shared" si="13"/>
        <v>0</v>
      </c>
      <c r="I60" s="32">
        <f t="shared" si="13"/>
        <v>0</v>
      </c>
      <c r="J60" s="32">
        <f t="shared" si="13"/>
        <v>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>SUM(D60:M60)</f>
        <v>273549</v>
      </c>
      <c r="O60" s="45">
        <f t="shared" si="8"/>
        <v>48.596375910463671</v>
      </c>
      <c r="P60" s="9"/>
    </row>
    <row r="61" spans="1:119" ht="15.75" thickBot="1">
      <c r="A61" s="12"/>
      <c r="B61" s="25">
        <v>381</v>
      </c>
      <c r="C61" s="20" t="s">
        <v>65</v>
      </c>
      <c r="D61" s="46">
        <v>0</v>
      </c>
      <c r="E61" s="46">
        <v>0</v>
      </c>
      <c r="F61" s="46">
        <v>0</v>
      </c>
      <c r="G61" s="46">
        <v>273549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273549</v>
      </c>
      <c r="O61" s="47">
        <f t="shared" si="8"/>
        <v>48.596375910463671</v>
      </c>
      <c r="P61" s="9"/>
    </row>
    <row r="62" spans="1:119" ht="16.5" thickBot="1">
      <c r="A62" s="14" t="s">
        <v>52</v>
      </c>
      <c r="B62" s="23"/>
      <c r="C62" s="22"/>
      <c r="D62" s="15">
        <f t="shared" ref="D62:M62" si="14">SUM(D5,D16,D24,D32,D47,D51,D60)</f>
        <v>8724860</v>
      </c>
      <c r="E62" s="15">
        <f t="shared" si="14"/>
        <v>35</v>
      </c>
      <c r="F62" s="15">
        <f t="shared" si="14"/>
        <v>0</v>
      </c>
      <c r="G62" s="15">
        <f t="shared" si="14"/>
        <v>373549</v>
      </c>
      <c r="H62" s="15">
        <f t="shared" si="14"/>
        <v>0</v>
      </c>
      <c r="I62" s="15">
        <f t="shared" si="14"/>
        <v>4945627</v>
      </c>
      <c r="J62" s="15">
        <f t="shared" si="14"/>
        <v>0</v>
      </c>
      <c r="K62" s="15">
        <f t="shared" si="14"/>
        <v>1821404</v>
      </c>
      <c r="L62" s="15">
        <f t="shared" si="14"/>
        <v>0</v>
      </c>
      <c r="M62" s="15">
        <f t="shared" si="14"/>
        <v>0</v>
      </c>
      <c r="N62" s="15">
        <f>SUM(D62:M62)</f>
        <v>15865475</v>
      </c>
      <c r="O62" s="38">
        <f t="shared" si="8"/>
        <v>2818.5246047255287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48" t="s">
        <v>83</v>
      </c>
      <c r="M64" s="48"/>
      <c r="N64" s="48"/>
      <c r="O64" s="43">
        <v>5629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thickBot="1">
      <c r="A66" s="52" t="s">
        <v>93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9"/>
      <c r="M3" s="36"/>
      <c r="N3" s="37"/>
      <c r="O3" s="70" t="s">
        <v>71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6623776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6623776</v>
      </c>
      <c r="O5" s="33">
        <f t="shared" ref="O5:O36" si="1">(N5/O$64)</f>
        <v>1128.0272479564032</v>
      </c>
      <c r="P5" s="6"/>
    </row>
    <row r="6" spans="1:133">
      <c r="A6" s="12"/>
      <c r="B6" s="25">
        <v>311</v>
      </c>
      <c r="C6" s="20" t="s">
        <v>2</v>
      </c>
      <c r="D6" s="46">
        <v>5173808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5173808</v>
      </c>
      <c r="O6" s="47">
        <f t="shared" si="1"/>
        <v>881.09809264305181</v>
      </c>
      <c r="P6" s="9"/>
    </row>
    <row r="7" spans="1:133">
      <c r="A7" s="12"/>
      <c r="B7" s="25">
        <v>312.41000000000003</v>
      </c>
      <c r="C7" s="20" t="s">
        <v>11</v>
      </c>
      <c r="D7" s="46">
        <v>111829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111829</v>
      </c>
      <c r="O7" s="47">
        <f t="shared" si="1"/>
        <v>19.044448228882835</v>
      </c>
      <c r="P7" s="9"/>
    </row>
    <row r="8" spans="1:133">
      <c r="A8" s="12"/>
      <c r="B8" s="25">
        <v>312.42</v>
      </c>
      <c r="C8" s="20" t="s">
        <v>10</v>
      </c>
      <c r="D8" s="46">
        <v>53076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53076</v>
      </c>
      <c r="O8" s="47">
        <f t="shared" si="1"/>
        <v>9.0388283378746586</v>
      </c>
      <c r="P8" s="9"/>
    </row>
    <row r="9" spans="1:133">
      <c r="A9" s="12"/>
      <c r="B9" s="25">
        <v>312.51</v>
      </c>
      <c r="C9" s="20" t="s">
        <v>73</v>
      </c>
      <c r="D9" s="46">
        <v>136853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136853</v>
      </c>
      <c r="O9" s="47">
        <f t="shared" si="1"/>
        <v>23.306028610354222</v>
      </c>
      <c r="P9" s="9"/>
    </row>
    <row r="10" spans="1:133">
      <c r="A10" s="12"/>
      <c r="B10" s="25">
        <v>312.52</v>
      </c>
      <c r="C10" s="20" t="s">
        <v>74</v>
      </c>
      <c r="D10" s="46">
        <v>65148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65148</v>
      </c>
      <c r="O10" s="47">
        <f t="shared" si="1"/>
        <v>11.094686648501362</v>
      </c>
      <c r="P10" s="9"/>
    </row>
    <row r="11" spans="1:133">
      <c r="A11" s="12"/>
      <c r="B11" s="25">
        <v>314.10000000000002</v>
      </c>
      <c r="C11" s="20" t="s">
        <v>12</v>
      </c>
      <c r="D11" s="46">
        <v>400266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400266</v>
      </c>
      <c r="O11" s="47">
        <f t="shared" si="1"/>
        <v>68.165190735694821</v>
      </c>
      <c r="P11" s="9"/>
    </row>
    <row r="12" spans="1:133">
      <c r="A12" s="12"/>
      <c r="B12" s="25">
        <v>314.3</v>
      </c>
      <c r="C12" s="20" t="s">
        <v>13</v>
      </c>
      <c r="D12" s="46">
        <v>143697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143697</v>
      </c>
      <c r="O12" s="47">
        <f t="shared" si="1"/>
        <v>24.471559945504087</v>
      </c>
      <c r="P12" s="9"/>
    </row>
    <row r="13" spans="1:133">
      <c r="A13" s="12"/>
      <c r="B13" s="25">
        <v>314.39999999999998</v>
      </c>
      <c r="C13" s="20" t="s">
        <v>14</v>
      </c>
      <c r="D13" s="46">
        <v>15399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15399</v>
      </c>
      <c r="O13" s="47">
        <f t="shared" si="1"/>
        <v>2.6224455040871937</v>
      </c>
      <c r="P13" s="9"/>
    </row>
    <row r="14" spans="1:133">
      <c r="A14" s="12"/>
      <c r="B14" s="25">
        <v>315</v>
      </c>
      <c r="C14" s="20" t="s">
        <v>15</v>
      </c>
      <c r="D14" s="46">
        <v>432100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432100</v>
      </c>
      <c r="O14" s="47">
        <f t="shared" si="1"/>
        <v>73.586512261580381</v>
      </c>
      <c r="P14" s="9"/>
    </row>
    <row r="15" spans="1:133">
      <c r="A15" s="12"/>
      <c r="B15" s="25">
        <v>316</v>
      </c>
      <c r="C15" s="20" t="s">
        <v>16</v>
      </c>
      <c r="D15" s="46">
        <v>91600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91600</v>
      </c>
      <c r="O15" s="47">
        <f t="shared" si="1"/>
        <v>15.599455040871934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SUM(D17:D23)</f>
        <v>678759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78839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757598</v>
      </c>
      <c r="O16" s="45">
        <f t="shared" si="1"/>
        <v>129.01873297002726</v>
      </c>
      <c r="P16" s="10"/>
    </row>
    <row r="17" spans="1:16">
      <c r="A17" s="12"/>
      <c r="B17" s="25">
        <v>322</v>
      </c>
      <c r="C17" s="20" t="s">
        <v>0</v>
      </c>
      <c r="D17" s="46">
        <v>178374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178374</v>
      </c>
      <c r="O17" s="47">
        <f t="shared" si="1"/>
        <v>30.377043596730246</v>
      </c>
      <c r="P17" s="9"/>
    </row>
    <row r="18" spans="1:16">
      <c r="A18" s="12"/>
      <c r="B18" s="25">
        <v>323.10000000000002</v>
      </c>
      <c r="C18" s="20" t="s">
        <v>18</v>
      </c>
      <c r="D18" s="46">
        <v>466541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466541</v>
      </c>
      <c r="O18" s="47">
        <f t="shared" si="1"/>
        <v>79.451805177111723</v>
      </c>
      <c r="P18" s="9"/>
    </row>
    <row r="19" spans="1:16">
      <c r="A19" s="12"/>
      <c r="B19" s="25">
        <v>324.11</v>
      </c>
      <c r="C19" s="20" t="s">
        <v>19</v>
      </c>
      <c r="D19" s="46">
        <v>299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299</v>
      </c>
      <c r="O19" s="47">
        <f t="shared" si="1"/>
        <v>5.0919618528610357E-2</v>
      </c>
      <c r="P19" s="9"/>
    </row>
    <row r="20" spans="1:16">
      <c r="A20" s="12"/>
      <c r="B20" s="25">
        <v>324.20999999999998</v>
      </c>
      <c r="C20" s="20" t="s">
        <v>20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58890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58890</v>
      </c>
      <c r="O20" s="47">
        <f t="shared" si="1"/>
        <v>10.028950953678475</v>
      </c>
      <c r="P20" s="9"/>
    </row>
    <row r="21" spans="1:16">
      <c r="A21" s="12"/>
      <c r="B21" s="25">
        <v>324.61</v>
      </c>
      <c r="C21" s="20" t="s">
        <v>21</v>
      </c>
      <c r="D21" s="46">
        <v>551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551</v>
      </c>
      <c r="O21" s="47">
        <f t="shared" si="1"/>
        <v>9.3835149863760223E-2</v>
      </c>
      <c r="P21" s="9"/>
    </row>
    <row r="22" spans="1:16">
      <c r="A22" s="12"/>
      <c r="B22" s="25">
        <v>325.10000000000002</v>
      </c>
      <c r="C22" s="20" t="s">
        <v>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19949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19949</v>
      </c>
      <c r="O22" s="47">
        <f t="shared" si="1"/>
        <v>3.3973092643051772</v>
      </c>
      <c r="P22" s="9"/>
    </row>
    <row r="23" spans="1:16">
      <c r="A23" s="12"/>
      <c r="B23" s="25">
        <v>329</v>
      </c>
      <c r="C23" s="20" t="s">
        <v>23</v>
      </c>
      <c r="D23" s="46">
        <v>32994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32994</v>
      </c>
      <c r="O23" s="47">
        <f t="shared" si="1"/>
        <v>5.6188692098092643</v>
      </c>
      <c r="P23" s="9"/>
    </row>
    <row r="24" spans="1:16" ht="15.75">
      <c r="A24" s="29" t="s">
        <v>24</v>
      </c>
      <c r="B24" s="30"/>
      <c r="C24" s="31"/>
      <c r="D24" s="32">
        <f t="shared" ref="D24:M24" si="5">SUM(D25:D31)</f>
        <v>595073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>SUM(D24:M24)</f>
        <v>595073</v>
      </c>
      <c r="O24" s="45">
        <f t="shared" si="1"/>
        <v>101.34076975476839</v>
      </c>
      <c r="P24" s="10"/>
    </row>
    <row r="25" spans="1:16">
      <c r="A25" s="12"/>
      <c r="B25" s="25">
        <v>331.5</v>
      </c>
      <c r="C25" s="20" t="s">
        <v>25</v>
      </c>
      <c r="D25" s="46">
        <v>9209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9209</v>
      </c>
      <c r="O25" s="47">
        <f t="shared" si="1"/>
        <v>1.5682901907356948</v>
      </c>
      <c r="P25" s="9"/>
    </row>
    <row r="26" spans="1:16">
      <c r="A26" s="12"/>
      <c r="B26" s="25">
        <v>334.2</v>
      </c>
      <c r="C26" s="20" t="s">
        <v>26</v>
      </c>
      <c r="D26" s="46">
        <v>26394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26394</v>
      </c>
      <c r="O26" s="47">
        <f t="shared" si="1"/>
        <v>4.4948910081743874</v>
      </c>
      <c r="P26" s="9"/>
    </row>
    <row r="27" spans="1:16">
      <c r="A27" s="12"/>
      <c r="B27" s="25">
        <v>335.12</v>
      </c>
      <c r="C27" s="20" t="s">
        <v>27</v>
      </c>
      <c r="D27" s="46">
        <v>170190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170190</v>
      </c>
      <c r="O27" s="47">
        <f t="shared" si="1"/>
        <v>28.983310626702998</v>
      </c>
      <c r="P27" s="9"/>
    </row>
    <row r="28" spans="1:16">
      <c r="A28" s="12"/>
      <c r="B28" s="25">
        <v>335.15</v>
      </c>
      <c r="C28" s="20" t="s">
        <v>28</v>
      </c>
      <c r="D28" s="46">
        <v>5893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5893</v>
      </c>
      <c r="O28" s="47">
        <f t="shared" si="1"/>
        <v>1.0035762942779292</v>
      </c>
      <c r="P28" s="9"/>
    </row>
    <row r="29" spans="1:16">
      <c r="A29" s="12"/>
      <c r="B29" s="25">
        <v>335.18</v>
      </c>
      <c r="C29" s="20" t="s">
        <v>29</v>
      </c>
      <c r="D29" s="46">
        <v>361628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361628</v>
      </c>
      <c r="O29" s="47">
        <f t="shared" si="1"/>
        <v>61.585149863760215</v>
      </c>
      <c r="P29" s="9"/>
    </row>
    <row r="30" spans="1:16">
      <c r="A30" s="12"/>
      <c r="B30" s="25">
        <v>335.21</v>
      </c>
      <c r="C30" s="20" t="s">
        <v>30</v>
      </c>
      <c r="D30" s="46">
        <v>4040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4040</v>
      </c>
      <c r="O30" s="47">
        <f t="shared" si="1"/>
        <v>0.68801089918256131</v>
      </c>
      <c r="P30" s="9"/>
    </row>
    <row r="31" spans="1:16">
      <c r="A31" s="12"/>
      <c r="B31" s="25">
        <v>338</v>
      </c>
      <c r="C31" s="20" t="s">
        <v>31</v>
      </c>
      <c r="D31" s="46">
        <v>17719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17719</v>
      </c>
      <c r="O31" s="47">
        <f t="shared" si="1"/>
        <v>3.0175408719346049</v>
      </c>
      <c r="P31" s="9"/>
    </row>
    <row r="32" spans="1:16" ht="15.75">
      <c r="A32" s="29" t="s">
        <v>36</v>
      </c>
      <c r="B32" s="30"/>
      <c r="C32" s="31"/>
      <c r="D32" s="32">
        <f t="shared" ref="D32:M32" si="7">SUM(D33:D46)</f>
        <v>894336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4533429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5427765</v>
      </c>
      <c r="O32" s="45">
        <f t="shared" si="1"/>
        <v>924.34690054495911</v>
      </c>
      <c r="P32" s="10"/>
    </row>
    <row r="33" spans="1:16">
      <c r="A33" s="12"/>
      <c r="B33" s="25">
        <v>341.1</v>
      </c>
      <c r="C33" s="20" t="s">
        <v>75</v>
      </c>
      <c r="D33" s="46">
        <v>2735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2735</v>
      </c>
      <c r="O33" s="47">
        <f t="shared" si="1"/>
        <v>0.46576975476839239</v>
      </c>
      <c r="P33" s="9"/>
    </row>
    <row r="34" spans="1:16">
      <c r="A34" s="12"/>
      <c r="B34" s="25">
        <v>341.3</v>
      </c>
      <c r="C34" s="20" t="s">
        <v>39</v>
      </c>
      <c r="D34" s="46">
        <v>292990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6" si="8">SUM(D34:M34)</f>
        <v>292990</v>
      </c>
      <c r="O34" s="47">
        <f t="shared" si="1"/>
        <v>49.896117166212534</v>
      </c>
      <c r="P34" s="9"/>
    </row>
    <row r="35" spans="1:16">
      <c r="A35" s="12"/>
      <c r="B35" s="25">
        <v>341.9</v>
      </c>
      <c r="C35" s="20" t="s">
        <v>40</v>
      </c>
      <c r="D35" s="46">
        <v>560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560</v>
      </c>
      <c r="O35" s="47">
        <f t="shared" si="1"/>
        <v>9.5367847411444148E-2</v>
      </c>
      <c r="P35" s="9"/>
    </row>
    <row r="36" spans="1:16">
      <c r="A36" s="12"/>
      <c r="B36" s="25">
        <v>342.1</v>
      </c>
      <c r="C36" s="20" t="s">
        <v>41</v>
      </c>
      <c r="D36" s="46">
        <v>6348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6348</v>
      </c>
      <c r="O36" s="47">
        <f t="shared" si="1"/>
        <v>1.0810626702997275</v>
      </c>
      <c r="P36" s="9"/>
    </row>
    <row r="37" spans="1:16">
      <c r="A37" s="12"/>
      <c r="B37" s="25">
        <v>342.2</v>
      </c>
      <c r="C37" s="20" t="s">
        <v>42</v>
      </c>
      <c r="D37" s="46">
        <v>36778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36778</v>
      </c>
      <c r="O37" s="47">
        <f t="shared" ref="O37:O62" si="9">(N37/O$64)</f>
        <v>6.2632833787465936</v>
      </c>
      <c r="P37" s="9"/>
    </row>
    <row r="38" spans="1:16">
      <c r="A38" s="12"/>
      <c r="B38" s="25">
        <v>342.4</v>
      </c>
      <c r="C38" s="20" t="s">
        <v>43</v>
      </c>
      <c r="D38" s="46">
        <v>205330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205330</v>
      </c>
      <c r="O38" s="47">
        <f t="shared" si="9"/>
        <v>34.96764305177112</v>
      </c>
      <c r="P38" s="9"/>
    </row>
    <row r="39" spans="1:16">
      <c r="A39" s="12"/>
      <c r="B39" s="25">
        <v>342.5</v>
      </c>
      <c r="C39" s="20" t="s">
        <v>44</v>
      </c>
      <c r="D39" s="46">
        <v>9580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9580</v>
      </c>
      <c r="O39" s="47">
        <f t="shared" si="9"/>
        <v>1.6314713896457766</v>
      </c>
      <c r="P39" s="9"/>
    </row>
    <row r="40" spans="1:16">
      <c r="A40" s="12"/>
      <c r="B40" s="25">
        <v>342.6</v>
      </c>
      <c r="C40" s="20" t="s">
        <v>45</v>
      </c>
      <c r="D40" s="46">
        <v>276865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276865</v>
      </c>
      <c r="O40" s="47">
        <f t="shared" si="9"/>
        <v>47.150034059945504</v>
      </c>
      <c r="P40" s="9"/>
    </row>
    <row r="41" spans="1:16">
      <c r="A41" s="12"/>
      <c r="B41" s="25">
        <v>343.3</v>
      </c>
      <c r="C41" s="20" t="s">
        <v>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3804362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3804362</v>
      </c>
      <c r="O41" s="47">
        <f t="shared" si="9"/>
        <v>647.88181198910081</v>
      </c>
      <c r="P41" s="9"/>
    </row>
    <row r="42" spans="1:16">
      <c r="A42" s="12"/>
      <c r="B42" s="25">
        <v>343.4</v>
      </c>
      <c r="C42" s="20" t="s">
        <v>47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414312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414312</v>
      </c>
      <c r="O42" s="47">
        <f t="shared" si="9"/>
        <v>70.557220708446863</v>
      </c>
      <c r="P42" s="9"/>
    </row>
    <row r="43" spans="1:16">
      <c r="A43" s="12"/>
      <c r="B43" s="25">
        <v>343.6</v>
      </c>
      <c r="C43" s="20" t="s">
        <v>48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314567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314567</v>
      </c>
      <c r="O43" s="47">
        <f t="shared" si="9"/>
        <v>53.570674386920977</v>
      </c>
      <c r="P43" s="9"/>
    </row>
    <row r="44" spans="1:16">
      <c r="A44" s="12"/>
      <c r="B44" s="25">
        <v>343.7</v>
      </c>
      <c r="C44" s="20" t="s">
        <v>49</v>
      </c>
      <c r="D44" s="46">
        <v>188</v>
      </c>
      <c r="E44" s="46">
        <v>0</v>
      </c>
      <c r="F44" s="46">
        <v>0</v>
      </c>
      <c r="G44" s="46">
        <v>0</v>
      </c>
      <c r="H44" s="46">
        <v>0</v>
      </c>
      <c r="I44" s="46">
        <v>188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376</v>
      </c>
      <c r="O44" s="47">
        <f t="shared" si="9"/>
        <v>6.4032697547683926E-2</v>
      </c>
      <c r="P44" s="9"/>
    </row>
    <row r="45" spans="1:16">
      <c r="A45" s="12"/>
      <c r="B45" s="25">
        <v>347.4</v>
      </c>
      <c r="C45" s="20" t="s">
        <v>50</v>
      </c>
      <c r="D45" s="46">
        <v>58890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58890</v>
      </c>
      <c r="O45" s="47">
        <f t="shared" si="9"/>
        <v>10.028950953678475</v>
      </c>
      <c r="P45" s="9"/>
    </row>
    <row r="46" spans="1:16">
      <c r="A46" s="12"/>
      <c r="B46" s="25">
        <v>347.5</v>
      </c>
      <c r="C46" s="20" t="s">
        <v>51</v>
      </c>
      <c r="D46" s="46">
        <v>4072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4072</v>
      </c>
      <c r="O46" s="47">
        <f t="shared" si="9"/>
        <v>0.69346049046321523</v>
      </c>
      <c r="P46" s="9"/>
    </row>
    <row r="47" spans="1:16" ht="15.75">
      <c r="A47" s="29" t="s">
        <v>37</v>
      </c>
      <c r="B47" s="30"/>
      <c r="C47" s="31"/>
      <c r="D47" s="32">
        <f t="shared" ref="D47:M47" si="10">SUM(D48:D49)</f>
        <v>34877</v>
      </c>
      <c r="E47" s="32">
        <f t="shared" si="10"/>
        <v>0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>SUM(D47:M47)</f>
        <v>34877</v>
      </c>
      <c r="O47" s="45">
        <f t="shared" si="9"/>
        <v>5.9395435967302452</v>
      </c>
      <c r="P47" s="10"/>
    </row>
    <row r="48" spans="1:16">
      <c r="A48" s="13"/>
      <c r="B48" s="39">
        <v>351.5</v>
      </c>
      <c r="C48" s="21" t="s">
        <v>54</v>
      </c>
      <c r="D48" s="46">
        <v>14045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14045</v>
      </c>
      <c r="O48" s="47">
        <f t="shared" si="9"/>
        <v>2.391859673024523</v>
      </c>
      <c r="P48" s="9"/>
    </row>
    <row r="49" spans="1:119">
      <c r="A49" s="13"/>
      <c r="B49" s="39">
        <v>354</v>
      </c>
      <c r="C49" s="21" t="s">
        <v>55</v>
      </c>
      <c r="D49" s="46">
        <v>20832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20832</v>
      </c>
      <c r="O49" s="47">
        <f t="shared" si="9"/>
        <v>3.5476839237057223</v>
      </c>
      <c r="P49" s="9"/>
    </row>
    <row r="50" spans="1:119" ht="15.75">
      <c r="A50" s="29" t="s">
        <v>3</v>
      </c>
      <c r="B50" s="30"/>
      <c r="C50" s="31"/>
      <c r="D50" s="32">
        <f t="shared" ref="D50:M50" si="11">SUM(D51:D59)</f>
        <v>176217</v>
      </c>
      <c r="E50" s="32">
        <f t="shared" si="11"/>
        <v>0</v>
      </c>
      <c r="F50" s="32">
        <f t="shared" si="11"/>
        <v>0</v>
      </c>
      <c r="G50" s="32">
        <f t="shared" si="11"/>
        <v>31615</v>
      </c>
      <c r="H50" s="32">
        <f t="shared" si="11"/>
        <v>0</v>
      </c>
      <c r="I50" s="32">
        <f t="shared" si="11"/>
        <v>22938</v>
      </c>
      <c r="J50" s="32">
        <f t="shared" si="11"/>
        <v>0</v>
      </c>
      <c r="K50" s="32">
        <f t="shared" si="11"/>
        <v>774570</v>
      </c>
      <c r="L50" s="32">
        <f t="shared" si="11"/>
        <v>0</v>
      </c>
      <c r="M50" s="32">
        <f t="shared" si="11"/>
        <v>0</v>
      </c>
      <c r="N50" s="32">
        <f>SUM(D50:M50)</f>
        <v>1005340</v>
      </c>
      <c r="O50" s="45">
        <f t="shared" si="9"/>
        <v>171.20912806539511</v>
      </c>
      <c r="P50" s="10"/>
    </row>
    <row r="51" spans="1:119">
      <c r="A51" s="12"/>
      <c r="B51" s="25">
        <v>361.1</v>
      </c>
      <c r="C51" s="20" t="s">
        <v>56</v>
      </c>
      <c r="D51" s="46">
        <v>8725</v>
      </c>
      <c r="E51" s="46">
        <v>0</v>
      </c>
      <c r="F51" s="46">
        <v>0</v>
      </c>
      <c r="G51" s="46">
        <v>0</v>
      </c>
      <c r="H51" s="46">
        <v>0</v>
      </c>
      <c r="I51" s="46">
        <v>807</v>
      </c>
      <c r="J51" s="46">
        <v>0</v>
      </c>
      <c r="K51" s="46">
        <v>82839</v>
      </c>
      <c r="L51" s="46">
        <v>0</v>
      </c>
      <c r="M51" s="46">
        <v>0</v>
      </c>
      <c r="N51" s="46">
        <f>SUM(D51:M51)</f>
        <v>92371</v>
      </c>
      <c r="O51" s="47">
        <f t="shared" si="9"/>
        <v>15.730756130790191</v>
      </c>
      <c r="P51" s="9"/>
    </row>
    <row r="52" spans="1:119">
      <c r="A52" s="12"/>
      <c r="B52" s="25">
        <v>361.2</v>
      </c>
      <c r="C52" s="20" t="s">
        <v>57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51576</v>
      </c>
      <c r="L52" s="46">
        <v>0</v>
      </c>
      <c r="M52" s="46">
        <v>0</v>
      </c>
      <c r="N52" s="46">
        <f t="shared" ref="N52:N59" si="12">SUM(D52:M52)</f>
        <v>51576</v>
      </c>
      <c r="O52" s="47">
        <f t="shared" si="9"/>
        <v>8.7833787465940052</v>
      </c>
      <c r="P52" s="9"/>
    </row>
    <row r="53" spans="1:119">
      <c r="A53" s="12"/>
      <c r="B53" s="25">
        <v>361.4</v>
      </c>
      <c r="C53" s="20" t="s">
        <v>58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-118732</v>
      </c>
      <c r="L53" s="46">
        <v>0</v>
      </c>
      <c r="M53" s="46">
        <v>0</v>
      </c>
      <c r="N53" s="46">
        <f t="shared" si="12"/>
        <v>-118732</v>
      </c>
      <c r="O53" s="47">
        <f t="shared" si="9"/>
        <v>-20.220027247956402</v>
      </c>
      <c r="P53" s="9"/>
    </row>
    <row r="54" spans="1:119">
      <c r="A54" s="12"/>
      <c r="B54" s="25">
        <v>362</v>
      </c>
      <c r="C54" s="20" t="s">
        <v>59</v>
      </c>
      <c r="D54" s="46">
        <v>116524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116524</v>
      </c>
      <c r="O54" s="47">
        <f t="shared" si="9"/>
        <v>19.844005449591279</v>
      </c>
      <c r="P54" s="9"/>
    </row>
    <row r="55" spans="1:119">
      <c r="A55" s="12"/>
      <c r="B55" s="25">
        <v>364</v>
      </c>
      <c r="C55" s="20" t="s">
        <v>60</v>
      </c>
      <c r="D55" s="46">
        <v>6000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6000</v>
      </c>
      <c r="O55" s="47">
        <f t="shared" si="9"/>
        <v>1.0217983651226159</v>
      </c>
      <c r="P55" s="9"/>
    </row>
    <row r="56" spans="1:119">
      <c r="A56" s="12"/>
      <c r="B56" s="25">
        <v>365</v>
      </c>
      <c r="C56" s="20" t="s">
        <v>61</v>
      </c>
      <c r="D56" s="46">
        <v>9537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9537</v>
      </c>
      <c r="O56" s="47">
        <f t="shared" si="9"/>
        <v>1.6241485013623977</v>
      </c>
      <c r="P56" s="9"/>
    </row>
    <row r="57" spans="1:119">
      <c r="A57" s="12"/>
      <c r="B57" s="25">
        <v>366</v>
      </c>
      <c r="C57" s="20" t="s">
        <v>62</v>
      </c>
      <c r="D57" s="46">
        <v>10480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10480</v>
      </c>
      <c r="O57" s="47">
        <f t="shared" si="9"/>
        <v>1.784741144414169</v>
      </c>
      <c r="P57" s="9"/>
    </row>
    <row r="58" spans="1:119">
      <c r="A58" s="12"/>
      <c r="B58" s="25">
        <v>368</v>
      </c>
      <c r="C58" s="20" t="s">
        <v>63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758882</v>
      </c>
      <c r="L58" s="46">
        <v>0</v>
      </c>
      <c r="M58" s="46">
        <v>0</v>
      </c>
      <c r="N58" s="46">
        <f t="shared" si="12"/>
        <v>758882</v>
      </c>
      <c r="O58" s="47">
        <f t="shared" si="9"/>
        <v>129.23739782016349</v>
      </c>
      <c r="P58" s="9"/>
    </row>
    <row r="59" spans="1:119">
      <c r="A59" s="12"/>
      <c r="B59" s="25">
        <v>369.9</v>
      </c>
      <c r="C59" s="20" t="s">
        <v>64</v>
      </c>
      <c r="D59" s="46">
        <v>24951</v>
      </c>
      <c r="E59" s="46">
        <v>0</v>
      </c>
      <c r="F59" s="46">
        <v>0</v>
      </c>
      <c r="G59" s="46">
        <v>31615</v>
      </c>
      <c r="H59" s="46">
        <v>0</v>
      </c>
      <c r="I59" s="46">
        <v>22131</v>
      </c>
      <c r="J59" s="46">
        <v>0</v>
      </c>
      <c r="K59" s="46">
        <v>5</v>
      </c>
      <c r="L59" s="46">
        <v>0</v>
      </c>
      <c r="M59" s="46">
        <v>0</v>
      </c>
      <c r="N59" s="46">
        <f t="shared" si="12"/>
        <v>78702</v>
      </c>
      <c r="O59" s="47">
        <f t="shared" si="9"/>
        <v>13.402929155313352</v>
      </c>
      <c r="P59" s="9"/>
    </row>
    <row r="60" spans="1:119" ht="15.75">
      <c r="A60" s="29" t="s">
        <v>38</v>
      </c>
      <c r="B60" s="30"/>
      <c r="C60" s="31"/>
      <c r="D60" s="32">
        <f t="shared" ref="D60:M60" si="13">SUM(D61:D61)</f>
        <v>369490</v>
      </c>
      <c r="E60" s="32">
        <f t="shared" si="13"/>
        <v>0</v>
      </c>
      <c r="F60" s="32">
        <f t="shared" si="13"/>
        <v>0</v>
      </c>
      <c r="G60" s="32">
        <f t="shared" si="13"/>
        <v>1273323</v>
      </c>
      <c r="H60" s="32">
        <f t="shared" si="13"/>
        <v>0</v>
      </c>
      <c r="I60" s="32">
        <f t="shared" si="13"/>
        <v>0</v>
      </c>
      <c r="J60" s="32">
        <f t="shared" si="13"/>
        <v>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>SUM(D60:M60)</f>
        <v>1642813</v>
      </c>
      <c r="O60" s="45">
        <f t="shared" si="9"/>
        <v>279.77060626702996</v>
      </c>
      <c r="P60" s="9"/>
    </row>
    <row r="61" spans="1:119" ht="15.75" thickBot="1">
      <c r="A61" s="12"/>
      <c r="B61" s="25">
        <v>381</v>
      </c>
      <c r="C61" s="20" t="s">
        <v>65</v>
      </c>
      <c r="D61" s="46">
        <v>369490</v>
      </c>
      <c r="E61" s="46">
        <v>0</v>
      </c>
      <c r="F61" s="46">
        <v>0</v>
      </c>
      <c r="G61" s="46">
        <v>1273323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1642813</v>
      </c>
      <c r="O61" s="47">
        <f t="shared" si="9"/>
        <v>279.77060626702996</v>
      </c>
      <c r="P61" s="9"/>
    </row>
    <row r="62" spans="1:119" ht="16.5" thickBot="1">
      <c r="A62" s="14" t="s">
        <v>52</v>
      </c>
      <c r="B62" s="23"/>
      <c r="C62" s="22"/>
      <c r="D62" s="15">
        <f t="shared" ref="D62:M62" si="14">SUM(D5,D16,D24,D32,D47,D50,D60)</f>
        <v>9372528</v>
      </c>
      <c r="E62" s="15">
        <f t="shared" si="14"/>
        <v>0</v>
      </c>
      <c r="F62" s="15">
        <f t="shared" si="14"/>
        <v>0</v>
      </c>
      <c r="G62" s="15">
        <f t="shared" si="14"/>
        <v>1304938</v>
      </c>
      <c r="H62" s="15">
        <f t="shared" si="14"/>
        <v>0</v>
      </c>
      <c r="I62" s="15">
        <f t="shared" si="14"/>
        <v>4635206</v>
      </c>
      <c r="J62" s="15">
        <f t="shared" si="14"/>
        <v>0</v>
      </c>
      <c r="K62" s="15">
        <f t="shared" si="14"/>
        <v>774570</v>
      </c>
      <c r="L62" s="15">
        <f t="shared" si="14"/>
        <v>0</v>
      </c>
      <c r="M62" s="15">
        <f t="shared" si="14"/>
        <v>0</v>
      </c>
      <c r="N62" s="15">
        <f>SUM(D62:M62)</f>
        <v>16087242</v>
      </c>
      <c r="O62" s="38">
        <f t="shared" si="9"/>
        <v>2739.6529291553134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48" t="s">
        <v>72</v>
      </c>
      <c r="M64" s="48"/>
      <c r="N64" s="48"/>
      <c r="O64" s="43">
        <v>5872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customHeight="1" thickBot="1">
      <c r="A66" s="52" t="s">
        <v>93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A66:O66"/>
    <mergeCell ref="A65:O65"/>
    <mergeCell ref="L64:N6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9"/>
      <c r="M3" s="36"/>
      <c r="N3" s="37"/>
      <c r="O3" s="70" t="s">
        <v>71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6957092</v>
      </c>
      <c r="E5" s="27">
        <f t="shared" si="0"/>
        <v>87167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7044259</v>
      </c>
      <c r="O5" s="33">
        <f t="shared" ref="O5:O36" si="1">(N5/O$67)</f>
        <v>1194.3470668023058</v>
      </c>
      <c r="P5" s="6"/>
    </row>
    <row r="6" spans="1:133">
      <c r="A6" s="12"/>
      <c r="B6" s="25">
        <v>311</v>
      </c>
      <c r="C6" s="20" t="s">
        <v>2</v>
      </c>
      <c r="D6" s="46">
        <v>5661200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5661200</v>
      </c>
      <c r="O6" s="47">
        <f t="shared" si="1"/>
        <v>959.85079688029839</v>
      </c>
      <c r="P6" s="9"/>
    </row>
    <row r="7" spans="1:133">
      <c r="A7" s="12"/>
      <c r="B7" s="25">
        <v>312.41000000000003</v>
      </c>
      <c r="C7" s="20" t="s">
        <v>11</v>
      </c>
      <c r="D7" s="46">
        <v>117645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117645</v>
      </c>
      <c r="O7" s="47">
        <f t="shared" si="1"/>
        <v>19.946592065106817</v>
      </c>
      <c r="P7" s="9"/>
    </row>
    <row r="8" spans="1:133">
      <c r="A8" s="12"/>
      <c r="B8" s="25">
        <v>312.42</v>
      </c>
      <c r="C8" s="20" t="s">
        <v>10</v>
      </c>
      <c r="D8" s="46">
        <v>54975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54975</v>
      </c>
      <c r="O8" s="47">
        <f t="shared" si="1"/>
        <v>9.3209562563580874</v>
      </c>
      <c r="P8" s="9"/>
    </row>
    <row r="9" spans="1:133">
      <c r="A9" s="12"/>
      <c r="B9" s="25">
        <v>312.51</v>
      </c>
      <c r="C9" s="20" t="s">
        <v>73</v>
      </c>
      <c r="D9" s="46">
        <v>158602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158602</v>
      </c>
      <c r="O9" s="47">
        <f t="shared" si="1"/>
        <v>26.890810444218378</v>
      </c>
      <c r="P9" s="9"/>
    </row>
    <row r="10" spans="1:133">
      <c r="A10" s="12"/>
      <c r="B10" s="25">
        <v>312.52</v>
      </c>
      <c r="C10" s="20" t="s">
        <v>74</v>
      </c>
      <c r="D10" s="46">
        <v>70571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70571</v>
      </c>
      <c r="O10" s="47">
        <f t="shared" si="1"/>
        <v>11.965242455069514</v>
      </c>
      <c r="P10" s="9"/>
    </row>
    <row r="11" spans="1:133">
      <c r="A11" s="12"/>
      <c r="B11" s="25">
        <v>314.10000000000002</v>
      </c>
      <c r="C11" s="20" t="s">
        <v>12</v>
      </c>
      <c r="D11" s="46">
        <v>397931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397931</v>
      </c>
      <c r="O11" s="47">
        <f t="shared" si="1"/>
        <v>67.468802984062393</v>
      </c>
      <c r="P11" s="9"/>
    </row>
    <row r="12" spans="1:133">
      <c r="A12" s="12"/>
      <c r="B12" s="25">
        <v>314.3</v>
      </c>
      <c r="C12" s="20" t="s">
        <v>13</v>
      </c>
      <c r="D12" s="46">
        <v>128010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128010</v>
      </c>
      <c r="O12" s="47">
        <f t="shared" si="1"/>
        <v>21.703967446592063</v>
      </c>
      <c r="P12" s="9"/>
    </row>
    <row r="13" spans="1:133">
      <c r="A13" s="12"/>
      <c r="B13" s="25">
        <v>314.39999999999998</v>
      </c>
      <c r="C13" s="20" t="s">
        <v>14</v>
      </c>
      <c r="D13" s="46">
        <v>17420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17420</v>
      </c>
      <c r="O13" s="47">
        <f t="shared" si="1"/>
        <v>2.953543574092913</v>
      </c>
      <c r="P13" s="9"/>
    </row>
    <row r="14" spans="1:133">
      <c r="A14" s="12"/>
      <c r="B14" s="25">
        <v>315</v>
      </c>
      <c r="C14" s="20" t="s">
        <v>15</v>
      </c>
      <c r="D14" s="46">
        <v>347418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347418</v>
      </c>
      <c r="O14" s="47">
        <f t="shared" si="1"/>
        <v>58.904374364191249</v>
      </c>
      <c r="P14" s="9"/>
    </row>
    <row r="15" spans="1:133">
      <c r="A15" s="12"/>
      <c r="B15" s="25">
        <v>316</v>
      </c>
      <c r="C15" s="20" t="s">
        <v>16</v>
      </c>
      <c r="D15" s="46">
        <v>3320</v>
      </c>
      <c r="E15" s="46">
        <v>87167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90487</v>
      </c>
      <c r="O15" s="47">
        <f t="shared" si="1"/>
        <v>15.341980332316039</v>
      </c>
      <c r="P15" s="9"/>
    </row>
    <row r="16" spans="1:133" ht="15.75">
      <c r="A16" s="29" t="s">
        <v>99</v>
      </c>
      <c r="B16" s="30"/>
      <c r="C16" s="31"/>
      <c r="D16" s="32">
        <f t="shared" ref="D16:M16" si="3">SUM(D17:D20)</f>
        <v>343329</v>
      </c>
      <c r="E16" s="32">
        <f t="shared" si="3"/>
        <v>418027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1" si="4">SUM(D16:M16)</f>
        <v>761356</v>
      </c>
      <c r="O16" s="45">
        <f t="shared" si="1"/>
        <v>129.0871481858257</v>
      </c>
      <c r="P16" s="10"/>
    </row>
    <row r="17" spans="1:16">
      <c r="A17" s="12"/>
      <c r="B17" s="25">
        <v>322</v>
      </c>
      <c r="C17" s="20" t="s">
        <v>0</v>
      </c>
      <c r="D17" s="46">
        <v>261758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261758</v>
      </c>
      <c r="O17" s="47">
        <f t="shared" si="1"/>
        <v>44.380807053238385</v>
      </c>
      <c r="P17" s="9"/>
    </row>
    <row r="18" spans="1:16">
      <c r="A18" s="12"/>
      <c r="B18" s="25">
        <v>323.10000000000002</v>
      </c>
      <c r="C18" s="20" t="s">
        <v>18</v>
      </c>
      <c r="D18" s="46">
        <v>44270</v>
      </c>
      <c r="E18" s="46">
        <v>418026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462296</v>
      </c>
      <c r="O18" s="47">
        <f t="shared" si="1"/>
        <v>78.381824347236346</v>
      </c>
      <c r="P18" s="9"/>
    </row>
    <row r="19" spans="1:16">
      <c r="A19" s="12"/>
      <c r="B19" s="25">
        <v>323.7</v>
      </c>
      <c r="C19" s="20" t="s">
        <v>100</v>
      </c>
      <c r="D19" s="46">
        <v>0</v>
      </c>
      <c r="E19" s="46">
        <v>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</v>
      </c>
      <c r="O19" s="47">
        <f t="shared" si="1"/>
        <v>1.6954899966090201E-4</v>
      </c>
      <c r="P19" s="9"/>
    </row>
    <row r="20" spans="1:16">
      <c r="A20" s="12"/>
      <c r="B20" s="25">
        <v>329</v>
      </c>
      <c r="C20" s="20" t="s">
        <v>101</v>
      </c>
      <c r="D20" s="46">
        <v>37301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37301</v>
      </c>
      <c r="O20" s="47">
        <f t="shared" si="1"/>
        <v>6.3243472363513051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SUM(D22:D29)</f>
        <v>623354</v>
      </c>
      <c r="E21" s="32">
        <f t="shared" si="5"/>
        <v>0</v>
      </c>
      <c r="F21" s="32">
        <f t="shared" si="5"/>
        <v>0</v>
      </c>
      <c r="G21" s="32">
        <f t="shared" si="5"/>
        <v>57736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681090</v>
      </c>
      <c r="O21" s="45">
        <f t="shared" si="1"/>
        <v>115.47812817904375</v>
      </c>
      <c r="P21" s="10"/>
    </row>
    <row r="22" spans="1:16">
      <c r="A22" s="12"/>
      <c r="B22" s="25">
        <v>331.5</v>
      </c>
      <c r="C22" s="20" t="s">
        <v>25</v>
      </c>
      <c r="D22" s="46">
        <v>12718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12718</v>
      </c>
      <c r="O22" s="47">
        <f t="shared" si="1"/>
        <v>2.1563241776873516</v>
      </c>
      <c r="P22" s="9"/>
    </row>
    <row r="23" spans="1:16">
      <c r="A23" s="12"/>
      <c r="B23" s="25">
        <v>334.2</v>
      </c>
      <c r="C23" s="20" t="s">
        <v>26</v>
      </c>
      <c r="D23" s="46">
        <v>223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223</v>
      </c>
      <c r="O23" s="47">
        <f t="shared" si="1"/>
        <v>3.7809426924381148E-2</v>
      </c>
      <c r="P23" s="9"/>
    </row>
    <row r="24" spans="1:16">
      <c r="A24" s="12"/>
      <c r="B24" s="25">
        <v>334.7</v>
      </c>
      <c r="C24" s="20" t="s">
        <v>80</v>
      </c>
      <c r="D24" s="46">
        <v>0</v>
      </c>
      <c r="E24" s="46">
        <v>0</v>
      </c>
      <c r="F24" s="46">
        <v>0</v>
      </c>
      <c r="G24" s="46">
        <v>57736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57736</v>
      </c>
      <c r="O24" s="47">
        <f t="shared" si="1"/>
        <v>9.7890810444218381</v>
      </c>
      <c r="P24" s="9"/>
    </row>
    <row r="25" spans="1:16">
      <c r="A25" s="12"/>
      <c r="B25" s="25">
        <v>335.12</v>
      </c>
      <c r="C25" s="20" t="s">
        <v>27</v>
      </c>
      <c r="D25" s="46">
        <v>173905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173905</v>
      </c>
      <c r="O25" s="47">
        <f t="shared" si="1"/>
        <v>29.485418786029161</v>
      </c>
      <c r="P25" s="9"/>
    </row>
    <row r="26" spans="1:16">
      <c r="A26" s="12"/>
      <c r="B26" s="25">
        <v>335.15</v>
      </c>
      <c r="C26" s="20" t="s">
        <v>28</v>
      </c>
      <c r="D26" s="46">
        <v>4861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4861</v>
      </c>
      <c r="O26" s="47">
        <f t="shared" si="1"/>
        <v>0.82417768735164465</v>
      </c>
      <c r="P26" s="9"/>
    </row>
    <row r="27" spans="1:16">
      <c r="A27" s="12"/>
      <c r="B27" s="25">
        <v>335.18</v>
      </c>
      <c r="C27" s="20" t="s">
        <v>29</v>
      </c>
      <c r="D27" s="46">
        <v>396895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396895</v>
      </c>
      <c r="O27" s="47">
        <f t="shared" si="1"/>
        <v>67.293150220413693</v>
      </c>
      <c r="P27" s="9"/>
    </row>
    <row r="28" spans="1:16">
      <c r="A28" s="12"/>
      <c r="B28" s="25">
        <v>335.21</v>
      </c>
      <c r="C28" s="20" t="s">
        <v>30</v>
      </c>
      <c r="D28" s="46">
        <v>3600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3600</v>
      </c>
      <c r="O28" s="47">
        <f t="shared" si="1"/>
        <v>0.61037639877924721</v>
      </c>
      <c r="P28" s="9"/>
    </row>
    <row r="29" spans="1:16">
      <c r="A29" s="12"/>
      <c r="B29" s="25">
        <v>338</v>
      </c>
      <c r="C29" s="20" t="s">
        <v>31</v>
      </c>
      <c r="D29" s="46">
        <v>31152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31152</v>
      </c>
      <c r="O29" s="47">
        <f t="shared" si="1"/>
        <v>5.2817904374364195</v>
      </c>
      <c r="P29" s="9"/>
    </row>
    <row r="30" spans="1:16" ht="15.75">
      <c r="A30" s="29" t="s">
        <v>36</v>
      </c>
      <c r="B30" s="30"/>
      <c r="C30" s="31"/>
      <c r="D30" s="32">
        <f t="shared" ref="D30:M30" si="7">SUM(D31:D43)</f>
        <v>855036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4165582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>SUM(D30:M30)</f>
        <v>5020618</v>
      </c>
      <c r="O30" s="45">
        <f t="shared" si="1"/>
        <v>851.24075957951845</v>
      </c>
      <c r="P30" s="10"/>
    </row>
    <row r="31" spans="1:16">
      <c r="A31" s="12"/>
      <c r="B31" s="25">
        <v>341.1</v>
      </c>
      <c r="C31" s="20" t="s">
        <v>75</v>
      </c>
      <c r="D31" s="46">
        <v>3260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3260</v>
      </c>
      <c r="O31" s="47">
        <f t="shared" si="1"/>
        <v>0.55272973889454047</v>
      </c>
      <c r="P31" s="9"/>
    </row>
    <row r="32" spans="1:16">
      <c r="A32" s="12"/>
      <c r="B32" s="25">
        <v>341.3</v>
      </c>
      <c r="C32" s="20" t="s">
        <v>39</v>
      </c>
      <c r="D32" s="46">
        <v>280100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5" si="8">SUM(D32:M32)</f>
        <v>280100</v>
      </c>
      <c r="O32" s="47">
        <f t="shared" si="1"/>
        <v>47.490674805018649</v>
      </c>
      <c r="P32" s="9"/>
    </row>
    <row r="33" spans="1:16">
      <c r="A33" s="12"/>
      <c r="B33" s="25">
        <v>341.9</v>
      </c>
      <c r="C33" s="20" t="s">
        <v>40</v>
      </c>
      <c r="D33" s="46">
        <v>1089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1089</v>
      </c>
      <c r="O33" s="47">
        <f t="shared" si="1"/>
        <v>0.18463886063072227</v>
      </c>
      <c r="P33" s="9"/>
    </row>
    <row r="34" spans="1:16">
      <c r="A34" s="12"/>
      <c r="B34" s="25">
        <v>342.1</v>
      </c>
      <c r="C34" s="20" t="s">
        <v>41</v>
      </c>
      <c r="D34" s="46">
        <v>12064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12064</v>
      </c>
      <c r="O34" s="47">
        <f t="shared" si="1"/>
        <v>2.0454391319091219</v>
      </c>
      <c r="P34" s="9"/>
    </row>
    <row r="35" spans="1:16">
      <c r="A35" s="12"/>
      <c r="B35" s="25">
        <v>342.2</v>
      </c>
      <c r="C35" s="20" t="s">
        <v>42</v>
      </c>
      <c r="D35" s="46">
        <v>50418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50418</v>
      </c>
      <c r="O35" s="47">
        <f t="shared" si="1"/>
        <v>8.5483214649033563</v>
      </c>
      <c r="P35" s="9"/>
    </row>
    <row r="36" spans="1:16">
      <c r="A36" s="12"/>
      <c r="B36" s="25">
        <v>342.4</v>
      </c>
      <c r="C36" s="20" t="s">
        <v>43</v>
      </c>
      <c r="D36" s="46">
        <v>196338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196338</v>
      </c>
      <c r="O36" s="47">
        <f t="shared" si="1"/>
        <v>33.288911495422177</v>
      </c>
      <c r="P36" s="9"/>
    </row>
    <row r="37" spans="1:16">
      <c r="A37" s="12"/>
      <c r="B37" s="25">
        <v>342.5</v>
      </c>
      <c r="C37" s="20" t="s">
        <v>44</v>
      </c>
      <c r="D37" s="46">
        <v>21925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21925</v>
      </c>
      <c r="O37" s="47">
        <f t="shared" ref="O37:O65" si="9">(N37/O$67)</f>
        <v>3.7173618175652763</v>
      </c>
      <c r="P37" s="9"/>
    </row>
    <row r="38" spans="1:16">
      <c r="A38" s="12"/>
      <c r="B38" s="25">
        <v>342.6</v>
      </c>
      <c r="C38" s="20" t="s">
        <v>45</v>
      </c>
      <c r="D38" s="46">
        <v>242471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242471</v>
      </c>
      <c r="O38" s="47">
        <f t="shared" si="9"/>
        <v>41.110715496778568</v>
      </c>
      <c r="P38" s="9"/>
    </row>
    <row r="39" spans="1:16">
      <c r="A39" s="12"/>
      <c r="B39" s="25">
        <v>343.3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3463216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3463216</v>
      </c>
      <c r="O39" s="47">
        <f t="shared" si="9"/>
        <v>587.18480840963036</v>
      </c>
      <c r="P39" s="9"/>
    </row>
    <row r="40" spans="1:16">
      <c r="A40" s="12"/>
      <c r="B40" s="25">
        <v>343.4</v>
      </c>
      <c r="C40" s="20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402289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402289</v>
      </c>
      <c r="O40" s="47">
        <f t="shared" si="9"/>
        <v>68.207697524584603</v>
      </c>
      <c r="P40" s="9"/>
    </row>
    <row r="41" spans="1:16">
      <c r="A41" s="12"/>
      <c r="B41" s="25">
        <v>343.6</v>
      </c>
      <c r="C41" s="20" t="s">
        <v>48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299729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299729</v>
      </c>
      <c r="O41" s="47">
        <f t="shared" si="9"/>
        <v>50.818752119362493</v>
      </c>
      <c r="P41" s="9"/>
    </row>
    <row r="42" spans="1:16">
      <c r="A42" s="12"/>
      <c r="B42" s="25">
        <v>343.7</v>
      </c>
      <c r="C42" s="20" t="s">
        <v>49</v>
      </c>
      <c r="D42" s="46">
        <v>348</v>
      </c>
      <c r="E42" s="46">
        <v>0</v>
      </c>
      <c r="F42" s="46">
        <v>0</v>
      </c>
      <c r="G42" s="46">
        <v>0</v>
      </c>
      <c r="H42" s="46">
        <v>0</v>
      </c>
      <c r="I42" s="46">
        <v>348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696</v>
      </c>
      <c r="O42" s="47">
        <f t="shared" si="9"/>
        <v>0.11800610376398779</v>
      </c>
      <c r="P42" s="9"/>
    </row>
    <row r="43" spans="1:16">
      <c r="A43" s="12"/>
      <c r="B43" s="25">
        <v>347.4</v>
      </c>
      <c r="C43" s="20" t="s">
        <v>50</v>
      </c>
      <c r="D43" s="46">
        <v>47023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47023</v>
      </c>
      <c r="O43" s="47">
        <f t="shared" si="9"/>
        <v>7.9727026110545944</v>
      </c>
      <c r="P43" s="9"/>
    </row>
    <row r="44" spans="1:16" ht="15.75">
      <c r="A44" s="29" t="s">
        <v>37</v>
      </c>
      <c r="B44" s="30"/>
      <c r="C44" s="31"/>
      <c r="D44" s="32">
        <f t="shared" ref="D44:M44" si="10">SUM(D45:D47)</f>
        <v>40079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700</v>
      </c>
      <c r="M44" s="32">
        <f t="shared" si="10"/>
        <v>0</v>
      </c>
      <c r="N44" s="32">
        <f t="shared" si="8"/>
        <v>40779</v>
      </c>
      <c r="O44" s="45">
        <f t="shared" si="9"/>
        <v>6.9140386571719228</v>
      </c>
      <c r="P44" s="10"/>
    </row>
    <row r="45" spans="1:16">
      <c r="A45" s="13"/>
      <c r="B45" s="39">
        <v>351.5</v>
      </c>
      <c r="C45" s="21" t="s">
        <v>54</v>
      </c>
      <c r="D45" s="46">
        <v>21809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21809</v>
      </c>
      <c r="O45" s="47">
        <f t="shared" si="9"/>
        <v>3.6976941336046116</v>
      </c>
      <c r="P45" s="9"/>
    </row>
    <row r="46" spans="1:16">
      <c r="A46" s="13"/>
      <c r="B46" s="39">
        <v>354</v>
      </c>
      <c r="C46" s="21" t="s">
        <v>55</v>
      </c>
      <c r="D46" s="46">
        <v>18270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18270</v>
      </c>
      <c r="O46" s="47">
        <f t="shared" si="9"/>
        <v>3.0976602238046795</v>
      </c>
      <c r="P46" s="9"/>
    </row>
    <row r="47" spans="1:16">
      <c r="A47" s="13"/>
      <c r="B47" s="39">
        <v>359</v>
      </c>
      <c r="C47" s="21" t="s">
        <v>82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700</v>
      </c>
      <c r="M47" s="46">
        <v>0</v>
      </c>
      <c r="N47" s="46">
        <f>SUM(D47:M47)</f>
        <v>700</v>
      </c>
      <c r="O47" s="47">
        <f t="shared" si="9"/>
        <v>0.1186842997626314</v>
      </c>
      <c r="P47" s="9"/>
    </row>
    <row r="48" spans="1:16" ht="15.75">
      <c r="A48" s="29" t="s">
        <v>3</v>
      </c>
      <c r="B48" s="30"/>
      <c r="C48" s="31"/>
      <c r="D48" s="32">
        <f t="shared" ref="D48:M48" si="11">SUM(D49:D62)</f>
        <v>291819</v>
      </c>
      <c r="E48" s="32">
        <f t="shared" si="11"/>
        <v>10507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126916</v>
      </c>
      <c r="J48" s="32">
        <f t="shared" si="11"/>
        <v>0</v>
      </c>
      <c r="K48" s="32">
        <f t="shared" si="11"/>
        <v>137639</v>
      </c>
      <c r="L48" s="32">
        <f t="shared" si="11"/>
        <v>490</v>
      </c>
      <c r="M48" s="32">
        <f t="shared" si="11"/>
        <v>0</v>
      </c>
      <c r="N48" s="32">
        <f>SUM(D48:M48)</f>
        <v>567371</v>
      </c>
      <c r="O48" s="45">
        <f t="shared" si="9"/>
        <v>96.197185486605633</v>
      </c>
      <c r="P48" s="10"/>
    </row>
    <row r="49" spans="1:16">
      <c r="A49" s="12"/>
      <c r="B49" s="25">
        <v>361.1</v>
      </c>
      <c r="C49" s="20" t="s">
        <v>56</v>
      </c>
      <c r="D49" s="46">
        <v>192977</v>
      </c>
      <c r="E49" s="46">
        <v>10507</v>
      </c>
      <c r="F49" s="46">
        <v>0</v>
      </c>
      <c r="G49" s="46">
        <v>0</v>
      </c>
      <c r="H49" s="46">
        <v>0</v>
      </c>
      <c r="I49" s="46">
        <v>98939</v>
      </c>
      <c r="J49" s="46">
        <v>0</v>
      </c>
      <c r="K49" s="46">
        <v>98623</v>
      </c>
      <c r="L49" s="46">
        <v>490</v>
      </c>
      <c r="M49" s="46">
        <v>0</v>
      </c>
      <c r="N49" s="46">
        <f>SUM(D49:M49)</f>
        <v>401536</v>
      </c>
      <c r="O49" s="47">
        <f t="shared" si="9"/>
        <v>68.080027127839941</v>
      </c>
      <c r="P49" s="9"/>
    </row>
    <row r="50" spans="1:16">
      <c r="A50" s="12"/>
      <c r="B50" s="25">
        <v>361.2</v>
      </c>
      <c r="C50" s="20" t="s">
        <v>57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43172</v>
      </c>
      <c r="L50" s="46">
        <v>0</v>
      </c>
      <c r="M50" s="46">
        <v>0</v>
      </c>
      <c r="N50" s="46">
        <f t="shared" ref="N50:N62" si="12">SUM(D50:M50)</f>
        <v>43172</v>
      </c>
      <c r="O50" s="47">
        <f t="shared" si="9"/>
        <v>7.3197694133604614</v>
      </c>
      <c r="P50" s="9"/>
    </row>
    <row r="51" spans="1:16">
      <c r="A51" s="12"/>
      <c r="B51" s="25">
        <v>361.3</v>
      </c>
      <c r="C51" s="20" t="s">
        <v>89</v>
      </c>
      <c r="D51" s="46">
        <v>-51373</v>
      </c>
      <c r="E51" s="46">
        <v>0</v>
      </c>
      <c r="F51" s="46">
        <v>0</v>
      </c>
      <c r="G51" s="46">
        <v>0</v>
      </c>
      <c r="H51" s="46">
        <v>0</v>
      </c>
      <c r="I51" s="46">
        <v>-34854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-86227</v>
      </c>
      <c r="O51" s="47">
        <f t="shared" si="9"/>
        <v>-14.619701593760597</v>
      </c>
      <c r="P51" s="9"/>
    </row>
    <row r="52" spans="1:16">
      <c r="A52" s="12"/>
      <c r="B52" s="25">
        <v>361.4</v>
      </c>
      <c r="C52" s="20" t="s">
        <v>58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-776419</v>
      </c>
      <c r="L52" s="46">
        <v>0</v>
      </c>
      <c r="M52" s="46">
        <v>0</v>
      </c>
      <c r="N52" s="46">
        <f t="shared" si="12"/>
        <v>-776419</v>
      </c>
      <c r="O52" s="47">
        <f t="shared" si="9"/>
        <v>-131.64106476771786</v>
      </c>
      <c r="P52" s="9"/>
    </row>
    <row r="53" spans="1:16">
      <c r="A53" s="12"/>
      <c r="B53" s="25">
        <v>362</v>
      </c>
      <c r="C53" s="20" t="s">
        <v>59</v>
      </c>
      <c r="D53" s="46">
        <v>106823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106823</v>
      </c>
      <c r="O53" s="47">
        <f t="shared" si="9"/>
        <v>18.111732790776536</v>
      </c>
      <c r="P53" s="9"/>
    </row>
    <row r="54" spans="1:16">
      <c r="A54" s="12"/>
      <c r="B54" s="25">
        <v>363.11</v>
      </c>
      <c r="C54" s="20" t="s">
        <v>22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22726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22726</v>
      </c>
      <c r="O54" s="47">
        <f t="shared" si="9"/>
        <v>3.8531705662936591</v>
      </c>
      <c r="P54" s="9"/>
    </row>
    <row r="55" spans="1:16">
      <c r="A55" s="12"/>
      <c r="B55" s="25">
        <v>363.22</v>
      </c>
      <c r="C55" s="20" t="s">
        <v>102</v>
      </c>
      <c r="D55" s="46">
        <v>1748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1748</v>
      </c>
      <c r="O55" s="47">
        <f t="shared" si="9"/>
        <v>0.29637165140725669</v>
      </c>
      <c r="P55" s="9"/>
    </row>
    <row r="56" spans="1:16">
      <c r="A56" s="12"/>
      <c r="B56" s="25">
        <v>363.23</v>
      </c>
      <c r="C56" s="20" t="s">
        <v>103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17547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17547</v>
      </c>
      <c r="O56" s="47">
        <f t="shared" si="9"/>
        <v>2.9750762970498474</v>
      </c>
      <c r="P56" s="9"/>
    </row>
    <row r="57" spans="1:16">
      <c r="A57" s="12"/>
      <c r="B57" s="25">
        <v>363.27</v>
      </c>
      <c r="C57" s="20" t="s">
        <v>104</v>
      </c>
      <c r="D57" s="46">
        <v>827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827</v>
      </c>
      <c r="O57" s="47">
        <f t="shared" si="9"/>
        <v>0.14021702271956596</v>
      </c>
      <c r="P57" s="9"/>
    </row>
    <row r="58" spans="1:16">
      <c r="A58" s="12"/>
      <c r="B58" s="25">
        <v>364</v>
      </c>
      <c r="C58" s="20" t="s">
        <v>60</v>
      </c>
      <c r="D58" s="46">
        <v>9635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9635</v>
      </c>
      <c r="O58" s="47">
        <f t="shared" si="9"/>
        <v>1.6336046117327907</v>
      </c>
      <c r="P58" s="9"/>
    </row>
    <row r="59" spans="1:16">
      <c r="A59" s="12"/>
      <c r="B59" s="25">
        <v>365</v>
      </c>
      <c r="C59" s="20" t="s">
        <v>61</v>
      </c>
      <c r="D59" s="46">
        <v>2403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2403</v>
      </c>
      <c r="O59" s="47">
        <f t="shared" si="9"/>
        <v>0.4074262461851475</v>
      </c>
      <c r="P59" s="9"/>
    </row>
    <row r="60" spans="1:16">
      <c r="A60" s="12"/>
      <c r="B60" s="25">
        <v>366</v>
      </c>
      <c r="C60" s="20" t="s">
        <v>62</v>
      </c>
      <c r="D60" s="46">
        <v>8720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8720</v>
      </c>
      <c r="O60" s="47">
        <f t="shared" si="9"/>
        <v>1.4784672770430654</v>
      </c>
      <c r="P60" s="9"/>
    </row>
    <row r="61" spans="1:16">
      <c r="A61" s="12"/>
      <c r="B61" s="25">
        <v>368</v>
      </c>
      <c r="C61" s="20" t="s">
        <v>63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771959</v>
      </c>
      <c r="L61" s="46">
        <v>0</v>
      </c>
      <c r="M61" s="46">
        <v>0</v>
      </c>
      <c r="N61" s="46">
        <f t="shared" si="12"/>
        <v>771959</v>
      </c>
      <c r="O61" s="47">
        <f t="shared" si="9"/>
        <v>130.88487622923026</v>
      </c>
      <c r="P61" s="9"/>
    </row>
    <row r="62" spans="1:16">
      <c r="A62" s="12"/>
      <c r="B62" s="25">
        <v>369.9</v>
      </c>
      <c r="C62" s="20" t="s">
        <v>64</v>
      </c>
      <c r="D62" s="46">
        <v>20059</v>
      </c>
      <c r="E62" s="46">
        <v>0</v>
      </c>
      <c r="F62" s="46">
        <v>0</v>
      </c>
      <c r="G62" s="46">
        <v>0</v>
      </c>
      <c r="H62" s="46">
        <v>0</v>
      </c>
      <c r="I62" s="46">
        <v>22558</v>
      </c>
      <c r="J62" s="46">
        <v>0</v>
      </c>
      <c r="K62" s="46">
        <v>304</v>
      </c>
      <c r="L62" s="46">
        <v>0</v>
      </c>
      <c r="M62" s="46">
        <v>0</v>
      </c>
      <c r="N62" s="46">
        <f t="shared" si="12"/>
        <v>42921</v>
      </c>
      <c r="O62" s="47">
        <f t="shared" si="9"/>
        <v>7.2772126144455749</v>
      </c>
      <c r="P62" s="9"/>
    </row>
    <row r="63" spans="1:16" ht="15.75">
      <c r="A63" s="29" t="s">
        <v>38</v>
      </c>
      <c r="B63" s="30"/>
      <c r="C63" s="31"/>
      <c r="D63" s="32">
        <f t="shared" ref="D63:M63" si="13">SUM(D64:D64)</f>
        <v>473700</v>
      </c>
      <c r="E63" s="32">
        <f t="shared" si="13"/>
        <v>120600</v>
      </c>
      <c r="F63" s="32">
        <f t="shared" si="13"/>
        <v>0</v>
      </c>
      <c r="G63" s="32">
        <f t="shared" si="13"/>
        <v>330000</v>
      </c>
      <c r="H63" s="32">
        <f t="shared" si="13"/>
        <v>0</v>
      </c>
      <c r="I63" s="32">
        <f t="shared" si="13"/>
        <v>0</v>
      </c>
      <c r="J63" s="32">
        <f t="shared" si="13"/>
        <v>0</v>
      </c>
      <c r="K63" s="32">
        <f t="shared" si="13"/>
        <v>0</v>
      </c>
      <c r="L63" s="32">
        <f t="shared" si="13"/>
        <v>0</v>
      </c>
      <c r="M63" s="32">
        <f t="shared" si="13"/>
        <v>0</v>
      </c>
      <c r="N63" s="32">
        <f>SUM(D63:M63)</f>
        <v>924300</v>
      </c>
      <c r="O63" s="45">
        <f t="shared" si="9"/>
        <v>156.71414038657173</v>
      </c>
      <c r="P63" s="9"/>
    </row>
    <row r="64" spans="1:16" ht="15.75" thickBot="1">
      <c r="A64" s="12"/>
      <c r="B64" s="25">
        <v>381</v>
      </c>
      <c r="C64" s="20" t="s">
        <v>65</v>
      </c>
      <c r="D64" s="46">
        <v>473700</v>
      </c>
      <c r="E64" s="46">
        <v>120600</v>
      </c>
      <c r="F64" s="46">
        <v>0</v>
      </c>
      <c r="G64" s="46">
        <v>330000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924300</v>
      </c>
      <c r="O64" s="47">
        <f t="shared" si="9"/>
        <v>156.71414038657173</v>
      </c>
      <c r="P64" s="9"/>
    </row>
    <row r="65" spans="1:119" ht="16.5" thickBot="1">
      <c r="A65" s="14" t="s">
        <v>52</v>
      </c>
      <c r="B65" s="23"/>
      <c r="C65" s="22"/>
      <c r="D65" s="15">
        <f t="shared" ref="D65:M65" si="14">SUM(D5,D16,D21,D30,D44,D48,D63)</f>
        <v>9584409</v>
      </c>
      <c r="E65" s="15">
        <f t="shared" si="14"/>
        <v>636301</v>
      </c>
      <c r="F65" s="15">
        <f t="shared" si="14"/>
        <v>0</v>
      </c>
      <c r="G65" s="15">
        <f t="shared" si="14"/>
        <v>387736</v>
      </c>
      <c r="H65" s="15">
        <f t="shared" si="14"/>
        <v>0</v>
      </c>
      <c r="I65" s="15">
        <f t="shared" si="14"/>
        <v>4292498</v>
      </c>
      <c r="J65" s="15">
        <f t="shared" si="14"/>
        <v>0</v>
      </c>
      <c r="K65" s="15">
        <f t="shared" si="14"/>
        <v>137639</v>
      </c>
      <c r="L65" s="15">
        <f t="shared" si="14"/>
        <v>1190</v>
      </c>
      <c r="M65" s="15">
        <f t="shared" si="14"/>
        <v>0</v>
      </c>
      <c r="N65" s="15">
        <f>SUM(D65:M65)</f>
        <v>15039773</v>
      </c>
      <c r="O65" s="38">
        <f t="shared" si="9"/>
        <v>2549.9784672770429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48" t="s">
        <v>105</v>
      </c>
      <c r="M67" s="48"/>
      <c r="N67" s="48"/>
      <c r="O67" s="43">
        <v>5898</v>
      </c>
    </row>
    <row r="68" spans="1:119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</row>
    <row r="69" spans="1:119" ht="15.75" customHeight="1" thickBot="1">
      <c r="A69" s="52" t="s">
        <v>93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161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8"/>
      <c r="M3" s="69"/>
      <c r="N3" s="36"/>
      <c r="O3" s="37"/>
      <c r="P3" s="70" t="s">
        <v>146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147</v>
      </c>
      <c r="N4" s="35" t="s">
        <v>9</v>
      </c>
      <c r="O4" s="35" t="s">
        <v>148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149</v>
      </c>
      <c r="B5" s="26"/>
      <c r="C5" s="26"/>
      <c r="D5" s="27">
        <f t="shared" ref="D5:N5" si="0">SUM(D6:D17)</f>
        <v>10622268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10622268</v>
      </c>
      <c r="P5" s="33">
        <f t="shared" ref="P5:P36" si="1">(O5/P$68)</f>
        <v>1726.6365409622888</v>
      </c>
      <c r="Q5" s="6"/>
    </row>
    <row r="6" spans="1:134">
      <c r="A6" s="12"/>
      <c r="B6" s="25">
        <v>311</v>
      </c>
      <c r="C6" s="20" t="s">
        <v>2</v>
      </c>
      <c r="D6" s="46">
        <v>8260937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8260937</v>
      </c>
      <c r="P6" s="47">
        <f t="shared" si="1"/>
        <v>1342.8051040312093</v>
      </c>
      <c r="Q6" s="9"/>
    </row>
    <row r="7" spans="1:134">
      <c r="A7" s="12"/>
      <c r="B7" s="25">
        <v>312.41000000000003</v>
      </c>
      <c r="C7" s="20" t="s">
        <v>150</v>
      </c>
      <c r="D7" s="46">
        <v>131275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7" si="2">SUM(D7:N7)</f>
        <v>131275</v>
      </c>
      <c r="P7" s="47">
        <f t="shared" si="1"/>
        <v>21.338589076723018</v>
      </c>
      <c r="Q7" s="9"/>
    </row>
    <row r="8" spans="1:134">
      <c r="A8" s="12"/>
      <c r="B8" s="25">
        <v>312.43</v>
      </c>
      <c r="C8" s="20" t="s">
        <v>151</v>
      </c>
      <c r="D8" s="46">
        <v>59859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59859</v>
      </c>
      <c r="P8" s="47">
        <f t="shared" si="1"/>
        <v>9.7300065019505855</v>
      </c>
      <c r="Q8" s="9"/>
    </row>
    <row r="9" spans="1:134">
      <c r="A9" s="12"/>
      <c r="B9" s="25">
        <v>312.51</v>
      </c>
      <c r="C9" s="20" t="s">
        <v>73</v>
      </c>
      <c r="D9" s="46">
        <v>200648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200648</v>
      </c>
      <c r="P9" s="47">
        <f t="shared" si="1"/>
        <v>32.615084525357609</v>
      </c>
      <c r="Q9" s="9"/>
    </row>
    <row r="10" spans="1:134">
      <c r="A10" s="12"/>
      <c r="B10" s="25">
        <v>312.52</v>
      </c>
      <c r="C10" s="20" t="s">
        <v>107</v>
      </c>
      <c r="D10" s="46">
        <v>92947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92947</v>
      </c>
      <c r="P10" s="47">
        <f t="shared" si="1"/>
        <v>15.108420026007803</v>
      </c>
      <c r="Q10" s="9"/>
    </row>
    <row r="11" spans="1:134">
      <c r="A11" s="12"/>
      <c r="B11" s="25">
        <v>312.63</v>
      </c>
      <c r="C11" s="20" t="s">
        <v>152</v>
      </c>
      <c r="D11" s="46">
        <v>568037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568037</v>
      </c>
      <c r="P11" s="47">
        <f t="shared" si="1"/>
        <v>92.33371261378413</v>
      </c>
      <c r="Q11" s="9"/>
    </row>
    <row r="12" spans="1:134">
      <c r="A12" s="12"/>
      <c r="B12" s="25">
        <v>314.10000000000002</v>
      </c>
      <c r="C12" s="20" t="s">
        <v>12</v>
      </c>
      <c r="D12" s="46">
        <v>604113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604113</v>
      </c>
      <c r="P12" s="47">
        <f t="shared" si="1"/>
        <v>98.197821846553964</v>
      </c>
      <c r="Q12" s="9"/>
    </row>
    <row r="13" spans="1:134">
      <c r="A13" s="12"/>
      <c r="B13" s="25">
        <v>314.3</v>
      </c>
      <c r="C13" s="20" t="s">
        <v>13</v>
      </c>
      <c r="D13" s="46">
        <v>238195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238195</v>
      </c>
      <c r="P13" s="47">
        <f t="shared" si="1"/>
        <v>38.718302990897271</v>
      </c>
      <c r="Q13" s="9"/>
    </row>
    <row r="14" spans="1:134">
      <c r="A14" s="12"/>
      <c r="B14" s="25">
        <v>314.39999999999998</v>
      </c>
      <c r="C14" s="20" t="s">
        <v>14</v>
      </c>
      <c r="D14" s="46">
        <v>2566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2566</v>
      </c>
      <c r="P14" s="47">
        <f t="shared" si="1"/>
        <v>0.4171001300390117</v>
      </c>
      <c r="Q14" s="9"/>
    </row>
    <row r="15" spans="1:134">
      <c r="A15" s="12"/>
      <c r="B15" s="25">
        <v>314.8</v>
      </c>
      <c r="C15" s="20" t="s">
        <v>79</v>
      </c>
      <c r="D15" s="46">
        <v>43510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43510</v>
      </c>
      <c r="P15" s="47">
        <f t="shared" si="1"/>
        <v>7.0724967490247073</v>
      </c>
      <c r="Q15" s="9"/>
    </row>
    <row r="16" spans="1:134">
      <c r="A16" s="12"/>
      <c r="B16" s="25">
        <v>315.10000000000002</v>
      </c>
      <c r="C16" s="20" t="s">
        <v>153</v>
      </c>
      <c r="D16" s="46">
        <v>327900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327900</v>
      </c>
      <c r="P16" s="47">
        <f t="shared" si="1"/>
        <v>53.299739921976595</v>
      </c>
      <c r="Q16" s="9"/>
    </row>
    <row r="17" spans="1:17">
      <c r="A17" s="12"/>
      <c r="B17" s="25">
        <v>316</v>
      </c>
      <c r="C17" s="20" t="s">
        <v>109</v>
      </c>
      <c r="D17" s="46">
        <v>92281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2"/>
        <v>92281</v>
      </c>
      <c r="P17" s="47">
        <f t="shared" si="1"/>
        <v>15.00016254876463</v>
      </c>
      <c r="Q17" s="9"/>
    </row>
    <row r="18" spans="1:17" ht="15.75">
      <c r="A18" s="29" t="s">
        <v>17</v>
      </c>
      <c r="B18" s="30"/>
      <c r="C18" s="31"/>
      <c r="D18" s="32">
        <f t="shared" ref="D18:N18" si="3">SUM(D19:D25)</f>
        <v>548117</v>
      </c>
      <c r="E18" s="32">
        <f t="shared" si="3"/>
        <v>0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31586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32">
        <f t="shared" si="3"/>
        <v>0</v>
      </c>
      <c r="O18" s="44">
        <f>SUM(D18:N18)</f>
        <v>579703</v>
      </c>
      <c r="P18" s="45">
        <f t="shared" si="1"/>
        <v>94.230006501950584</v>
      </c>
      <c r="Q18" s="10"/>
    </row>
    <row r="19" spans="1:17">
      <c r="A19" s="12"/>
      <c r="B19" s="25">
        <v>323.10000000000002</v>
      </c>
      <c r="C19" s="20" t="s">
        <v>18</v>
      </c>
      <c r="D19" s="46">
        <v>526115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5" si="4">SUM(D19:N19)</f>
        <v>526115</v>
      </c>
      <c r="P19" s="47">
        <f t="shared" si="1"/>
        <v>85.51934330299089</v>
      </c>
      <c r="Q19" s="9"/>
    </row>
    <row r="20" spans="1:17">
      <c r="A20" s="12"/>
      <c r="B20" s="25">
        <v>323.39999999999998</v>
      </c>
      <c r="C20" s="20" t="s">
        <v>137</v>
      </c>
      <c r="D20" s="46">
        <v>4050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4050</v>
      </c>
      <c r="P20" s="47">
        <f t="shared" si="1"/>
        <v>0.65832249674902465</v>
      </c>
      <c r="Q20" s="9"/>
    </row>
    <row r="21" spans="1:17">
      <c r="A21" s="12"/>
      <c r="B21" s="25">
        <v>324.11</v>
      </c>
      <c r="C21" s="20" t="s">
        <v>19</v>
      </c>
      <c r="D21" s="46">
        <v>898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898</v>
      </c>
      <c r="P21" s="47">
        <f t="shared" si="1"/>
        <v>0.14596879063719115</v>
      </c>
      <c r="Q21" s="9"/>
    </row>
    <row r="22" spans="1:17">
      <c r="A22" s="12"/>
      <c r="B22" s="25">
        <v>324.12</v>
      </c>
      <c r="C22" s="20" t="s">
        <v>85</v>
      </c>
      <c r="D22" s="46">
        <v>7050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7050</v>
      </c>
      <c r="P22" s="47">
        <f t="shared" si="1"/>
        <v>1.1459687906371911</v>
      </c>
      <c r="Q22" s="9"/>
    </row>
    <row r="23" spans="1:17">
      <c r="A23" s="12"/>
      <c r="B23" s="25">
        <v>324.61</v>
      </c>
      <c r="C23" s="20" t="s">
        <v>21</v>
      </c>
      <c r="D23" s="46">
        <v>1654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1654</v>
      </c>
      <c r="P23" s="47">
        <f t="shared" si="1"/>
        <v>0.26885565669700912</v>
      </c>
      <c r="Q23" s="9"/>
    </row>
    <row r="24" spans="1:17">
      <c r="A24" s="12"/>
      <c r="B24" s="25">
        <v>325.10000000000002</v>
      </c>
      <c r="C24" s="20" t="s">
        <v>22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31586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31586</v>
      </c>
      <c r="P24" s="47">
        <f t="shared" si="1"/>
        <v>5.1342652795838752</v>
      </c>
      <c r="Q24" s="9"/>
    </row>
    <row r="25" spans="1:17">
      <c r="A25" s="12"/>
      <c r="B25" s="25">
        <v>329.1</v>
      </c>
      <c r="C25" s="20" t="s">
        <v>154</v>
      </c>
      <c r="D25" s="46">
        <v>8350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8350</v>
      </c>
      <c r="P25" s="47">
        <f t="shared" si="1"/>
        <v>1.3572821846553966</v>
      </c>
      <c r="Q25" s="9"/>
    </row>
    <row r="26" spans="1:17" ht="15.75">
      <c r="A26" s="29" t="s">
        <v>155</v>
      </c>
      <c r="B26" s="30"/>
      <c r="C26" s="31"/>
      <c r="D26" s="32">
        <f t="shared" ref="D26:N26" si="5">SUM(D27:D34)</f>
        <v>2472724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4273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5"/>
        <v>0</v>
      </c>
      <c r="O26" s="44">
        <f>SUM(D26:N26)</f>
        <v>2476997</v>
      </c>
      <c r="P26" s="45">
        <f t="shared" si="1"/>
        <v>402.6328023407022</v>
      </c>
      <c r="Q26" s="10"/>
    </row>
    <row r="27" spans="1:17">
      <c r="A27" s="12"/>
      <c r="B27" s="25">
        <v>331.2</v>
      </c>
      <c r="C27" s="20" t="s">
        <v>132</v>
      </c>
      <c r="D27" s="46">
        <v>49565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49565</v>
      </c>
      <c r="P27" s="47">
        <f t="shared" si="1"/>
        <v>8.056729518855656</v>
      </c>
      <c r="Q27" s="9"/>
    </row>
    <row r="28" spans="1:17">
      <c r="A28" s="12"/>
      <c r="B28" s="25">
        <v>331.51</v>
      </c>
      <c r="C28" s="20" t="s">
        <v>156</v>
      </c>
      <c r="D28" s="46">
        <v>1537120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3" si="6">SUM(D28:N28)</f>
        <v>1537120</v>
      </c>
      <c r="P28" s="47">
        <f t="shared" si="1"/>
        <v>249.85695708712615</v>
      </c>
      <c r="Q28" s="9"/>
    </row>
    <row r="29" spans="1:17">
      <c r="A29" s="12"/>
      <c r="B29" s="25">
        <v>334.2</v>
      </c>
      <c r="C29" s="20" t="s">
        <v>26</v>
      </c>
      <c r="D29" s="46">
        <v>15056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15056</v>
      </c>
      <c r="P29" s="47">
        <f t="shared" si="1"/>
        <v>2.447334200260078</v>
      </c>
      <c r="Q29" s="9"/>
    </row>
    <row r="30" spans="1:17">
      <c r="A30" s="12"/>
      <c r="B30" s="25">
        <v>335.125</v>
      </c>
      <c r="C30" s="20" t="s">
        <v>157</v>
      </c>
      <c r="D30" s="46">
        <v>244951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244951</v>
      </c>
      <c r="P30" s="47">
        <f t="shared" si="1"/>
        <v>39.816482444733417</v>
      </c>
      <c r="Q30" s="9"/>
    </row>
    <row r="31" spans="1:17">
      <c r="A31" s="12"/>
      <c r="B31" s="25">
        <v>335.15</v>
      </c>
      <c r="C31" s="20" t="s">
        <v>111</v>
      </c>
      <c r="D31" s="46">
        <v>16511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16511</v>
      </c>
      <c r="P31" s="47">
        <f t="shared" si="1"/>
        <v>2.6838426527958386</v>
      </c>
      <c r="Q31" s="9"/>
    </row>
    <row r="32" spans="1:17">
      <c r="A32" s="12"/>
      <c r="B32" s="25">
        <v>335.18</v>
      </c>
      <c r="C32" s="20" t="s">
        <v>158</v>
      </c>
      <c r="D32" s="46">
        <v>600119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600119</v>
      </c>
      <c r="P32" s="47">
        <f t="shared" si="1"/>
        <v>97.548602080624192</v>
      </c>
      <c r="Q32" s="9"/>
    </row>
    <row r="33" spans="1:17">
      <c r="A33" s="12"/>
      <c r="B33" s="25">
        <v>335.21</v>
      </c>
      <c r="C33" s="20" t="s">
        <v>30</v>
      </c>
      <c r="D33" s="46">
        <v>9402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9402</v>
      </c>
      <c r="P33" s="47">
        <f t="shared" si="1"/>
        <v>1.5282834850455136</v>
      </c>
      <c r="Q33" s="9"/>
    </row>
    <row r="34" spans="1:17">
      <c r="A34" s="12"/>
      <c r="B34" s="25">
        <v>338</v>
      </c>
      <c r="C34" s="20" t="s">
        <v>31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4273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4273</v>
      </c>
      <c r="P34" s="47">
        <f t="shared" si="1"/>
        <v>0.6945708712613784</v>
      </c>
      <c r="Q34" s="9"/>
    </row>
    <row r="35" spans="1:17" ht="15.75">
      <c r="A35" s="29" t="s">
        <v>36</v>
      </c>
      <c r="B35" s="30"/>
      <c r="C35" s="31"/>
      <c r="D35" s="32">
        <f t="shared" ref="D35:N35" si="7">SUM(D36:D47)</f>
        <v>2504654</v>
      </c>
      <c r="E35" s="32">
        <f t="shared" si="7"/>
        <v>757403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7572870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7"/>
        <v>0</v>
      </c>
      <c r="O35" s="32">
        <f>SUM(D35:N35)</f>
        <v>10834927</v>
      </c>
      <c r="P35" s="45">
        <f t="shared" si="1"/>
        <v>1761.2039986996099</v>
      </c>
      <c r="Q35" s="10"/>
    </row>
    <row r="36" spans="1:17">
      <c r="A36" s="12"/>
      <c r="B36" s="25">
        <v>341.1</v>
      </c>
      <c r="C36" s="20" t="s">
        <v>113</v>
      </c>
      <c r="D36" s="46">
        <v>48468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48468</v>
      </c>
      <c r="P36" s="47">
        <f t="shared" si="1"/>
        <v>7.8784135240572173</v>
      </c>
      <c r="Q36" s="9"/>
    </row>
    <row r="37" spans="1:17">
      <c r="A37" s="12"/>
      <c r="B37" s="25">
        <v>341.3</v>
      </c>
      <c r="C37" s="20" t="s">
        <v>114</v>
      </c>
      <c r="D37" s="46">
        <v>856342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47" si="8">SUM(D37:N37)</f>
        <v>856342</v>
      </c>
      <c r="P37" s="47">
        <f t="shared" ref="P37:P66" si="9">(O37/P$68)</f>
        <v>139.19733420026009</v>
      </c>
      <c r="Q37" s="9"/>
    </row>
    <row r="38" spans="1:17">
      <c r="A38" s="12"/>
      <c r="B38" s="25">
        <v>341.9</v>
      </c>
      <c r="C38" s="20" t="s">
        <v>115</v>
      </c>
      <c r="D38" s="46">
        <v>428953</v>
      </c>
      <c r="E38" s="46">
        <v>5546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434499</v>
      </c>
      <c r="P38" s="47">
        <f t="shared" si="9"/>
        <v>70.627275682704806</v>
      </c>
      <c r="Q38" s="9"/>
    </row>
    <row r="39" spans="1:17">
      <c r="A39" s="12"/>
      <c r="B39" s="25">
        <v>342.1</v>
      </c>
      <c r="C39" s="20" t="s">
        <v>41</v>
      </c>
      <c r="D39" s="46">
        <v>31164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31164</v>
      </c>
      <c r="P39" s="47">
        <f t="shared" si="9"/>
        <v>5.0656697009102727</v>
      </c>
      <c r="Q39" s="9"/>
    </row>
    <row r="40" spans="1:17">
      <c r="A40" s="12"/>
      <c r="B40" s="25">
        <v>342.2</v>
      </c>
      <c r="C40" s="20" t="s">
        <v>42</v>
      </c>
      <c r="D40" s="46">
        <v>61049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61049</v>
      </c>
      <c r="P40" s="47">
        <f t="shared" si="9"/>
        <v>9.9234395318595574</v>
      </c>
      <c r="Q40" s="9"/>
    </row>
    <row r="41" spans="1:17">
      <c r="A41" s="12"/>
      <c r="B41" s="25">
        <v>342.4</v>
      </c>
      <c r="C41" s="20" t="s">
        <v>43</v>
      </c>
      <c r="D41" s="46">
        <v>760199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760199</v>
      </c>
      <c r="P41" s="47">
        <f t="shared" si="9"/>
        <v>123.56940832249676</v>
      </c>
      <c r="Q41" s="9"/>
    </row>
    <row r="42" spans="1:17">
      <c r="A42" s="12"/>
      <c r="B42" s="25">
        <v>342.5</v>
      </c>
      <c r="C42" s="20" t="s">
        <v>44</v>
      </c>
      <c r="D42" s="46">
        <v>20000</v>
      </c>
      <c r="E42" s="46">
        <v>751857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771857</v>
      </c>
      <c r="P42" s="47">
        <f t="shared" si="9"/>
        <v>125.46440182054616</v>
      </c>
      <c r="Q42" s="9"/>
    </row>
    <row r="43" spans="1:17">
      <c r="A43" s="12"/>
      <c r="B43" s="25">
        <v>342.6</v>
      </c>
      <c r="C43" s="20" t="s">
        <v>45</v>
      </c>
      <c r="D43" s="46">
        <v>283011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283011</v>
      </c>
      <c r="P43" s="47">
        <f t="shared" si="9"/>
        <v>46.00308842652796</v>
      </c>
      <c r="Q43" s="9"/>
    </row>
    <row r="44" spans="1:17">
      <c r="A44" s="12"/>
      <c r="B44" s="25">
        <v>343.3</v>
      </c>
      <c r="C44" s="20" t="s">
        <v>46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6579570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6579570</v>
      </c>
      <c r="P44" s="47">
        <f t="shared" si="9"/>
        <v>1069.5009752925878</v>
      </c>
      <c r="Q44" s="9"/>
    </row>
    <row r="45" spans="1:17">
      <c r="A45" s="12"/>
      <c r="B45" s="25">
        <v>343.4</v>
      </c>
      <c r="C45" s="20" t="s">
        <v>47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503033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503033</v>
      </c>
      <c r="P45" s="47">
        <f t="shared" si="9"/>
        <v>81.767392717815341</v>
      </c>
      <c r="Q45" s="9"/>
    </row>
    <row r="46" spans="1:17">
      <c r="A46" s="12"/>
      <c r="B46" s="25">
        <v>343.6</v>
      </c>
      <c r="C46" s="20" t="s">
        <v>48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490267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8"/>
        <v>490267</v>
      </c>
      <c r="P46" s="47">
        <f t="shared" si="9"/>
        <v>79.692295188556571</v>
      </c>
      <c r="Q46" s="9"/>
    </row>
    <row r="47" spans="1:17">
      <c r="A47" s="12"/>
      <c r="B47" s="25">
        <v>347.2</v>
      </c>
      <c r="C47" s="20" t="s">
        <v>88</v>
      </c>
      <c r="D47" s="46">
        <v>15468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8"/>
        <v>15468</v>
      </c>
      <c r="P47" s="47">
        <f t="shared" si="9"/>
        <v>2.5143042912873863</v>
      </c>
      <c r="Q47" s="9"/>
    </row>
    <row r="48" spans="1:17" ht="15.75">
      <c r="A48" s="29" t="s">
        <v>37</v>
      </c>
      <c r="B48" s="30"/>
      <c r="C48" s="31"/>
      <c r="D48" s="32">
        <f t="shared" ref="D48:N48" si="10">SUM(D49:D51)</f>
        <v>15023</v>
      </c>
      <c r="E48" s="32">
        <f t="shared" si="10"/>
        <v>94055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562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si="10"/>
        <v>0</v>
      </c>
      <c r="O48" s="32">
        <f>SUM(D48:N48)</f>
        <v>109640</v>
      </c>
      <c r="P48" s="45">
        <f t="shared" si="9"/>
        <v>17.821846553966189</v>
      </c>
      <c r="Q48" s="10"/>
    </row>
    <row r="49" spans="1:17">
      <c r="A49" s="13"/>
      <c r="B49" s="39">
        <v>351.5</v>
      </c>
      <c r="C49" s="21" t="s">
        <v>54</v>
      </c>
      <c r="D49" s="46">
        <v>7613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50" si="11">SUM(D49:N49)</f>
        <v>7613</v>
      </c>
      <c r="P49" s="47">
        <f t="shared" si="9"/>
        <v>1.237483745123537</v>
      </c>
      <c r="Q49" s="9"/>
    </row>
    <row r="50" spans="1:17">
      <c r="A50" s="13"/>
      <c r="B50" s="39">
        <v>354</v>
      </c>
      <c r="C50" s="21" t="s">
        <v>55</v>
      </c>
      <c r="D50" s="46">
        <v>7410</v>
      </c>
      <c r="E50" s="46">
        <v>0</v>
      </c>
      <c r="F50" s="46">
        <v>0</v>
      </c>
      <c r="G50" s="46">
        <v>0</v>
      </c>
      <c r="H50" s="46">
        <v>0</v>
      </c>
      <c r="I50" s="46">
        <v>562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1"/>
        <v>7972</v>
      </c>
      <c r="P50" s="47">
        <f t="shared" si="9"/>
        <v>1.2958387516254877</v>
      </c>
      <c r="Q50" s="9"/>
    </row>
    <row r="51" spans="1:17">
      <c r="A51" s="13"/>
      <c r="B51" s="39">
        <v>358.2</v>
      </c>
      <c r="C51" s="21" t="s">
        <v>143</v>
      </c>
      <c r="D51" s="46">
        <v>0</v>
      </c>
      <c r="E51" s="46">
        <v>94055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>SUM(D51:N51)</f>
        <v>94055</v>
      </c>
      <c r="P51" s="47">
        <f t="shared" si="9"/>
        <v>15.288524057217165</v>
      </c>
      <c r="Q51" s="9"/>
    </row>
    <row r="52" spans="1:17" ht="15.75">
      <c r="A52" s="29" t="s">
        <v>3</v>
      </c>
      <c r="B52" s="30"/>
      <c r="C52" s="31"/>
      <c r="D52" s="32">
        <f t="shared" ref="D52:N52" si="12">SUM(D53:D61)</f>
        <v>332177</v>
      </c>
      <c r="E52" s="32">
        <f t="shared" si="12"/>
        <v>5891</v>
      </c>
      <c r="F52" s="32">
        <f t="shared" si="12"/>
        <v>0</v>
      </c>
      <c r="G52" s="32">
        <f t="shared" si="12"/>
        <v>1189</v>
      </c>
      <c r="H52" s="32">
        <f t="shared" si="12"/>
        <v>0</v>
      </c>
      <c r="I52" s="32">
        <f t="shared" si="12"/>
        <v>-29098</v>
      </c>
      <c r="J52" s="32">
        <f t="shared" si="12"/>
        <v>0</v>
      </c>
      <c r="K52" s="32">
        <f t="shared" si="12"/>
        <v>-3355854</v>
      </c>
      <c r="L52" s="32">
        <f t="shared" si="12"/>
        <v>0</v>
      </c>
      <c r="M52" s="32">
        <f t="shared" si="12"/>
        <v>0</v>
      </c>
      <c r="N52" s="32">
        <f t="shared" si="12"/>
        <v>0</v>
      </c>
      <c r="O52" s="32">
        <f>SUM(D52:N52)</f>
        <v>-3045695</v>
      </c>
      <c r="P52" s="45">
        <f t="shared" si="9"/>
        <v>-495.07395968790638</v>
      </c>
      <c r="Q52" s="10"/>
    </row>
    <row r="53" spans="1:17">
      <c r="A53" s="12"/>
      <c r="B53" s="25">
        <v>361.1</v>
      </c>
      <c r="C53" s="20" t="s">
        <v>56</v>
      </c>
      <c r="D53" s="46">
        <v>100079</v>
      </c>
      <c r="E53" s="46">
        <v>5836</v>
      </c>
      <c r="F53" s="46">
        <v>0</v>
      </c>
      <c r="G53" s="46">
        <v>1189</v>
      </c>
      <c r="H53" s="46">
        <v>0</v>
      </c>
      <c r="I53" s="46">
        <v>0</v>
      </c>
      <c r="J53" s="46">
        <v>0</v>
      </c>
      <c r="K53" s="46">
        <v>502248</v>
      </c>
      <c r="L53" s="46">
        <v>0</v>
      </c>
      <c r="M53" s="46">
        <v>0</v>
      </c>
      <c r="N53" s="46">
        <v>0</v>
      </c>
      <c r="O53" s="46">
        <f>SUM(D53:N53)</f>
        <v>609352</v>
      </c>
      <c r="P53" s="47">
        <f t="shared" si="9"/>
        <v>99.049414824447339</v>
      </c>
      <c r="Q53" s="9"/>
    </row>
    <row r="54" spans="1:17">
      <c r="A54" s="12"/>
      <c r="B54" s="25">
        <v>361.3</v>
      </c>
      <c r="C54" s="20" t="s">
        <v>89</v>
      </c>
      <c r="D54" s="46">
        <v>-48915</v>
      </c>
      <c r="E54" s="46">
        <v>0</v>
      </c>
      <c r="F54" s="46">
        <v>0</v>
      </c>
      <c r="G54" s="46">
        <v>0</v>
      </c>
      <c r="H54" s="46">
        <v>0</v>
      </c>
      <c r="I54" s="46">
        <v>-48915</v>
      </c>
      <c r="J54" s="46">
        <v>0</v>
      </c>
      <c r="K54" s="46">
        <v>-5701624</v>
      </c>
      <c r="L54" s="46">
        <v>0</v>
      </c>
      <c r="M54" s="46">
        <v>0</v>
      </c>
      <c r="N54" s="46">
        <v>0</v>
      </c>
      <c r="O54" s="46">
        <f t="shared" ref="O54:O65" si="13">SUM(D54:N54)</f>
        <v>-5799454</v>
      </c>
      <c r="P54" s="47">
        <f t="shared" si="9"/>
        <v>-942.69408322496747</v>
      </c>
      <c r="Q54" s="9"/>
    </row>
    <row r="55" spans="1:17">
      <c r="A55" s="12"/>
      <c r="B55" s="25">
        <v>361.4</v>
      </c>
      <c r="C55" s="20" t="s">
        <v>116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399324</v>
      </c>
      <c r="L55" s="46">
        <v>0</v>
      </c>
      <c r="M55" s="46">
        <v>0</v>
      </c>
      <c r="N55" s="46">
        <v>0</v>
      </c>
      <c r="O55" s="46">
        <f t="shared" si="13"/>
        <v>399324</v>
      </c>
      <c r="P55" s="47">
        <f t="shared" si="9"/>
        <v>64.90962288686606</v>
      </c>
      <c r="Q55" s="9"/>
    </row>
    <row r="56" spans="1:17">
      <c r="A56" s="12"/>
      <c r="B56" s="25">
        <v>362</v>
      </c>
      <c r="C56" s="20" t="s">
        <v>59</v>
      </c>
      <c r="D56" s="46">
        <v>231443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3"/>
        <v>231443</v>
      </c>
      <c r="P56" s="47">
        <f t="shared" si="9"/>
        <v>37.620773732119638</v>
      </c>
      <c r="Q56" s="9"/>
    </row>
    <row r="57" spans="1:17">
      <c r="A57" s="12"/>
      <c r="B57" s="25">
        <v>364</v>
      </c>
      <c r="C57" s="20" t="s">
        <v>117</v>
      </c>
      <c r="D57" s="46">
        <v>972</v>
      </c>
      <c r="E57" s="46">
        <v>0</v>
      </c>
      <c r="F57" s="46">
        <v>0</v>
      </c>
      <c r="G57" s="46">
        <v>0</v>
      </c>
      <c r="H57" s="46">
        <v>0</v>
      </c>
      <c r="I57" s="46">
        <v>6803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3"/>
        <v>7775</v>
      </c>
      <c r="P57" s="47">
        <f t="shared" si="9"/>
        <v>1.263816644993498</v>
      </c>
      <c r="Q57" s="9"/>
    </row>
    <row r="58" spans="1:17">
      <c r="A58" s="12"/>
      <c r="B58" s="25">
        <v>365</v>
      </c>
      <c r="C58" s="20" t="s">
        <v>118</v>
      </c>
      <c r="D58" s="46">
        <v>48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3"/>
        <v>48</v>
      </c>
      <c r="P58" s="47">
        <f t="shared" si="9"/>
        <v>7.8023407022106634E-3</v>
      </c>
      <c r="Q58" s="9"/>
    </row>
    <row r="59" spans="1:17">
      <c r="A59" s="12"/>
      <c r="B59" s="25">
        <v>366</v>
      </c>
      <c r="C59" s="20" t="s">
        <v>62</v>
      </c>
      <c r="D59" s="46">
        <v>41665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3"/>
        <v>41665</v>
      </c>
      <c r="P59" s="47">
        <f t="shared" si="9"/>
        <v>6.7725942782834849</v>
      </c>
      <c r="Q59" s="9"/>
    </row>
    <row r="60" spans="1:17">
      <c r="A60" s="12"/>
      <c r="B60" s="25">
        <v>368</v>
      </c>
      <c r="C60" s="20" t="s">
        <v>63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1444198</v>
      </c>
      <c r="L60" s="46">
        <v>0</v>
      </c>
      <c r="M60" s="46">
        <v>0</v>
      </c>
      <c r="N60" s="46">
        <v>0</v>
      </c>
      <c r="O60" s="46">
        <f t="shared" si="13"/>
        <v>1444198</v>
      </c>
      <c r="P60" s="47">
        <f t="shared" si="9"/>
        <v>234.75260078023408</v>
      </c>
      <c r="Q60" s="9"/>
    </row>
    <row r="61" spans="1:17">
      <c r="A61" s="12"/>
      <c r="B61" s="25">
        <v>369.9</v>
      </c>
      <c r="C61" s="20" t="s">
        <v>64</v>
      </c>
      <c r="D61" s="46">
        <v>6885</v>
      </c>
      <c r="E61" s="46">
        <v>55</v>
      </c>
      <c r="F61" s="46">
        <v>0</v>
      </c>
      <c r="G61" s="46">
        <v>0</v>
      </c>
      <c r="H61" s="46">
        <v>0</v>
      </c>
      <c r="I61" s="46">
        <v>13014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3"/>
        <v>19954</v>
      </c>
      <c r="P61" s="47">
        <f t="shared" si="9"/>
        <v>3.2434980494148244</v>
      </c>
      <c r="Q61" s="9"/>
    </row>
    <row r="62" spans="1:17" ht="15.75">
      <c r="A62" s="29" t="s">
        <v>38</v>
      </c>
      <c r="B62" s="30"/>
      <c r="C62" s="31"/>
      <c r="D62" s="32">
        <f t="shared" ref="D62:N62" si="14">SUM(D63:D65)</f>
        <v>0</v>
      </c>
      <c r="E62" s="32">
        <f t="shared" si="14"/>
        <v>0</v>
      </c>
      <c r="F62" s="32">
        <f t="shared" si="14"/>
        <v>0</v>
      </c>
      <c r="G62" s="32">
        <f t="shared" si="14"/>
        <v>806231</v>
      </c>
      <c r="H62" s="32">
        <f t="shared" si="14"/>
        <v>0</v>
      </c>
      <c r="I62" s="32">
        <f t="shared" si="14"/>
        <v>339930</v>
      </c>
      <c r="J62" s="32">
        <f t="shared" si="14"/>
        <v>0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 t="shared" si="14"/>
        <v>0</v>
      </c>
      <c r="O62" s="32">
        <f t="shared" si="13"/>
        <v>1146161</v>
      </c>
      <c r="P62" s="45">
        <f t="shared" si="9"/>
        <v>186.3070546163849</v>
      </c>
      <c r="Q62" s="9"/>
    </row>
    <row r="63" spans="1:17">
      <c r="A63" s="12"/>
      <c r="B63" s="25">
        <v>381</v>
      </c>
      <c r="C63" s="20" t="s">
        <v>65</v>
      </c>
      <c r="D63" s="46">
        <v>0</v>
      </c>
      <c r="E63" s="46">
        <v>0</v>
      </c>
      <c r="F63" s="46">
        <v>0</v>
      </c>
      <c r="G63" s="46">
        <v>806231</v>
      </c>
      <c r="H63" s="46">
        <v>0</v>
      </c>
      <c r="I63" s="46">
        <v>188565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3"/>
        <v>994796</v>
      </c>
      <c r="P63" s="47">
        <f t="shared" si="9"/>
        <v>161.70286085825748</v>
      </c>
      <c r="Q63" s="9"/>
    </row>
    <row r="64" spans="1:17">
      <c r="A64" s="12"/>
      <c r="B64" s="25">
        <v>389.1</v>
      </c>
      <c r="C64" s="20" t="s">
        <v>91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42901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3"/>
        <v>42901</v>
      </c>
      <c r="P64" s="47">
        <f t="shared" si="9"/>
        <v>6.9735045513654095</v>
      </c>
      <c r="Q64" s="9"/>
    </row>
    <row r="65" spans="1:120" ht="15.75" thickBot="1">
      <c r="A65" s="12"/>
      <c r="B65" s="25">
        <v>389.8</v>
      </c>
      <c r="C65" s="20" t="s">
        <v>160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108464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3"/>
        <v>108464</v>
      </c>
      <c r="P65" s="47">
        <f t="shared" si="9"/>
        <v>17.630689206762028</v>
      </c>
      <c r="Q65" s="9"/>
    </row>
    <row r="66" spans="1:120" ht="16.5" thickBot="1">
      <c r="A66" s="14" t="s">
        <v>52</v>
      </c>
      <c r="B66" s="23"/>
      <c r="C66" s="22"/>
      <c r="D66" s="15">
        <f t="shared" ref="D66:N66" si="15">SUM(D5,D18,D26,D35,D48,D52,D62)</f>
        <v>16494963</v>
      </c>
      <c r="E66" s="15">
        <f t="shared" si="15"/>
        <v>857349</v>
      </c>
      <c r="F66" s="15">
        <f t="shared" si="15"/>
        <v>0</v>
      </c>
      <c r="G66" s="15">
        <f t="shared" si="15"/>
        <v>807420</v>
      </c>
      <c r="H66" s="15">
        <f t="shared" si="15"/>
        <v>0</v>
      </c>
      <c r="I66" s="15">
        <f t="shared" si="15"/>
        <v>7920123</v>
      </c>
      <c r="J66" s="15">
        <f t="shared" si="15"/>
        <v>0</v>
      </c>
      <c r="K66" s="15">
        <f t="shared" si="15"/>
        <v>-3355854</v>
      </c>
      <c r="L66" s="15">
        <f t="shared" si="15"/>
        <v>0</v>
      </c>
      <c r="M66" s="15">
        <f t="shared" si="15"/>
        <v>0</v>
      </c>
      <c r="N66" s="15">
        <f t="shared" si="15"/>
        <v>0</v>
      </c>
      <c r="O66" s="15">
        <f>SUM(D66:N66)</f>
        <v>22724001</v>
      </c>
      <c r="P66" s="38">
        <f t="shared" si="9"/>
        <v>3693.7582899869963</v>
      </c>
      <c r="Q66" s="6"/>
      <c r="R66" s="2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</row>
    <row r="67" spans="1:120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9"/>
    </row>
    <row r="68" spans="1:120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42"/>
      <c r="M68" s="48" t="s">
        <v>162</v>
      </c>
      <c r="N68" s="48"/>
      <c r="O68" s="48"/>
      <c r="P68" s="43">
        <v>6152</v>
      </c>
    </row>
    <row r="69" spans="1:120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1"/>
    </row>
    <row r="70" spans="1:120" ht="15.75" customHeight="1" thickBot="1">
      <c r="A70" s="52" t="s">
        <v>93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4"/>
    </row>
  </sheetData>
  <mergeCells count="10">
    <mergeCell ref="M68:O68"/>
    <mergeCell ref="A69:P69"/>
    <mergeCell ref="A70:P7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8"/>
      <c r="M3" s="69"/>
      <c r="N3" s="36"/>
      <c r="O3" s="37"/>
      <c r="P3" s="70" t="s">
        <v>146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147</v>
      </c>
      <c r="N4" s="35" t="s">
        <v>9</v>
      </c>
      <c r="O4" s="35" t="s">
        <v>148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149</v>
      </c>
      <c r="B5" s="26"/>
      <c r="C5" s="26"/>
      <c r="D5" s="27">
        <f t="shared" ref="D5:N5" si="0">SUM(D6:D17)</f>
        <v>9997867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9997867</v>
      </c>
      <c r="P5" s="33">
        <f t="shared" ref="P5:P36" si="1">(O5/P$71)</f>
        <v>1625.1409297789337</v>
      </c>
      <c r="Q5" s="6"/>
    </row>
    <row r="6" spans="1:134">
      <c r="A6" s="12"/>
      <c r="B6" s="25">
        <v>311</v>
      </c>
      <c r="C6" s="20" t="s">
        <v>2</v>
      </c>
      <c r="D6" s="46">
        <v>7848744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7848744</v>
      </c>
      <c r="P6" s="47">
        <f t="shared" si="1"/>
        <v>1275.8036410923278</v>
      </c>
      <c r="Q6" s="9"/>
    </row>
    <row r="7" spans="1:134">
      <c r="A7" s="12"/>
      <c r="B7" s="25">
        <v>312.41000000000003</v>
      </c>
      <c r="C7" s="20" t="s">
        <v>150</v>
      </c>
      <c r="D7" s="46">
        <v>125214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7" si="2">SUM(D7:N7)</f>
        <v>125214</v>
      </c>
      <c r="P7" s="47">
        <f t="shared" si="1"/>
        <v>20.35338101430429</v>
      </c>
      <c r="Q7" s="9"/>
    </row>
    <row r="8" spans="1:134">
      <c r="A8" s="12"/>
      <c r="B8" s="25">
        <v>312.43</v>
      </c>
      <c r="C8" s="20" t="s">
        <v>151</v>
      </c>
      <c r="D8" s="46">
        <v>57018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57018</v>
      </c>
      <c r="P8" s="47">
        <f t="shared" si="1"/>
        <v>9.268205461638491</v>
      </c>
      <c r="Q8" s="9"/>
    </row>
    <row r="9" spans="1:134">
      <c r="A9" s="12"/>
      <c r="B9" s="25">
        <v>312.51</v>
      </c>
      <c r="C9" s="20" t="s">
        <v>73</v>
      </c>
      <c r="D9" s="46">
        <v>193278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193278</v>
      </c>
      <c r="P9" s="47">
        <f t="shared" si="1"/>
        <v>31.41710013003901</v>
      </c>
      <c r="Q9" s="9"/>
    </row>
    <row r="10" spans="1:134">
      <c r="A10" s="12"/>
      <c r="B10" s="25">
        <v>312.52</v>
      </c>
      <c r="C10" s="20" t="s">
        <v>107</v>
      </c>
      <c r="D10" s="46">
        <v>91649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91649</v>
      </c>
      <c r="P10" s="47">
        <f t="shared" si="1"/>
        <v>14.897431729518855</v>
      </c>
      <c r="Q10" s="9"/>
    </row>
    <row r="11" spans="1:134">
      <c r="A11" s="12"/>
      <c r="B11" s="25">
        <v>312.63</v>
      </c>
      <c r="C11" s="20" t="s">
        <v>152</v>
      </c>
      <c r="D11" s="46">
        <v>473106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473106</v>
      </c>
      <c r="P11" s="47">
        <f t="shared" si="1"/>
        <v>76.902795838751629</v>
      </c>
      <c r="Q11" s="9"/>
    </row>
    <row r="12" spans="1:134">
      <c r="A12" s="12"/>
      <c r="B12" s="25">
        <v>314.10000000000002</v>
      </c>
      <c r="C12" s="20" t="s">
        <v>12</v>
      </c>
      <c r="D12" s="46">
        <v>566653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566653</v>
      </c>
      <c r="P12" s="47">
        <f t="shared" si="1"/>
        <v>92.108745123537062</v>
      </c>
      <c r="Q12" s="9"/>
    </row>
    <row r="13" spans="1:134">
      <c r="A13" s="12"/>
      <c r="B13" s="25">
        <v>314.3</v>
      </c>
      <c r="C13" s="20" t="s">
        <v>13</v>
      </c>
      <c r="D13" s="46">
        <v>215944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215944</v>
      </c>
      <c r="P13" s="47">
        <f t="shared" si="1"/>
        <v>35.10143042912874</v>
      </c>
      <c r="Q13" s="9"/>
    </row>
    <row r="14" spans="1:134">
      <c r="A14" s="12"/>
      <c r="B14" s="25">
        <v>314.39999999999998</v>
      </c>
      <c r="C14" s="20" t="s">
        <v>14</v>
      </c>
      <c r="D14" s="46">
        <v>2538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2538</v>
      </c>
      <c r="P14" s="47">
        <f t="shared" si="1"/>
        <v>0.41254876462938883</v>
      </c>
      <c r="Q14" s="9"/>
    </row>
    <row r="15" spans="1:134">
      <c r="A15" s="12"/>
      <c r="B15" s="25">
        <v>314.8</v>
      </c>
      <c r="C15" s="20" t="s">
        <v>79</v>
      </c>
      <c r="D15" s="46">
        <v>35503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35503</v>
      </c>
      <c r="P15" s="47">
        <f t="shared" si="1"/>
        <v>5.7709687906371911</v>
      </c>
      <c r="Q15" s="9"/>
    </row>
    <row r="16" spans="1:134">
      <c r="A16" s="12"/>
      <c r="B16" s="25">
        <v>315.10000000000002</v>
      </c>
      <c r="C16" s="20" t="s">
        <v>153</v>
      </c>
      <c r="D16" s="46">
        <v>302744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302744</v>
      </c>
      <c r="P16" s="47">
        <f t="shared" si="1"/>
        <v>49.210663198959686</v>
      </c>
      <c r="Q16" s="9"/>
    </row>
    <row r="17" spans="1:17">
      <c r="A17" s="12"/>
      <c r="B17" s="25">
        <v>316</v>
      </c>
      <c r="C17" s="20" t="s">
        <v>109</v>
      </c>
      <c r="D17" s="46">
        <v>85476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2"/>
        <v>85476</v>
      </c>
      <c r="P17" s="47">
        <f t="shared" si="1"/>
        <v>13.894018205461638</v>
      </c>
      <c r="Q17" s="9"/>
    </row>
    <row r="18" spans="1:17" ht="15.75">
      <c r="A18" s="29" t="s">
        <v>17</v>
      </c>
      <c r="B18" s="30"/>
      <c r="C18" s="31"/>
      <c r="D18" s="32">
        <f t="shared" ref="D18:N18" si="3">SUM(D19:D24)</f>
        <v>536946</v>
      </c>
      <c r="E18" s="32">
        <f t="shared" si="3"/>
        <v>0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35099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32">
        <f t="shared" si="3"/>
        <v>0</v>
      </c>
      <c r="O18" s="44">
        <f>SUM(D18:N18)</f>
        <v>572045</v>
      </c>
      <c r="P18" s="45">
        <f t="shared" si="1"/>
        <v>92.985208062418721</v>
      </c>
      <c r="Q18" s="10"/>
    </row>
    <row r="19" spans="1:17">
      <c r="A19" s="12"/>
      <c r="B19" s="25">
        <v>323.10000000000002</v>
      </c>
      <c r="C19" s="20" t="s">
        <v>18</v>
      </c>
      <c r="D19" s="46">
        <v>506492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4" si="4">SUM(D19:N19)</f>
        <v>506492</v>
      </c>
      <c r="P19" s="47">
        <f t="shared" si="1"/>
        <v>82.329648894668395</v>
      </c>
      <c r="Q19" s="9"/>
    </row>
    <row r="20" spans="1:17">
      <c r="A20" s="12"/>
      <c r="B20" s="25">
        <v>323.39999999999998</v>
      </c>
      <c r="C20" s="20" t="s">
        <v>137</v>
      </c>
      <c r="D20" s="46">
        <v>3471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3471</v>
      </c>
      <c r="P20" s="47">
        <f t="shared" si="1"/>
        <v>0.56420676202860853</v>
      </c>
      <c r="Q20" s="9"/>
    </row>
    <row r="21" spans="1:17">
      <c r="A21" s="12"/>
      <c r="B21" s="25">
        <v>324.11</v>
      </c>
      <c r="C21" s="20" t="s">
        <v>19</v>
      </c>
      <c r="D21" s="46">
        <v>7195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7195</v>
      </c>
      <c r="P21" s="47">
        <f t="shared" si="1"/>
        <v>1.1695383615084525</v>
      </c>
      <c r="Q21" s="9"/>
    </row>
    <row r="22" spans="1:17">
      <c r="A22" s="12"/>
      <c r="B22" s="25">
        <v>324.61</v>
      </c>
      <c r="C22" s="20" t="s">
        <v>21</v>
      </c>
      <c r="D22" s="46">
        <v>18738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18738</v>
      </c>
      <c r="P22" s="47">
        <f t="shared" si="1"/>
        <v>3.0458387516254875</v>
      </c>
      <c r="Q22" s="9"/>
    </row>
    <row r="23" spans="1:17">
      <c r="A23" s="12"/>
      <c r="B23" s="25">
        <v>325.10000000000002</v>
      </c>
      <c r="C23" s="20" t="s">
        <v>22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35099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35099</v>
      </c>
      <c r="P23" s="47">
        <f t="shared" si="1"/>
        <v>5.7052990897269185</v>
      </c>
      <c r="Q23" s="9"/>
    </row>
    <row r="24" spans="1:17">
      <c r="A24" s="12"/>
      <c r="B24" s="25">
        <v>329.1</v>
      </c>
      <c r="C24" s="20" t="s">
        <v>154</v>
      </c>
      <c r="D24" s="46">
        <v>1050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1050</v>
      </c>
      <c r="P24" s="47">
        <f t="shared" si="1"/>
        <v>0.17067620286085824</v>
      </c>
      <c r="Q24" s="9"/>
    </row>
    <row r="25" spans="1:17" ht="15.75">
      <c r="A25" s="29" t="s">
        <v>155</v>
      </c>
      <c r="B25" s="30"/>
      <c r="C25" s="31"/>
      <c r="D25" s="32">
        <f t="shared" ref="D25:N25" si="5">SUM(D26:D35)</f>
        <v>2457095</v>
      </c>
      <c r="E25" s="32">
        <f t="shared" si="5"/>
        <v>1813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20365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44">
        <f>SUM(D25:N25)</f>
        <v>2479273</v>
      </c>
      <c r="P25" s="45">
        <f t="shared" si="1"/>
        <v>403.0027633289987</v>
      </c>
      <c r="Q25" s="10"/>
    </row>
    <row r="26" spans="1:17">
      <c r="A26" s="12"/>
      <c r="B26" s="25">
        <v>331.2</v>
      </c>
      <c r="C26" s="20" t="s">
        <v>132</v>
      </c>
      <c r="D26" s="46">
        <v>177547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177547</v>
      </c>
      <c r="P26" s="47">
        <f t="shared" si="1"/>
        <v>28.860045513654097</v>
      </c>
      <c r="Q26" s="9"/>
    </row>
    <row r="27" spans="1:17">
      <c r="A27" s="12"/>
      <c r="B27" s="25">
        <v>331.51</v>
      </c>
      <c r="C27" s="20" t="s">
        <v>156</v>
      </c>
      <c r="D27" s="46">
        <v>1537120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4" si="6">SUM(D27:N27)</f>
        <v>1537120</v>
      </c>
      <c r="P27" s="47">
        <f t="shared" si="1"/>
        <v>249.85695708712615</v>
      </c>
      <c r="Q27" s="9"/>
    </row>
    <row r="28" spans="1:17">
      <c r="A28" s="12"/>
      <c r="B28" s="25">
        <v>331.9</v>
      </c>
      <c r="C28" s="20" t="s">
        <v>95</v>
      </c>
      <c r="D28" s="46">
        <v>0</v>
      </c>
      <c r="E28" s="46">
        <v>1813</v>
      </c>
      <c r="F28" s="46">
        <v>0</v>
      </c>
      <c r="G28" s="46">
        <v>0</v>
      </c>
      <c r="H28" s="46">
        <v>0</v>
      </c>
      <c r="I28" s="46">
        <v>3542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5355</v>
      </c>
      <c r="P28" s="47">
        <f t="shared" si="1"/>
        <v>0.87044863459037713</v>
      </c>
      <c r="Q28" s="9"/>
    </row>
    <row r="29" spans="1:17">
      <c r="A29" s="12"/>
      <c r="B29" s="25">
        <v>334.2</v>
      </c>
      <c r="C29" s="20" t="s">
        <v>26</v>
      </c>
      <c r="D29" s="46">
        <v>15615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15615</v>
      </c>
      <c r="P29" s="47">
        <f t="shared" si="1"/>
        <v>2.5381989596879064</v>
      </c>
      <c r="Q29" s="9"/>
    </row>
    <row r="30" spans="1:17">
      <c r="A30" s="12"/>
      <c r="B30" s="25">
        <v>334.36</v>
      </c>
      <c r="C30" s="20" t="s">
        <v>142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15615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15615</v>
      </c>
      <c r="P30" s="47">
        <f t="shared" si="1"/>
        <v>2.5381989596879064</v>
      </c>
      <c r="Q30" s="9"/>
    </row>
    <row r="31" spans="1:17">
      <c r="A31" s="12"/>
      <c r="B31" s="25">
        <v>335.125</v>
      </c>
      <c r="C31" s="20" t="s">
        <v>157</v>
      </c>
      <c r="D31" s="46">
        <v>196984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196984</v>
      </c>
      <c r="P31" s="47">
        <f t="shared" si="1"/>
        <v>32.019505851755525</v>
      </c>
      <c r="Q31" s="9"/>
    </row>
    <row r="32" spans="1:17">
      <c r="A32" s="12"/>
      <c r="B32" s="25">
        <v>335.15</v>
      </c>
      <c r="C32" s="20" t="s">
        <v>111</v>
      </c>
      <c r="D32" s="46">
        <v>10981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10981</v>
      </c>
      <c r="P32" s="47">
        <f t="shared" si="1"/>
        <v>1.7849479843953187</v>
      </c>
      <c r="Q32" s="9"/>
    </row>
    <row r="33" spans="1:17">
      <c r="A33" s="12"/>
      <c r="B33" s="25">
        <v>335.18</v>
      </c>
      <c r="C33" s="20" t="s">
        <v>158</v>
      </c>
      <c r="D33" s="46">
        <v>511046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511046</v>
      </c>
      <c r="P33" s="47">
        <f t="shared" si="1"/>
        <v>83.069895968790632</v>
      </c>
      <c r="Q33" s="9"/>
    </row>
    <row r="34" spans="1:17">
      <c r="A34" s="12"/>
      <c r="B34" s="25">
        <v>335.21</v>
      </c>
      <c r="C34" s="20" t="s">
        <v>30</v>
      </c>
      <c r="D34" s="46">
        <v>7802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7802</v>
      </c>
      <c r="P34" s="47">
        <f t="shared" si="1"/>
        <v>1.2682054616384915</v>
      </c>
      <c r="Q34" s="9"/>
    </row>
    <row r="35" spans="1:17">
      <c r="A35" s="12"/>
      <c r="B35" s="25">
        <v>338</v>
      </c>
      <c r="C35" s="20" t="s">
        <v>31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1208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1208</v>
      </c>
      <c r="P35" s="47">
        <f t="shared" si="1"/>
        <v>0.19635890767230169</v>
      </c>
      <c r="Q35" s="9"/>
    </row>
    <row r="36" spans="1:17" ht="15.75">
      <c r="A36" s="29" t="s">
        <v>36</v>
      </c>
      <c r="B36" s="30"/>
      <c r="C36" s="31"/>
      <c r="D36" s="32">
        <f t="shared" ref="D36:N36" si="7">SUM(D37:D48)</f>
        <v>3113255</v>
      </c>
      <c r="E36" s="32">
        <f t="shared" si="7"/>
        <v>902789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6993759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 t="shared" si="7"/>
        <v>0</v>
      </c>
      <c r="O36" s="32">
        <f>SUM(D36:N36)</f>
        <v>11009803</v>
      </c>
      <c r="P36" s="45">
        <f t="shared" si="1"/>
        <v>1789.6298764629389</v>
      </c>
      <c r="Q36" s="10"/>
    </row>
    <row r="37" spans="1:17">
      <c r="A37" s="12"/>
      <c r="B37" s="25">
        <v>341.1</v>
      </c>
      <c r="C37" s="20" t="s">
        <v>113</v>
      </c>
      <c r="D37" s="46">
        <v>64256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64256</v>
      </c>
      <c r="P37" s="47">
        <f t="shared" ref="P37:P68" si="8">(O37/P$71)</f>
        <v>10.444733420026008</v>
      </c>
      <c r="Q37" s="9"/>
    </row>
    <row r="38" spans="1:17">
      <c r="A38" s="12"/>
      <c r="B38" s="25">
        <v>341.3</v>
      </c>
      <c r="C38" s="20" t="s">
        <v>114</v>
      </c>
      <c r="D38" s="46">
        <v>1031297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8" si="9">SUM(D38:N38)</f>
        <v>1031297</v>
      </c>
      <c r="P38" s="47">
        <f t="shared" si="8"/>
        <v>167.63605331599479</v>
      </c>
      <c r="Q38" s="9"/>
    </row>
    <row r="39" spans="1:17">
      <c r="A39" s="12"/>
      <c r="B39" s="25">
        <v>341.9</v>
      </c>
      <c r="C39" s="20" t="s">
        <v>115</v>
      </c>
      <c r="D39" s="46">
        <v>581911</v>
      </c>
      <c r="E39" s="46">
        <v>31554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613465</v>
      </c>
      <c r="P39" s="47">
        <f t="shared" si="8"/>
        <v>99.717977893368015</v>
      </c>
      <c r="Q39" s="9"/>
    </row>
    <row r="40" spans="1:17">
      <c r="A40" s="12"/>
      <c r="B40" s="25">
        <v>342.1</v>
      </c>
      <c r="C40" s="20" t="s">
        <v>41</v>
      </c>
      <c r="D40" s="46">
        <v>47205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47205</v>
      </c>
      <c r="P40" s="47">
        <f t="shared" si="8"/>
        <v>7.6731144343302988</v>
      </c>
      <c r="Q40" s="9"/>
    </row>
    <row r="41" spans="1:17">
      <c r="A41" s="12"/>
      <c r="B41" s="25">
        <v>342.2</v>
      </c>
      <c r="C41" s="20" t="s">
        <v>42</v>
      </c>
      <c r="D41" s="46">
        <v>210546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210546</v>
      </c>
      <c r="P41" s="47">
        <f t="shared" si="8"/>
        <v>34.2239921976593</v>
      </c>
      <c r="Q41" s="9"/>
    </row>
    <row r="42" spans="1:17">
      <c r="A42" s="12"/>
      <c r="B42" s="25">
        <v>342.4</v>
      </c>
      <c r="C42" s="20" t="s">
        <v>43</v>
      </c>
      <c r="D42" s="46">
        <v>751636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751636</v>
      </c>
      <c r="P42" s="47">
        <f t="shared" si="8"/>
        <v>122.17750325097529</v>
      </c>
      <c r="Q42" s="9"/>
    </row>
    <row r="43" spans="1:17">
      <c r="A43" s="12"/>
      <c r="B43" s="25">
        <v>342.5</v>
      </c>
      <c r="C43" s="20" t="s">
        <v>44</v>
      </c>
      <c r="D43" s="46">
        <v>0</v>
      </c>
      <c r="E43" s="46">
        <v>871235</v>
      </c>
      <c r="F43" s="46">
        <v>0</v>
      </c>
      <c r="G43" s="46">
        <v>0</v>
      </c>
      <c r="H43" s="46">
        <v>0</v>
      </c>
      <c r="I43" s="46">
        <v>25900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897135</v>
      </c>
      <c r="P43" s="47">
        <f t="shared" si="8"/>
        <v>145.82818595578672</v>
      </c>
      <c r="Q43" s="9"/>
    </row>
    <row r="44" spans="1:17">
      <c r="A44" s="12"/>
      <c r="B44" s="25">
        <v>342.6</v>
      </c>
      <c r="C44" s="20" t="s">
        <v>45</v>
      </c>
      <c r="D44" s="46">
        <v>420829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420829</v>
      </c>
      <c r="P44" s="47">
        <f t="shared" si="8"/>
        <v>68.40523407022107</v>
      </c>
      <c r="Q44" s="9"/>
    </row>
    <row r="45" spans="1:17">
      <c r="A45" s="12"/>
      <c r="B45" s="25">
        <v>343.3</v>
      </c>
      <c r="C45" s="20" t="s">
        <v>46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6032153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6032153</v>
      </c>
      <c r="P45" s="47">
        <f t="shared" si="8"/>
        <v>980.51901820546163</v>
      </c>
      <c r="Q45" s="9"/>
    </row>
    <row r="46" spans="1:17">
      <c r="A46" s="12"/>
      <c r="B46" s="25">
        <v>343.4</v>
      </c>
      <c r="C46" s="20" t="s">
        <v>47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485435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485435</v>
      </c>
      <c r="P46" s="47">
        <f t="shared" si="8"/>
        <v>78.906859557867364</v>
      </c>
      <c r="Q46" s="9"/>
    </row>
    <row r="47" spans="1:17">
      <c r="A47" s="12"/>
      <c r="B47" s="25">
        <v>343.6</v>
      </c>
      <c r="C47" s="20" t="s">
        <v>48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450271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450271</v>
      </c>
      <c r="P47" s="47">
        <f t="shared" si="8"/>
        <v>73.190994798439533</v>
      </c>
      <c r="Q47" s="9"/>
    </row>
    <row r="48" spans="1:17">
      <c r="A48" s="12"/>
      <c r="B48" s="25">
        <v>347.2</v>
      </c>
      <c r="C48" s="20" t="s">
        <v>88</v>
      </c>
      <c r="D48" s="46">
        <v>5575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5575</v>
      </c>
      <c r="P48" s="47">
        <f t="shared" si="8"/>
        <v>0.90620936280884268</v>
      </c>
      <c r="Q48" s="9"/>
    </row>
    <row r="49" spans="1:17" ht="15.75">
      <c r="A49" s="29" t="s">
        <v>37</v>
      </c>
      <c r="B49" s="30"/>
      <c r="C49" s="31"/>
      <c r="D49" s="32">
        <f t="shared" ref="D49:N49" si="10">SUM(D50:D52)</f>
        <v>22806</v>
      </c>
      <c r="E49" s="32">
        <f t="shared" si="10"/>
        <v>91516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si="10"/>
        <v>0</v>
      </c>
      <c r="O49" s="32">
        <f t="shared" ref="O49:O54" si="11">SUM(D49:N49)</f>
        <v>114322</v>
      </c>
      <c r="P49" s="45">
        <f t="shared" si="8"/>
        <v>18.58289986996099</v>
      </c>
      <c r="Q49" s="10"/>
    </row>
    <row r="50" spans="1:17">
      <c r="A50" s="13"/>
      <c r="B50" s="39">
        <v>351.5</v>
      </c>
      <c r="C50" s="21" t="s">
        <v>54</v>
      </c>
      <c r="D50" s="46">
        <v>6767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1"/>
        <v>6767</v>
      </c>
      <c r="P50" s="47">
        <f t="shared" si="8"/>
        <v>1.0999674902470742</v>
      </c>
      <c r="Q50" s="9"/>
    </row>
    <row r="51" spans="1:17">
      <c r="A51" s="13"/>
      <c r="B51" s="39">
        <v>354</v>
      </c>
      <c r="C51" s="21" t="s">
        <v>55</v>
      </c>
      <c r="D51" s="46">
        <v>16039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1"/>
        <v>16039</v>
      </c>
      <c r="P51" s="47">
        <f t="shared" si="8"/>
        <v>2.6071196358907671</v>
      </c>
      <c r="Q51" s="9"/>
    </row>
    <row r="52" spans="1:17">
      <c r="A52" s="13"/>
      <c r="B52" s="39">
        <v>358.2</v>
      </c>
      <c r="C52" s="21" t="s">
        <v>143</v>
      </c>
      <c r="D52" s="46">
        <v>0</v>
      </c>
      <c r="E52" s="46">
        <v>91516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1"/>
        <v>91516</v>
      </c>
      <c r="P52" s="47">
        <f t="shared" si="8"/>
        <v>14.875812743823147</v>
      </c>
      <c r="Q52" s="9"/>
    </row>
    <row r="53" spans="1:17" ht="15.75">
      <c r="A53" s="29" t="s">
        <v>3</v>
      </c>
      <c r="B53" s="30"/>
      <c r="C53" s="31"/>
      <c r="D53" s="32">
        <f t="shared" ref="D53:N53" si="12">SUM(D54:D62)</f>
        <v>290195</v>
      </c>
      <c r="E53" s="32">
        <f t="shared" si="12"/>
        <v>1266</v>
      </c>
      <c r="F53" s="32">
        <f t="shared" si="12"/>
        <v>0</v>
      </c>
      <c r="G53" s="32">
        <f t="shared" si="12"/>
        <v>4480</v>
      </c>
      <c r="H53" s="32">
        <f t="shared" si="12"/>
        <v>0</v>
      </c>
      <c r="I53" s="32">
        <f t="shared" si="12"/>
        <v>28975</v>
      </c>
      <c r="J53" s="32">
        <f t="shared" si="12"/>
        <v>0</v>
      </c>
      <c r="K53" s="32">
        <f t="shared" si="12"/>
        <v>7027629</v>
      </c>
      <c r="L53" s="32">
        <f t="shared" si="12"/>
        <v>0</v>
      </c>
      <c r="M53" s="32">
        <f t="shared" si="12"/>
        <v>0</v>
      </c>
      <c r="N53" s="32">
        <f t="shared" si="12"/>
        <v>0</v>
      </c>
      <c r="O53" s="32">
        <f t="shared" si="11"/>
        <v>7352545</v>
      </c>
      <c r="P53" s="45">
        <f t="shared" si="8"/>
        <v>1195.1471066319896</v>
      </c>
      <c r="Q53" s="10"/>
    </row>
    <row r="54" spans="1:17">
      <c r="A54" s="12"/>
      <c r="B54" s="25">
        <v>361.1</v>
      </c>
      <c r="C54" s="20" t="s">
        <v>56</v>
      </c>
      <c r="D54" s="46">
        <v>7550</v>
      </c>
      <c r="E54" s="46">
        <v>1266</v>
      </c>
      <c r="F54" s="46">
        <v>0</v>
      </c>
      <c r="G54" s="46">
        <v>4480</v>
      </c>
      <c r="H54" s="46">
        <v>0</v>
      </c>
      <c r="I54" s="46">
        <v>0</v>
      </c>
      <c r="J54" s="46">
        <v>0</v>
      </c>
      <c r="K54" s="46">
        <v>399404</v>
      </c>
      <c r="L54" s="46">
        <v>0</v>
      </c>
      <c r="M54" s="46">
        <v>0</v>
      </c>
      <c r="N54" s="46">
        <v>0</v>
      </c>
      <c r="O54" s="46">
        <f t="shared" si="11"/>
        <v>412700</v>
      </c>
      <c r="P54" s="47">
        <f t="shared" si="8"/>
        <v>67.083875162548765</v>
      </c>
      <c r="Q54" s="9"/>
    </row>
    <row r="55" spans="1:17">
      <c r="A55" s="12"/>
      <c r="B55" s="25">
        <v>361.3</v>
      </c>
      <c r="C55" s="20" t="s">
        <v>89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5903014</v>
      </c>
      <c r="L55" s="46">
        <v>0</v>
      </c>
      <c r="M55" s="46">
        <v>0</v>
      </c>
      <c r="N55" s="46">
        <v>0</v>
      </c>
      <c r="O55" s="46">
        <f t="shared" ref="O55:O62" si="13">SUM(D55:N55)</f>
        <v>5903014</v>
      </c>
      <c r="P55" s="47">
        <f t="shared" si="8"/>
        <v>959.52763328998697</v>
      </c>
      <c r="Q55" s="9"/>
    </row>
    <row r="56" spans="1:17">
      <c r="A56" s="12"/>
      <c r="B56" s="25">
        <v>361.4</v>
      </c>
      <c r="C56" s="20" t="s">
        <v>116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-803557</v>
      </c>
      <c r="L56" s="46">
        <v>0</v>
      </c>
      <c r="M56" s="46">
        <v>0</v>
      </c>
      <c r="N56" s="46">
        <v>0</v>
      </c>
      <c r="O56" s="46">
        <f t="shared" si="13"/>
        <v>-803557</v>
      </c>
      <c r="P56" s="47">
        <f t="shared" si="8"/>
        <v>-130.6171976592978</v>
      </c>
      <c r="Q56" s="9"/>
    </row>
    <row r="57" spans="1:17">
      <c r="A57" s="12"/>
      <c r="B57" s="25">
        <v>362</v>
      </c>
      <c r="C57" s="20" t="s">
        <v>59</v>
      </c>
      <c r="D57" s="46">
        <v>227005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3"/>
        <v>227005</v>
      </c>
      <c r="P57" s="47">
        <f t="shared" si="8"/>
        <v>36.899382314694407</v>
      </c>
      <c r="Q57" s="9"/>
    </row>
    <row r="58" spans="1:17">
      <c r="A58" s="12"/>
      <c r="B58" s="25">
        <v>364</v>
      </c>
      <c r="C58" s="20" t="s">
        <v>117</v>
      </c>
      <c r="D58" s="46">
        <v>26524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3"/>
        <v>26524</v>
      </c>
      <c r="P58" s="47">
        <f t="shared" si="8"/>
        <v>4.3114434330299094</v>
      </c>
      <c r="Q58" s="9"/>
    </row>
    <row r="59" spans="1:17">
      <c r="A59" s="12"/>
      <c r="B59" s="25">
        <v>365</v>
      </c>
      <c r="C59" s="20" t="s">
        <v>118</v>
      </c>
      <c r="D59" s="46">
        <v>137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3"/>
        <v>137</v>
      </c>
      <c r="P59" s="47">
        <f t="shared" si="8"/>
        <v>2.2269180754226268E-2</v>
      </c>
      <c r="Q59" s="9"/>
    </row>
    <row r="60" spans="1:17">
      <c r="A60" s="12"/>
      <c r="B60" s="25">
        <v>366</v>
      </c>
      <c r="C60" s="20" t="s">
        <v>62</v>
      </c>
      <c r="D60" s="46">
        <v>100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3"/>
        <v>100</v>
      </c>
      <c r="P60" s="47">
        <f t="shared" si="8"/>
        <v>1.6254876462938883E-2</v>
      </c>
      <c r="Q60" s="9"/>
    </row>
    <row r="61" spans="1:17">
      <c r="A61" s="12"/>
      <c r="B61" s="25">
        <v>368</v>
      </c>
      <c r="C61" s="20" t="s">
        <v>63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1528376</v>
      </c>
      <c r="L61" s="46">
        <v>0</v>
      </c>
      <c r="M61" s="46">
        <v>0</v>
      </c>
      <c r="N61" s="46">
        <v>0</v>
      </c>
      <c r="O61" s="46">
        <f t="shared" si="13"/>
        <v>1528376</v>
      </c>
      <c r="P61" s="47">
        <f t="shared" si="8"/>
        <v>248.43563068920676</v>
      </c>
      <c r="Q61" s="9"/>
    </row>
    <row r="62" spans="1:17">
      <c r="A62" s="12"/>
      <c r="B62" s="25">
        <v>369.9</v>
      </c>
      <c r="C62" s="20" t="s">
        <v>64</v>
      </c>
      <c r="D62" s="46">
        <v>28879</v>
      </c>
      <c r="E62" s="46">
        <v>0</v>
      </c>
      <c r="F62" s="46">
        <v>0</v>
      </c>
      <c r="G62" s="46">
        <v>0</v>
      </c>
      <c r="H62" s="46">
        <v>0</v>
      </c>
      <c r="I62" s="46">
        <v>28975</v>
      </c>
      <c r="J62" s="46">
        <v>0</v>
      </c>
      <c r="K62" s="46">
        <v>392</v>
      </c>
      <c r="L62" s="46">
        <v>0</v>
      </c>
      <c r="M62" s="46">
        <v>0</v>
      </c>
      <c r="N62" s="46">
        <v>0</v>
      </c>
      <c r="O62" s="46">
        <f t="shared" si="13"/>
        <v>58246</v>
      </c>
      <c r="P62" s="47">
        <f t="shared" si="8"/>
        <v>9.4678153446033804</v>
      </c>
      <c r="Q62" s="9"/>
    </row>
    <row r="63" spans="1:17" ht="15.75">
      <c r="A63" s="29" t="s">
        <v>38</v>
      </c>
      <c r="B63" s="30"/>
      <c r="C63" s="31"/>
      <c r="D63" s="32">
        <f t="shared" ref="D63:N63" si="14">SUM(D64:D68)</f>
        <v>350617</v>
      </c>
      <c r="E63" s="32">
        <f t="shared" si="14"/>
        <v>0</v>
      </c>
      <c r="F63" s="32">
        <f t="shared" si="14"/>
        <v>0</v>
      </c>
      <c r="G63" s="32">
        <f t="shared" si="14"/>
        <v>7754160</v>
      </c>
      <c r="H63" s="32">
        <f t="shared" si="14"/>
        <v>0</v>
      </c>
      <c r="I63" s="32">
        <f t="shared" si="14"/>
        <v>591562</v>
      </c>
      <c r="J63" s="32">
        <f t="shared" si="14"/>
        <v>0</v>
      </c>
      <c r="K63" s="32">
        <f t="shared" si="14"/>
        <v>0</v>
      </c>
      <c r="L63" s="32">
        <f t="shared" si="14"/>
        <v>0</v>
      </c>
      <c r="M63" s="32">
        <f t="shared" si="14"/>
        <v>0</v>
      </c>
      <c r="N63" s="32">
        <f t="shared" si="14"/>
        <v>0</v>
      </c>
      <c r="O63" s="32">
        <f t="shared" ref="O63:O69" si="15">SUM(D63:N63)</f>
        <v>8696339</v>
      </c>
      <c r="P63" s="45">
        <f t="shared" si="8"/>
        <v>1413.5791612483745</v>
      </c>
      <c r="Q63" s="9"/>
    </row>
    <row r="64" spans="1:17">
      <c r="A64" s="12"/>
      <c r="B64" s="25">
        <v>381</v>
      </c>
      <c r="C64" s="20" t="s">
        <v>65</v>
      </c>
      <c r="D64" s="46">
        <v>31994</v>
      </c>
      <c r="E64" s="46">
        <v>0</v>
      </c>
      <c r="F64" s="46">
        <v>0</v>
      </c>
      <c r="G64" s="46">
        <v>864160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896154</v>
      </c>
      <c r="P64" s="47">
        <f t="shared" si="8"/>
        <v>145.66872561768531</v>
      </c>
      <c r="Q64" s="9"/>
    </row>
    <row r="65" spans="1:120">
      <c r="A65" s="12"/>
      <c r="B65" s="25">
        <v>383.1</v>
      </c>
      <c r="C65" s="20" t="s">
        <v>159</v>
      </c>
      <c r="D65" s="46">
        <v>318623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5"/>
        <v>318623</v>
      </c>
      <c r="P65" s="47">
        <f t="shared" si="8"/>
        <v>51.791775032509754</v>
      </c>
      <c r="Q65" s="9"/>
    </row>
    <row r="66" spans="1:120">
      <c r="A66" s="12"/>
      <c r="B66" s="25">
        <v>384</v>
      </c>
      <c r="C66" s="20" t="s">
        <v>144</v>
      </c>
      <c r="D66" s="46">
        <v>0</v>
      </c>
      <c r="E66" s="46">
        <v>0</v>
      </c>
      <c r="F66" s="46">
        <v>0</v>
      </c>
      <c r="G66" s="46">
        <v>6890000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5"/>
        <v>6890000</v>
      </c>
      <c r="P66" s="47">
        <f t="shared" si="8"/>
        <v>1119.9609882964889</v>
      </c>
      <c r="Q66" s="9"/>
    </row>
    <row r="67" spans="1:120">
      <c r="A67" s="12"/>
      <c r="B67" s="25">
        <v>389.1</v>
      </c>
      <c r="C67" s="20" t="s">
        <v>91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7917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5"/>
        <v>7917</v>
      </c>
      <c r="P67" s="47">
        <f t="shared" si="8"/>
        <v>1.2868985695708712</v>
      </c>
      <c r="Q67" s="9"/>
    </row>
    <row r="68" spans="1:120" ht="15.75" thickBot="1">
      <c r="A68" s="12"/>
      <c r="B68" s="25">
        <v>389.8</v>
      </c>
      <c r="C68" s="20" t="s">
        <v>160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583645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5"/>
        <v>583645</v>
      </c>
      <c r="P68" s="47">
        <f t="shared" si="8"/>
        <v>94.87077373211963</v>
      </c>
      <c r="Q68" s="9"/>
    </row>
    <row r="69" spans="1:120" ht="16.5" thickBot="1">
      <c r="A69" s="14" t="s">
        <v>52</v>
      </c>
      <c r="B69" s="23"/>
      <c r="C69" s="22"/>
      <c r="D69" s="15">
        <f t="shared" ref="D69:N69" si="16">SUM(D5,D18,D25,D36,D49,D53,D63)</f>
        <v>16768781</v>
      </c>
      <c r="E69" s="15">
        <f t="shared" si="16"/>
        <v>997384</v>
      </c>
      <c r="F69" s="15">
        <f t="shared" si="16"/>
        <v>0</v>
      </c>
      <c r="G69" s="15">
        <f t="shared" si="16"/>
        <v>7758640</v>
      </c>
      <c r="H69" s="15">
        <f t="shared" si="16"/>
        <v>0</v>
      </c>
      <c r="I69" s="15">
        <f t="shared" si="16"/>
        <v>7669760</v>
      </c>
      <c r="J69" s="15">
        <f t="shared" si="16"/>
        <v>0</v>
      </c>
      <c r="K69" s="15">
        <f t="shared" si="16"/>
        <v>7027629</v>
      </c>
      <c r="L69" s="15">
        <f t="shared" si="16"/>
        <v>0</v>
      </c>
      <c r="M69" s="15">
        <f t="shared" si="16"/>
        <v>0</v>
      </c>
      <c r="N69" s="15">
        <f t="shared" si="16"/>
        <v>0</v>
      </c>
      <c r="O69" s="15">
        <f t="shared" si="15"/>
        <v>40222194</v>
      </c>
      <c r="P69" s="38">
        <f t="shared" ref="P69" si="17">(O69/P$71)</f>
        <v>6538.0679453836146</v>
      </c>
      <c r="Q69" s="6"/>
      <c r="R69" s="2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</row>
    <row r="70" spans="1:120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9"/>
    </row>
    <row r="71" spans="1:120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42"/>
      <c r="M71" s="48" t="s">
        <v>145</v>
      </c>
      <c r="N71" s="48"/>
      <c r="O71" s="48"/>
      <c r="P71" s="43">
        <v>6152</v>
      </c>
    </row>
    <row r="72" spans="1:120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1"/>
    </row>
    <row r="73" spans="1:120" ht="15.75" customHeight="1" thickBot="1">
      <c r="A73" s="52" t="s">
        <v>93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4"/>
    </row>
  </sheetData>
  <mergeCells count="10">
    <mergeCell ref="M71:O71"/>
    <mergeCell ref="A72:P72"/>
    <mergeCell ref="A73:P7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9"/>
      <c r="M3" s="36"/>
      <c r="N3" s="37"/>
      <c r="O3" s="70" t="s">
        <v>71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SUM(D6:D17)</f>
        <v>9384832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9384832</v>
      </c>
      <c r="O5" s="33">
        <f t="shared" ref="O5:O36" si="1">(N5/O$67)</f>
        <v>1597.6901600272388</v>
      </c>
      <c r="P5" s="6"/>
    </row>
    <row r="6" spans="1:133">
      <c r="A6" s="12"/>
      <c r="B6" s="25">
        <v>311</v>
      </c>
      <c r="C6" s="20" t="s">
        <v>2</v>
      </c>
      <c r="D6" s="46">
        <v>7497093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7497093</v>
      </c>
      <c r="O6" s="47">
        <f t="shared" si="1"/>
        <v>1276.3181818181818</v>
      </c>
      <c r="P6" s="9"/>
    </row>
    <row r="7" spans="1:133">
      <c r="A7" s="12"/>
      <c r="B7" s="25">
        <v>312.41000000000003</v>
      </c>
      <c r="C7" s="20" t="s">
        <v>11</v>
      </c>
      <c r="D7" s="46">
        <v>120506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120506</v>
      </c>
      <c r="O7" s="47">
        <f t="shared" si="1"/>
        <v>20.515151515151516</v>
      </c>
      <c r="P7" s="9"/>
    </row>
    <row r="8" spans="1:133">
      <c r="A8" s="12"/>
      <c r="B8" s="25">
        <v>312.42</v>
      </c>
      <c r="C8" s="20" t="s">
        <v>10</v>
      </c>
      <c r="D8" s="46">
        <v>55411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55411</v>
      </c>
      <c r="O8" s="47">
        <f t="shared" si="1"/>
        <v>9.4332652366360232</v>
      </c>
      <c r="P8" s="9"/>
    </row>
    <row r="9" spans="1:133">
      <c r="A9" s="12"/>
      <c r="B9" s="25">
        <v>312.51</v>
      </c>
      <c r="C9" s="20" t="s">
        <v>73</v>
      </c>
      <c r="D9" s="46">
        <v>171940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171940</v>
      </c>
      <c r="O9" s="47">
        <f t="shared" si="1"/>
        <v>29.27136533878107</v>
      </c>
      <c r="P9" s="9"/>
    </row>
    <row r="10" spans="1:133">
      <c r="A10" s="12"/>
      <c r="B10" s="25">
        <v>312.52</v>
      </c>
      <c r="C10" s="20" t="s">
        <v>107</v>
      </c>
      <c r="D10" s="46">
        <v>91375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91375</v>
      </c>
      <c r="O10" s="47">
        <f t="shared" si="1"/>
        <v>15.555839291794348</v>
      </c>
      <c r="P10" s="9"/>
    </row>
    <row r="11" spans="1:133">
      <c r="A11" s="12"/>
      <c r="B11" s="25">
        <v>312.60000000000002</v>
      </c>
      <c r="C11" s="20" t="s">
        <v>131</v>
      </c>
      <c r="D11" s="46">
        <v>404872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404872</v>
      </c>
      <c r="O11" s="47">
        <f t="shared" si="1"/>
        <v>68.926115083418452</v>
      </c>
      <c r="P11" s="9"/>
    </row>
    <row r="12" spans="1:133">
      <c r="A12" s="12"/>
      <c r="B12" s="25">
        <v>314.10000000000002</v>
      </c>
      <c r="C12" s="20" t="s">
        <v>12</v>
      </c>
      <c r="D12" s="46">
        <v>566668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566668</v>
      </c>
      <c r="O12" s="47">
        <f t="shared" si="1"/>
        <v>96.470548178413353</v>
      </c>
      <c r="P12" s="9"/>
    </row>
    <row r="13" spans="1:133">
      <c r="A13" s="12"/>
      <c r="B13" s="25">
        <v>314.3</v>
      </c>
      <c r="C13" s="20" t="s">
        <v>13</v>
      </c>
      <c r="D13" s="46">
        <v>46485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46485</v>
      </c>
      <c r="O13" s="47">
        <f t="shared" si="1"/>
        <v>7.9136874361593463</v>
      </c>
      <c r="P13" s="9"/>
    </row>
    <row r="14" spans="1:133">
      <c r="A14" s="12"/>
      <c r="B14" s="25">
        <v>314.39999999999998</v>
      </c>
      <c r="C14" s="20" t="s">
        <v>14</v>
      </c>
      <c r="D14" s="46">
        <v>2081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2081</v>
      </c>
      <c r="O14" s="47">
        <f t="shared" si="1"/>
        <v>0.35427306775621381</v>
      </c>
      <c r="P14" s="9"/>
    </row>
    <row r="15" spans="1:133">
      <c r="A15" s="12"/>
      <c r="B15" s="25">
        <v>314.8</v>
      </c>
      <c r="C15" s="20" t="s">
        <v>79</v>
      </c>
      <c r="D15" s="46">
        <v>30033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30033</v>
      </c>
      <c r="O15" s="47">
        <f t="shared" si="1"/>
        <v>5.1128702757916242</v>
      </c>
      <c r="P15" s="9"/>
    </row>
    <row r="16" spans="1:133">
      <c r="A16" s="12"/>
      <c r="B16" s="25">
        <v>315</v>
      </c>
      <c r="C16" s="20" t="s">
        <v>108</v>
      </c>
      <c r="D16" s="46">
        <v>302970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302970</v>
      </c>
      <c r="O16" s="47">
        <f t="shared" si="1"/>
        <v>51.578140960163431</v>
      </c>
      <c r="P16" s="9"/>
    </row>
    <row r="17" spans="1:16">
      <c r="A17" s="12"/>
      <c r="B17" s="25">
        <v>316</v>
      </c>
      <c r="C17" s="20" t="s">
        <v>109</v>
      </c>
      <c r="D17" s="46">
        <v>95398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95398</v>
      </c>
      <c r="O17" s="47">
        <f t="shared" si="1"/>
        <v>16.240721824991489</v>
      </c>
      <c r="P17" s="9"/>
    </row>
    <row r="18" spans="1:16" ht="15.75">
      <c r="A18" s="29" t="s">
        <v>17</v>
      </c>
      <c r="B18" s="30"/>
      <c r="C18" s="31"/>
      <c r="D18" s="32">
        <f t="shared" ref="D18:M18" si="3">SUM(D19:D25)</f>
        <v>451905</v>
      </c>
      <c r="E18" s="32">
        <f t="shared" si="3"/>
        <v>0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36916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488821</v>
      </c>
      <c r="O18" s="45">
        <f t="shared" si="1"/>
        <v>83.217739189649308</v>
      </c>
      <c r="P18" s="10"/>
    </row>
    <row r="19" spans="1:16">
      <c r="A19" s="12"/>
      <c r="B19" s="25">
        <v>323.10000000000002</v>
      </c>
      <c r="C19" s="20" t="s">
        <v>18</v>
      </c>
      <c r="D19" s="46">
        <v>445913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4">SUM(D19:M19)</f>
        <v>445913</v>
      </c>
      <c r="O19" s="47">
        <f t="shared" si="1"/>
        <v>75.913006469186243</v>
      </c>
      <c r="P19" s="9"/>
    </row>
    <row r="20" spans="1:16">
      <c r="A20" s="12"/>
      <c r="B20" s="25">
        <v>323.39999999999998</v>
      </c>
      <c r="C20" s="20" t="s">
        <v>137</v>
      </c>
      <c r="D20" s="46">
        <v>1768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1768</v>
      </c>
      <c r="O20" s="47">
        <f t="shared" si="1"/>
        <v>0.30098740211099761</v>
      </c>
      <c r="P20" s="9"/>
    </row>
    <row r="21" spans="1:16">
      <c r="A21" s="12"/>
      <c r="B21" s="25">
        <v>324.11</v>
      </c>
      <c r="C21" s="20" t="s">
        <v>19</v>
      </c>
      <c r="D21" s="46">
        <v>449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449</v>
      </c>
      <c r="O21" s="47">
        <f t="shared" si="1"/>
        <v>7.6438542730677558E-2</v>
      </c>
      <c r="P21" s="9"/>
    </row>
    <row r="22" spans="1:16">
      <c r="A22" s="12"/>
      <c r="B22" s="25">
        <v>324.12</v>
      </c>
      <c r="C22" s="20" t="s">
        <v>85</v>
      </c>
      <c r="D22" s="46">
        <v>2268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2268</v>
      </c>
      <c r="O22" s="47">
        <f t="shared" si="1"/>
        <v>0.3861082737487232</v>
      </c>
      <c r="P22" s="9"/>
    </row>
    <row r="23" spans="1:16">
      <c r="A23" s="12"/>
      <c r="B23" s="25">
        <v>324.61</v>
      </c>
      <c r="C23" s="20" t="s">
        <v>21</v>
      </c>
      <c r="D23" s="46">
        <v>827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827</v>
      </c>
      <c r="O23" s="47">
        <f t="shared" si="1"/>
        <v>0.14078992168879809</v>
      </c>
      <c r="P23" s="9"/>
    </row>
    <row r="24" spans="1:16">
      <c r="A24" s="12"/>
      <c r="B24" s="25">
        <v>325.10000000000002</v>
      </c>
      <c r="C24" s="20" t="s">
        <v>22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36916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36916</v>
      </c>
      <c r="O24" s="47">
        <f t="shared" si="1"/>
        <v>6.2846441947565541</v>
      </c>
      <c r="P24" s="9"/>
    </row>
    <row r="25" spans="1:16">
      <c r="A25" s="12"/>
      <c r="B25" s="25">
        <v>329</v>
      </c>
      <c r="C25" s="20" t="s">
        <v>23</v>
      </c>
      <c r="D25" s="46">
        <v>680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5" si="5">SUM(D25:M25)</f>
        <v>680</v>
      </c>
      <c r="O25" s="47">
        <f t="shared" si="1"/>
        <v>0.11576438542730677</v>
      </c>
      <c r="P25" s="9"/>
    </row>
    <row r="26" spans="1:16" ht="15.75">
      <c r="A26" s="29" t="s">
        <v>24</v>
      </c>
      <c r="B26" s="30"/>
      <c r="C26" s="31"/>
      <c r="D26" s="32">
        <f t="shared" ref="D26:M26" si="6">SUM(D27:D33)</f>
        <v>736247</v>
      </c>
      <c r="E26" s="32">
        <f t="shared" si="6"/>
        <v>4265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740512</v>
      </c>
      <c r="O26" s="45">
        <f t="shared" si="1"/>
        <v>126.06605379639088</v>
      </c>
      <c r="P26" s="10"/>
    </row>
    <row r="27" spans="1:16">
      <c r="A27" s="12"/>
      <c r="B27" s="25">
        <v>331.2</v>
      </c>
      <c r="C27" s="20" t="s">
        <v>132</v>
      </c>
      <c r="D27" s="46">
        <v>92063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92063</v>
      </c>
      <c r="O27" s="47">
        <f t="shared" si="1"/>
        <v>15.672965611167859</v>
      </c>
      <c r="P27" s="9"/>
    </row>
    <row r="28" spans="1:16">
      <c r="A28" s="12"/>
      <c r="B28" s="25">
        <v>334.2</v>
      </c>
      <c r="C28" s="20" t="s">
        <v>26</v>
      </c>
      <c r="D28" s="46">
        <v>4235</v>
      </c>
      <c r="E28" s="46">
        <v>4265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8500</v>
      </c>
      <c r="O28" s="47">
        <f t="shared" si="1"/>
        <v>1.4470548178413347</v>
      </c>
      <c r="P28" s="9"/>
    </row>
    <row r="29" spans="1:16">
      <c r="A29" s="12"/>
      <c r="B29" s="25">
        <v>335.12</v>
      </c>
      <c r="C29" s="20" t="s">
        <v>110</v>
      </c>
      <c r="D29" s="46">
        <v>181679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181679</v>
      </c>
      <c r="O29" s="47">
        <f t="shared" si="1"/>
        <v>30.929349676540689</v>
      </c>
      <c r="P29" s="9"/>
    </row>
    <row r="30" spans="1:16">
      <c r="A30" s="12"/>
      <c r="B30" s="25">
        <v>335.15</v>
      </c>
      <c r="C30" s="20" t="s">
        <v>111</v>
      </c>
      <c r="D30" s="46">
        <v>10806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10806</v>
      </c>
      <c r="O30" s="47">
        <f t="shared" si="1"/>
        <v>1.8396322778345251</v>
      </c>
      <c r="P30" s="9"/>
    </row>
    <row r="31" spans="1:16">
      <c r="A31" s="12"/>
      <c r="B31" s="25">
        <v>335.18</v>
      </c>
      <c r="C31" s="20" t="s">
        <v>112</v>
      </c>
      <c r="D31" s="46">
        <v>439535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439535</v>
      </c>
      <c r="O31" s="47">
        <f t="shared" si="1"/>
        <v>74.827204630575423</v>
      </c>
      <c r="P31" s="9"/>
    </row>
    <row r="32" spans="1:16">
      <c r="A32" s="12"/>
      <c r="B32" s="25">
        <v>335.21</v>
      </c>
      <c r="C32" s="20" t="s">
        <v>30</v>
      </c>
      <c r="D32" s="46">
        <v>6630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6630</v>
      </c>
      <c r="O32" s="47">
        <f t="shared" si="1"/>
        <v>1.128702757916241</v>
      </c>
      <c r="P32" s="9"/>
    </row>
    <row r="33" spans="1:16">
      <c r="A33" s="12"/>
      <c r="B33" s="25">
        <v>338</v>
      </c>
      <c r="C33" s="20" t="s">
        <v>31</v>
      </c>
      <c r="D33" s="46">
        <v>1299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1299</v>
      </c>
      <c r="O33" s="47">
        <f t="shared" si="1"/>
        <v>0.22114402451481102</v>
      </c>
      <c r="P33" s="9"/>
    </row>
    <row r="34" spans="1:16" ht="15.75">
      <c r="A34" s="29" t="s">
        <v>36</v>
      </c>
      <c r="B34" s="30"/>
      <c r="C34" s="31"/>
      <c r="D34" s="32">
        <f t="shared" ref="D34:M34" si="7">SUM(D35:D47)</f>
        <v>2112902</v>
      </c>
      <c r="E34" s="32">
        <f t="shared" si="7"/>
        <v>385408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7290322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5"/>
        <v>9788632</v>
      </c>
      <c r="O34" s="45">
        <f t="shared" si="1"/>
        <v>1666.4337759618659</v>
      </c>
      <c r="P34" s="10"/>
    </row>
    <row r="35" spans="1:16">
      <c r="A35" s="12"/>
      <c r="B35" s="25">
        <v>341.1</v>
      </c>
      <c r="C35" s="20" t="s">
        <v>113</v>
      </c>
      <c r="D35" s="46">
        <v>38186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38186</v>
      </c>
      <c r="O35" s="47">
        <f t="shared" si="1"/>
        <v>6.5008512087163774</v>
      </c>
      <c r="P35" s="9"/>
    </row>
    <row r="36" spans="1:16">
      <c r="A36" s="12"/>
      <c r="B36" s="25">
        <v>341.3</v>
      </c>
      <c r="C36" s="20" t="s">
        <v>114</v>
      </c>
      <c r="D36" s="46">
        <v>725436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7" si="8">SUM(D36:M36)</f>
        <v>725436</v>
      </c>
      <c r="O36" s="47">
        <f t="shared" si="1"/>
        <v>123.49948927477017</v>
      </c>
      <c r="P36" s="9"/>
    </row>
    <row r="37" spans="1:16">
      <c r="A37" s="12"/>
      <c r="B37" s="25">
        <v>341.9</v>
      </c>
      <c r="C37" s="20" t="s">
        <v>115</v>
      </c>
      <c r="D37" s="46">
        <v>172030</v>
      </c>
      <c r="E37" s="46">
        <v>215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172245</v>
      </c>
      <c r="O37" s="47">
        <f t="shared" ref="O37:O65" si="9">(N37/O$67)</f>
        <v>29.323289070480083</v>
      </c>
      <c r="P37" s="9"/>
    </row>
    <row r="38" spans="1:16">
      <c r="A38" s="12"/>
      <c r="B38" s="25">
        <v>342.1</v>
      </c>
      <c r="C38" s="20" t="s">
        <v>41</v>
      </c>
      <c r="D38" s="46">
        <v>26115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26115</v>
      </c>
      <c r="O38" s="47">
        <f t="shared" si="9"/>
        <v>4.4458631256384065</v>
      </c>
      <c r="P38" s="9"/>
    </row>
    <row r="39" spans="1:16">
      <c r="A39" s="12"/>
      <c r="B39" s="25">
        <v>342.2</v>
      </c>
      <c r="C39" s="20" t="s">
        <v>42</v>
      </c>
      <c r="D39" s="46">
        <v>67942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67942</v>
      </c>
      <c r="O39" s="47">
        <f t="shared" si="9"/>
        <v>11.566564521620702</v>
      </c>
      <c r="P39" s="9"/>
    </row>
    <row r="40" spans="1:16">
      <c r="A40" s="12"/>
      <c r="B40" s="25">
        <v>342.4</v>
      </c>
      <c r="C40" s="20" t="s">
        <v>43</v>
      </c>
      <c r="D40" s="46">
        <v>728937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728937</v>
      </c>
      <c r="O40" s="47">
        <f t="shared" si="9"/>
        <v>124.09550561797752</v>
      </c>
      <c r="P40" s="9"/>
    </row>
    <row r="41" spans="1:16">
      <c r="A41" s="12"/>
      <c r="B41" s="25">
        <v>342.5</v>
      </c>
      <c r="C41" s="20" t="s">
        <v>44</v>
      </c>
      <c r="D41" s="46">
        <v>0</v>
      </c>
      <c r="E41" s="46">
        <v>385193</v>
      </c>
      <c r="F41" s="46">
        <v>0</v>
      </c>
      <c r="G41" s="46">
        <v>0</v>
      </c>
      <c r="H41" s="46">
        <v>0</v>
      </c>
      <c r="I41" s="46">
        <v>538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385731</v>
      </c>
      <c r="O41" s="47">
        <f t="shared" si="9"/>
        <v>65.667517875383041</v>
      </c>
      <c r="P41" s="9"/>
    </row>
    <row r="42" spans="1:16">
      <c r="A42" s="12"/>
      <c r="B42" s="25">
        <v>342.6</v>
      </c>
      <c r="C42" s="20" t="s">
        <v>45</v>
      </c>
      <c r="D42" s="46">
        <v>331433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331433</v>
      </c>
      <c r="O42" s="47">
        <f t="shared" si="9"/>
        <v>56.423731699012599</v>
      </c>
      <c r="P42" s="9"/>
    </row>
    <row r="43" spans="1:16">
      <c r="A43" s="12"/>
      <c r="B43" s="25">
        <v>343.3</v>
      </c>
      <c r="C43" s="20" t="s">
        <v>46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6369555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6369555</v>
      </c>
      <c r="O43" s="47">
        <f t="shared" si="9"/>
        <v>1084.3641470888663</v>
      </c>
      <c r="P43" s="9"/>
    </row>
    <row r="44" spans="1:16">
      <c r="A44" s="12"/>
      <c r="B44" s="25">
        <v>343.4</v>
      </c>
      <c r="C44" s="20" t="s">
        <v>47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487874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487874</v>
      </c>
      <c r="O44" s="47">
        <f t="shared" si="9"/>
        <v>83.056520258767449</v>
      </c>
      <c r="P44" s="9"/>
    </row>
    <row r="45" spans="1:16">
      <c r="A45" s="12"/>
      <c r="B45" s="25">
        <v>343.6</v>
      </c>
      <c r="C45" s="20" t="s">
        <v>48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432355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432355</v>
      </c>
      <c r="O45" s="47">
        <f t="shared" si="9"/>
        <v>73.604868913857672</v>
      </c>
      <c r="P45" s="9"/>
    </row>
    <row r="46" spans="1:16">
      <c r="A46" s="12"/>
      <c r="B46" s="25">
        <v>347.2</v>
      </c>
      <c r="C46" s="20" t="s">
        <v>88</v>
      </c>
      <c r="D46" s="46">
        <v>8836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8836</v>
      </c>
      <c r="O46" s="47">
        <f t="shared" si="9"/>
        <v>1.5042560435818864</v>
      </c>
      <c r="P46" s="9"/>
    </row>
    <row r="47" spans="1:16">
      <c r="A47" s="12"/>
      <c r="B47" s="25">
        <v>347.4</v>
      </c>
      <c r="C47" s="20" t="s">
        <v>50</v>
      </c>
      <c r="D47" s="46">
        <v>13987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13987</v>
      </c>
      <c r="O47" s="47">
        <f t="shared" si="9"/>
        <v>2.381171263193735</v>
      </c>
      <c r="P47" s="9"/>
    </row>
    <row r="48" spans="1:16" ht="15.75">
      <c r="A48" s="29" t="s">
        <v>37</v>
      </c>
      <c r="B48" s="30"/>
      <c r="C48" s="31"/>
      <c r="D48" s="32">
        <f t="shared" ref="D48:M48" si="10">SUM(D49:D50)</f>
        <v>11708</v>
      </c>
      <c r="E48" s="32">
        <f t="shared" si="10"/>
        <v>0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459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>SUM(D48:M48)</f>
        <v>12167</v>
      </c>
      <c r="O48" s="45">
        <f t="shared" si="9"/>
        <v>2.0713312904324139</v>
      </c>
      <c r="P48" s="10"/>
    </row>
    <row r="49" spans="1:16">
      <c r="A49" s="13"/>
      <c r="B49" s="39">
        <v>351.5</v>
      </c>
      <c r="C49" s="21" t="s">
        <v>54</v>
      </c>
      <c r="D49" s="46">
        <v>6550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6550</v>
      </c>
      <c r="O49" s="47">
        <f t="shared" si="9"/>
        <v>1.1150834184542049</v>
      </c>
      <c r="P49" s="9"/>
    </row>
    <row r="50" spans="1:16">
      <c r="A50" s="13"/>
      <c r="B50" s="39">
        <v>354</v>
      </c>
      <c r="C50" s="21" t="s">
        <v>55</v>
      </c>
      <c r="D50" s="46">
        <v>5158</v>
      </c>
      <c r="E50" s="46">
        <v>0</v>
      </c>
      <c r="F50" s="46">
        <v>0</v>
      </c>
      <c r="G50" s="46">
        <v>0</v>
      </c>
      <c r="H50" s="46">
        <v>0</v>
      </c>
      <c r="I50" s="46">
        <v>459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5617</v>
      </c>
      <c r="O50" s="47">
        <f t="shared" si="9"/>
        <v>0.95624787197820904</v>
      </c>
      <c r="P50" s="9"/>
    </row>
    <row r="51" spans="1:16" ht="15.75">
      <c r="A51" s="29" t="s">
        <v>3</v>
      </c>
      <c r="B51" s="30"/>
      <c r="C51" s="31"/>
      <c r="D51" s="32">
        <f t="shared" ref="D51:M51" si="11">SUM(D52:D60)</f>
        <v>310868</v>
      </c>
      <c r="E51" s="32">
        <f t="shared" si="11"/>
        <v>3108</v>
      </c>
      <c r="F51" s="32">
        <f t="shared" si="11"/>
        <v>0</v>
      </c>
      <c r="G51" s="32">
        <f t="shared" si="11"/>
        <v>3484</v>
      </c>
      <c r="H51" s="32">
        <f t="shared" si="11"/>
        <v>0</v>
      </c>
      <c r="I51" s="32">
        <f t="shared" si="11"/>
        <v>9098</v>
      </c>
      <c r="J51" s="32">
        <f t="shared" si="11"/>
        <v>0</v>
      </c>
      <c r="K51" s="32">
        <f t="shared" si="11"/>
        <v>3656673</v>
      </c>
      <c r="L51" s="32">
        <f t="shared" si="11"/>
        <v>0</v>
      </c>
      <c r="M51" s="32">
        <f t="shared" si="11"/>
        <v>0</v>
      </c>
      <c r="N51" s="32">
        <f>SUM(D51:M51)</f>
        <v>3983231</v>
      </c>
      <c r="O51" s="45">
        <f t="shared" si="9"/>
        <v>678.11218930881853</v>
      </c>
      <c r="P51" s="10"/>
    </row>
    <row r="52" spans="1:16">
      <c r="A52" s="12"/>
      <c r="B52" s="25">
        <v>361.1</v>
      </c>
      <c r="C52" s="20" t="s">
        <v>56</v>
      </c>
      <c r="D52" s="46">
        <v>48065</v>
      </c>
      <c r="E52" s="46">
        <v>3053</v>
      </c>
      <c r="F52" s="46">
        <v>0</v>
      </c>
      <c r="G52" s="46">
        <v>3484</v>
      </c>
      <c r="H52" s="46">
        <v>0</v>
      </c>
      <c r="I52" s="46">
        <v>0</v>
      </c>
      <c r="J52" s="46">
        <v>0</v>
      </c>
      <c r="K52" s="46">
        <v>442227</v>
      </c>
      <c r="L52" s="46">
        <v>0</v>
      </c>
      <c r="M52" s="46">
        <v>0</v>
      </c>
      <c r="N52" s="46">
        <f>SUM(D52:M52)</f>
        <v>496829</v>
      </c>
      <c r="O52" s="47">
        <f t="shared" si="9"/>
        <v>84.581035069799114</v>
      </c>
      <c r="P52" s="9"/>
    </row>
    <row r="53" spans="1:16">
      <c r="A53" s="12"/>
      <c r="B53" s="25">
        <v>361.3</v>
      </c>
      <c r="C53" s="20" t="s">
        <v>89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1622813</v>
      </c>
      <c r="L53" s="46">
        <v>0</v>
      </c>
      <c r="M53" s="46">
        <v>0</v>
      </c>
      <c r="N53" s="46">
        <f t="shared" ref="N53:N60" si="12">SUM(D53:M53)</f>
        <v>1622813</v>
      </c>
      <c r="O53" s="47">
        <f t="shared" si="9"/>
        <v>276.27051413006467</v>
      </c>
      <c r="P53" s="9"/>
    </row>
    <row r="54" spans="1:16">
      <c r="A54" s="12"/>
      <c r="B54" s="25">
        <v>361.4</v>
      </c>
      <c r="C54" s="20" t="s">
        <v>116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139121</v>
      </c>
      <c r="L54" s="46">
        <v>0</v>
      </c>
      <c r="M54" s="46">
        <v>0</v>
      </c>
      <c r="N54" s="46">
        <f t="shared" si="12"/>
        <v>139121</v>
      </c>
      <c r="O54" s="47">
        <f t="shared" si="9"/>
        <v>23.684201566224036</v>
      </c>
      <c r="P54" s="9"/>
    </row>
    <row r="55" spans="1:16">
      <c r="A55" s="12"/>
      <c r="B55" s="25">
        <v>362</v>
      </c>
      <c r="C55" s="20" t="s">
        <v>59</v>
      </c>
      <c r="D55" s="46">
        <v>218931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218931</v>
      </c>
      <c r="O55" s="47">
        <f t="shared" si="9"/>
        <v>37.271195097037797</v>
      </c>
      <c r="P55" s="9"/>
    </row>
    <row r="56" spans="1:16">
      <c r="A56" s="12"/>
      <c r="B56" s="25">
        <v>364</v>
      </c>
      <c r="C56" s="20" t="s">
        <v>117</v>
      </c>
      <c r="D56" s="46">
        <v>21976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21976</v>
      </c>
      <c r="O56" s="47">
        <f t="shared" si="9"/>
        <v>3.7412325502213144</v>
      </c>
      <c r="P56" s="9"/>
    </row>
    <row r="57" spans="1:16">
      <c r="A57" s="12"/>
      <c r="B57" s="25">
        <v>365</v>
      </c>
      <c r="C57" s="20" t="s">
        <v>118</v>
      </c>
      <c r="D57" s="46">
        <v>213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213</v>
      </c>
      <c r="O57" s="47">
        <f t="shared" si="9"/>
        <v>3.6261491317671091E-2</v>
      </c>
      <c r="P57" s="9"/>
    </row>
    <row r="58" spans="1:16">
      <c r="A58" s="12"/>
      <c r="B58" s="25">
        <v>366</v>
      </c>
      <c r="C58" s="20" t="s">
        <v>62</v>
      </c>
      <c r="D58" s="46">
        <v>5500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5500</v>
      </c>
      <c r="O58" s="47">
        <f t="shared" si="9"/>
        <v>0.93632958801498123</v>
      </c>
      <c r="P58" s="9"/>
    </row>
    <row r="59" spans="1:16">
      <c r="A59" s="12"/>
      <c r="B59" s="25">
        <v>368</v>
      </c>
      <c r="C59" s="20" t="s">
        <v>63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1450158</v>
      </c>
      <c r="L59" s="46">
        <v>0</v>
      </c>
      <c r="M59" s="46">
        <v>0</v>
      </c>
      <c r="N59" s="46">
        <f t="shared" si="12"/>
        <v>1450158</v>
      </c>
      <c r="O59" s="47">
        <f t="shared" si="9"/>
        <v>246.87742594484166</v>
      </c>
      <c r="P59" s="9"/>
    </row>
    <row r="60" spans="1:16">
      <c r="A60" s="12"/>
      <c r="B60" s="25">
        <v>369.9</v>
      </c>
      <c r="C60" s="20" t="s">
        <v>64</v>
      </c>
      <c r="D60" s="46">
        <v>16183</v>
      </c>
      <c r="E60" s="46">
        <v>55</v>
      </c>
      <c r="F60" s="46">
        <v>0</v>
      </c>
      <c r="G60" s="46">
        <v>0</v>
      </c>
      <c r="H60" s="46">
        <v>0</v>
      </c>
      <c r="I60" s="46">
        <v>9098</v>
      </c>
      <c r="J60" s="46">
        <v>0</v>
      </c>
      <c r="K60" s="46">
        <v>2354</v>
      </c>
      <c r="L60" s="46">
        <v>0</v>
      </c>
      <c r="M60" s="46">
        <v>0</v>
      </c>
      <c r="N60" s="46">
        <f t="shared" si="12"/>
        <v>27690</v>
      </c>
      <c r="O60" s="47">
        <f t="shared" si="9"/>
        <v>4.7139938712972418</v>
      </c>
      <c r="P60" s="9"/>
    </row>
    <row r="61" spans="1:16" ht="15.75">
      <c r="A61" s="29" t="s">
        <v>38</v>
      </c>
      <c r="B61" s="30"/>
      <c r="C61" s="31"/>
      <c r="D61" s="32">
        <f t="shared" ref="D61:M61" si="13">SUM(D62:D64)</f>
        <v>300683</v>
      </c>
      <c r="E61" s="32">
        <f t="shared" si="13"/>
        <v>1151130</v>
      </c>
      <c r="F61" s="32">
        <f t="shared" si="13"/>
        <v>0</v>
      </c>
      <c r="G61" s="32">
        <f t="shared" si="13"/>
        <v>173585</v>
      </c>
      <c r="H61" s="32">
        <f t="shared" si="13"/>
        <v>0</v>
      </c>
      <c r="I61" s="32">
        <f t="shared" si="13"/>
        <v>59333</v>
      </c>
      <c r="J61" s="32">
        <f t="shared" si="13"/>
        <v>0</v>
      </c>
      <c r="K61" s="32">
        <f t="shared" si="13"/>
        <v>0</v>
      </c>
      <c r="L61" s="32">
        <f t="shared" si="13"/>
        <v>0</v>
      </c>
      <c r="M61" s="32">
        <f t="shared" si="13"/>
        <v>0</v>
      </c>
      <c r="N61" s="32">
        <f>SUM(D61:M61)</f>
        <v>1684731</v>
      </c>
      <c r="O61" s="45">
        <f t="shared" si="9"/>
        <v>286.81154239019406</v>
      </c>
      <c r="P61" s="9"/>
    </row>
    <row r="62" spans="1:16">
      <c r="A62" s="12"/>
      <c r="B62" s="25">
        <v>381</v>
      </c>
      <c r="C62" s="20" t="s">
        <v>65</v>
      </c>
      <c r="D62" s="46">
        <v>195378</v>
      </c>
      <c r="E62" s="46">
        <v>1151130</v>
      </c>
      <c r="F62" s="46">
        <v>0</v>
      </c>
      <c r="G62" s="46">
        <v>173585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1520093</v>
      </c>
      <c r="O62" s="47">
        <f t="shared" si="9"/>
        <v>258.78328226081032</v>
      </c>
      <c r="P62" s="9"/>
    </row>
    <row r="63" spans="1:16">
      <c r="A63" s="12"/>
      <c r="B63" s="25">
        <v>383</v>
      </c>
      <c r="C63" s="20" t="s">
        <v>123</v>
      </c>
      <c r="D63" s="46">
        <v>105305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105305</v>
      </c>
      <c r="O63" s="47">
        <f t="shared" si="9"/>
        <v>17.927306775621382</v>
      </c>
      <c r="P63" s="9"/>
    </row>
    <row r="64" spans="1:16" ht="15.75" thickBot="1">
      <c r="A64" s="12"/>
      <c r="B64" s="25">
        <v>389.1</v>
      </c>
      <c r="C64" s="20" t="s">
        <v>119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59333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59333</v>
      </c>
      <c r="O64" s="47">
        <f t="shared" si="9"/>
        <v>10.100953353762343</v>
      </c>
      <c r="P64" s="9"/>
    </row>
    <row r="65" spans="1:119" ht="16.5" thickBot="1">
      <c r="A65" s="14" t="s">
        <v>52</v>
      </c>
      <c r="B65" s="23"/>
      <c r="C65" s="22"/>
      <c r="D65" s="15">
        <f t="shared" ref="D65:M65" si="14">SUM(D5,D18,D26,D34,D48,D51,D61)</f>
        <v>13309145</v>
      </c>
      <c r="E65" s="15">
        <f t="shared" si="14"/>
        <v>1543911</v>
      </c>
      <c r="F65" s="15">
        <f t="shared" si="14"/>
        <v>0</v>
      </c>
      <c r="G65" s="15">
        <f t="shared" si="14"/>
        <v>177069</v>
      </c>
      <c r="H65" s="15">
        <f t="shared" si="14"/>
        <v>0</v>
      </c>
      <c r="I65" s="15">
        <f t="shared" si="14"/>
        <v>7396128</v>
      </c>
      <c r="J65" s="15">
        <f t="shared" si="14"/>
        <v>0</v>
      </c>
      <c r="K65" s="15">
        <f t="shared" si="14"/>
        <v>3656673</v>
      </c>
      <c r="L65" s="15">
        <f t="shared" si="14"/>
        <v>0</v>
      </c>
      <c r="M65" s="15">
        <f t="shared" si="14"/>
        <v>0</v>
      </c>
      <c r="N65" s="15">
        <f>SUM(D65:M65)</f>
        <v>26082926</v>
      </c>
      <c r="O65" s="38">
        <f t="shared" si="9"/>
        <v>4440.4027919645896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48" t="s">
        <v>140</v>
      </c>
      <c r="M67" s="48"/>
      <c r="N67" s="48"/>
      <c r="O67" s="43">
        <v>5874</v>
      </c>
    </row>
    <row r="68" spans="1:119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</row>
    <row r="69" spans="1:119" ht="15.75" customHeight="1" thickBot="1">
      <c r="A69" s="52" t="s">
        <v>93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9"/>
      <c r="M3" s="36"/>
      <c r="N3" s="37"/>
      <c r="O3" s="70" t="s">
        <v>71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9219942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9219942</v>
      </c>
      <c r="O5" s="33">
        <f t="shared" ref="O5:O36" si="1">(N5/O$65)</f>
        <v>1576.0584615384616</v>
      </c>
      <c r="P5" s="6"/>
    </row>
    <row r="6" spans="1:133">
      <c r="A6" s="12"/>
      <c r="B6" s="25">
        <v>311</v>
      </c>
      <c r="C6" s="20" t="s">
        <v>2</v>
      </c>
      <c r="D6" s="46">
        <v>6800483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6800483</v>
      </c>
      <c r="O6" s="47">
        <f t="shared" si="1"/>
        <v>1162.4757264957266</v>
      </c>
      <c r="P6" s="9"/>
    </row>
    <row r="7" spans="1:133">
      <c r="A7" s="12"/>
      <c r="B7" s="25">
        <v>312.41000000000003</v>
      </c>
      <c r="C7" s="20" t="s">
        <v>11</v>
      </c>
      <c r="D7" s="46">
        <v>134262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134262</v>
      </c>
      <c r="O7" s="47">
        <f t="shared" si="1"/>
        <v>22.950769230769232</v>
      </c>
      <c r="P7" s="9"/>
    </row>
    <row r="8" spans="1:133">
      <c r="A8" s="12"/>
      <c r="B8" s="25">
        <v>312.42</v>
      </c>
      <c r="C8" s="20" t="s">
        <v>10</v>
      </c>
      <c r="D8" s="46">
        <v>62287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62287</v>
      </c>
      <c r="O8" s="47">
        <f t="shared" si="1"/>
        <v>10.647350427350426</v>
      </c>
      <c r="P8" s="9"/>
    </row>
    <row r="9" spans="1:133">
      <c r="A9" s="12"/>
      <c r="B9" s="25">
        <v>312.51</v>
      </c>
      <c r="C9" s="20" t="s">
        <v>73</v>
      </c>
      <c r="D9" s="46">
        <v>156424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156424</v>
      </c>
      <c r="O9" s="47">
        <f t="shared" si="1"/>
        <v>26.739145299145299</v>
      </c>
      <c r="P9" s="9"/>
    </row>
    <row r="10" spans="1:133">
      <c r="A10" s="12"/>
      <c r="B10" s="25">
        <v>312.52</v>
      </c>
      <c r="C10" s="20" t="s">
        <v>107</v>
      </c>
      <c r="D10" s="46">
        <v>649262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649262</v>
      </c>
      <c r="O10" s="47">
        <f t="shared" si="1"/>
        <v>110.98495726495726</v>
      </c>
      <c r="P10" s="9"/>
    </row>
    <row r="11" spans="1:133">
      <c r="A11" s="12"/>
      <c r="B11" s="25">
        <v>312.60000000000002</v>
      </c>
      <c r="C11" s="20" t="s">
        <v>131</v>
      </c>
      <c r="D11" s="46">
        <v>422754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422754</v>
      </c>
      <c r="O11" s="47">
        <f t="shared" si="1"/>
        <v>72.265641025641031</v>
      </c>
      <c r="P11" s="9"/>
    </row>
    <row r="12" spans="1:133">
      <c r="A12" s="12"/>
      <c r="B12" s="25">
        <v>314.10000000000002</v>
      </c>
      <c r="C12" s="20" t="s">
        <v>12</v>
      </c>
      <c r="D12" s="46">
        <v>564897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564897</v>
      </c>
      <c r="O12" s="47">
        <f t="shared" si="1"/>
        <v>96.563589743589745</v>
      </c>
      <c r="P12" s="9"/>
    </row>
    <row r="13" spans="1:133">
      <c r="A13" s="12"/>
      <c r="B13" s="25">
        <v>314.39999999999998</v>
      </c>
      <c r="C13" s="20" t="s">
        <v>14</v>
      </c>
      <c r="D13" s="46">
        <v>1803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1803</v>
      </c>
      <c r="O13" s="47">
        <f t="shared" si="1"/>
        <v>0.30820512820512819</v>
      </c>
      <c r="P13" s="9"/>
    </row>
    <row r="14" spans="1:133">
      <c r="A14" s="12"/>
      <c r="B14" s="25">
        <v>314.8</v>
      </c>
      <c r="C14" s="20" t="s">
        <v>79</v>
      </c>
      <c r="D14" s="46">
        <v>33070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33070</v>
      </c>
      <c r="O14" s="47">
        <f t="shared" si="1"/>
        <v>5.6529914529914533</v>
      </c>
      <c r="P14" s="9"/>
    </row>
    <row r="15" spans="1:133">
      <c r="A15" s="12"/>
      <c r="B15" s="25">
        <v>315</v>
      </c>
      <c r="C15" s="20" t="s">
        <v>108</v>
      </c>
      <c r="D15" s="46">
        <v>302410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302410</v>
      </c>
      <c r="O15" s="47">
        <f t="shared" si="1"/>
        <v>51.694017094017092</v>
      </c>
      <c r="P15" s="9"/>
    </row>
    <row r="16" spans="1:133">
      <c r="A16" s="12"/>
      <c r="B16" s="25">
        <v>316</v>
      </c>
      <c r="C16" s="20" t="s">
        <v>109</v>
      </c>
      <c r="D16" s="46">
        <v>92290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92290</v>
      </c>
      <c r="O16" s="47">
        <f t="shared" si="1"/>
        <v>15.776068376068377</v>
      </c>
      <c r="P16" s="9"/>
    </row>
    <row r="17" spans="1:16" ht="15.75">
      <c r="A17" s="29" t="s">
        <v>17</v>
      </c>
      <c r="B17" s="30"/>
      <c r="C17" s="31"/>
      <c r="D17" s="32">
        <f t="shared" ref="D17:M17" si="3">SUM(D18:D22)</f>
        <v>468096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33509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32" si="4">SUM(D17:M17)</f>
        <v>501605</v>
      </c>
      <c r="O17" s="45">
        <f t="shared" si="1"/>
        <v>85.74444444444444</v>
      </c>
      <c r="P17" s="10"/>
    </row>
    <row r="18" spans="1:16">
      <c r="A18" s="12"/>
      <c r="B18" s="25">
        <v>323.10000000000002</v>
      </c>
      <c r="C18" s="20" t="s">
        <v>18</v>
      </c>
      <c r="D18" s="46">
        <v>464841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464841</v>
      </c>
      <c r="O18" s="47">
        <f t="shared" si="1"/>
        <v>79.459999999999994</v>
      </c>
      <c r="P18" s="9"/>
    </row>
    <row r="19" spans="1:16">
      <c r="A19" s="12"/>
      <c r="B19" s="25">
        <v>323.39999999999998</v>
      </c>
      <c r="C19" s="20" t="s">
        <v>137</v>
      </c>
      <c r="D19" s="46">
        <v>2829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2829</v>
      </c>
      <c r="O19" s="47">
        <f t="shared" si="1"/>
        <v>0.4835897435897436</v>
      </c>
      <c r="P19" s="9"/>
    </row>
    <row r="20" spans="1:16">
      <c r="A20" s="12"/>
      <c r="B20" s="25">
        <v>324.12</v>
      </c>
      <c r="C20" s="20" t="s">
        <v>85</v>
      </c>
      <c r="D20" s="46">
        <v>150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150</v>
      </c>
      <c r="O20" s="47">
        <f t="shared" si="1"/>
        <v>2.564102564102564E-2</v>
      </c>
      <c r="P20" s="9"/>
    </row>
    <row r="21" spans="1:16">
      <c r="A21" s="12"/>
      <c r="B21" s="25">
        <v>324.62</v>
      </c>
      <c r="C21" s="20" t="s">
        <v>86</v>
      </c>
      <c r="D21" s="46">
        <v>276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276</v>
      </c>
      <c r="O21" s="47">
        <f t="shared" si="1"/>
        <v>4.7179487179487181E-2</v>
      </c>
      <c r="P21" s="9"/>
    </row>
    <row r="22" spans="1:16">
      <c r="A22" s="12"/>
      <c r="B22" s="25">
        <v>325.10000000000002</v>
      </c>
      <c r="C22" s="20" t="s">
        <v>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33509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33509</v>
      </c>
      <c r="O22" s="47">
        <f t="shared" si="1"/>
        <v>5.7280341880341883</v>
      </c>
      <c r="P22" s="9"/>
    </row>
    <row r="23" spans="1:16" ht="15.75">
      <c r="A23" s="29" t="s">
        <v>24</v>
      </c>
      <c r="B23" s="30"/>
      <c r="C23" s="31"/>
      <c r="D23" s="32">
        <f t="shared" ref="D23:M23" si="5">SUM(D24:D30)</f>
        <v>690735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690735</v>
      </c>
      <c r="O23" s="45">
        <f t="shared" si="1"/>
        <v>118.07435897435897</v>
      </c>
      <c r="P23" s="10"/>
    </row>
    <row r="24" spans="1:16">
      <c r="A24" s="12"/>
      <c r="B24" s="25">
        <v>334.2</v>
      </c>
      <c r="C24" s="20" t="s">
        <v>26</v>
      </c>
      <c r="D24" s="46">
        <v>500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500</v>
      </c>
      <c r="O24" s="47">
        <f t="shared" si="1"/>
        <v>8.5470085470085472E-2</v>
      </c>
      <c r="P24" s="9"/>
    </row>
    <row r="25" spans="1:16">
      <c r="A25" s="12"/>
      <c r="B25" s="25">
        <v>335.12</v>
      </c>
      <c r="C25" s="20" t="s">
        <v>110</v>
      </c>
      <c r="D25" s="46">
        <v>189752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189752</v>
      </c>
      <c r="O25" s="47">
        <f t="shared" si="1"/>
        <v>32.436239316239316</v>
      </c>
      <c r="P25" s="9"/>
    </row>
    <row r="26" spans="1:16">
      <c r="A26" s="12"/>
      <c r="B26" s="25">
        <v>335.15</v>
      </c>
      <c r="C26" s="20" t="s">
        <v>111</v>
      </c>
      <c r="D26" s="46">
        <v>10027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10027</v>
      </c>
      <c r="O26" s="47">
        <f t="shared" si="1"/>
        <v>1.714017094017094</v>
      </c>
      <c r="P26" s="9"/>
    </row>
    <row r="27" spans="1:16">
      <c r="A27" s="12"/>
      <c r="B27" s="25">
        <v>335.18</v>
      </c>
      <c r="C27" s="20" t="s">
        <v>112</v>
      </c>
      <c r="D27" s="46">
        <v>465319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465319</v>
      </c>
      <c r="O27" s="47">
        <f t="shared" si="1"/>
        <v>79.541709401709397</v>
      </c>
      <c r="P27" s="9"/>
    </row>
    <row r="28" spans="1:16">
      <c r="A28" s="12"/>
      <c r="B28" s="25">
        <v>335.21</v>
      </c>
      <c r="C28" s="20" t="s">
        <v>30</v>
      </c>
      <c r="D28" s="46">
        <v>6142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6142</v>
      </c>
      <c r="O28" s="47">
        <f t="shared" si="1"/>
        <v>1.0499145299145298</v>
      </c>
      <c r="P28" s="9"/>
    </row>
    <row r="29" spans="1:16">
      <c r="A29" s="12"/>
      <c r="B29" s="25">
        <v>337.2</v>
      </c>
      <c r="C29" s="20" t="s">
        <v>128</v>
      </c>
      <c r="D29" s="46">
        <v>17192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17192</v>
      </c>
      <c r="O29" s="47">
        <f t="shared" si="1"/>
        <v>2.9388034188034187</v>
      </c>
      <c r="P29" s="9"/>
    </row>
    <row r="30" spans="1:16">
      <c r="A30" s="12"/>
      <c r="B30" s="25">
        <v>338</v>
      </c>
      <c r="C30" s="20" t="s">
        <v>31</v>
      </c>
      <c r="D30" s="46">
        <v>1803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1803</v>
      </c>
      <c r="O30" s="47">
        <f t="shared" si="1"/>
        <v>0.30820512820512819</v>
      </c>
      <c r="P30" s="9"/>
    </row>
    <row r="31" spans="1:16" ht="15.75">
      <c r="A31" s="29" t="s">
        <v>36</v>
      </c>
      <c r="B31" s="30"/>
      <c r="C31" s="31"/>
      <c r="D31" s="32">
        <f t="shared" ref="D31:M31" si="6">SUM(D32:D44)</f>
        <v>2626264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7090985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4"/>
        <v>9717249</v>
      </c>
      <c r="O31" s="45">
        <f t="shared" si="1"/>
        <v>1661.0682051282051</v>
      </c>
      <c r="P31" s="10"/>
    </row>
    <row r="32" spans="1:16">
      <c r="A32" s="12"/>
      <c r="B32" s="25">
        <v>341.1</v>
      </c>
      <c r="C32" s="20" t="s">
        <v>113</v>
      </c>
      <c r="D32" s="46">
        <v>29253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29253</v>
      </c>
      <c r="O32" s="47">
        <f t="shared" si="1"/>
        <v>5.0005128205128209</v>
      </c>
      <c r="P32" s="9"/>
    </row>
    <row r="33" spans="1:16">
      <c r="A33" s="12"/>
      <c r="B33" s="25">
        <v>341.3</v>
      </c>
      <c r="C33" s="20" t="s">
        <v>114</v>
      </c>
      <c r="D33" s="46">
        <v>696600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4" si="7">SUM(D33:M33)</f>
        <v>696600</v>
      </c>
      <c r="O33" s="47">
        <f t="shared" si="1"/>
        <v>119.07692307692308</v>
      </c>
      <c r="P33" s="9"/>
    </row>
    <row r="34" spans="1:16">
      <c r="A34" s="12"/>
      <c r="B34" s="25">
        <v>341.9</v>
      </c>
      <c r="C34" s="20" t="s">
        <v>115</v>
      </c>
      <c r="D34" s="46">
        <v>63704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63704</v>
      </c>
      <c r="O34" s="47">
        <f t="shared" si="1"/>
        <v>10.889572649572649</v>
      </c>
      <c r="P34" s="9"/>
    </row>
    <row r="35" spans="1:16">
      <c r="A35" s="12"/>
      <c r="B35" s="25">
        <v>342.1</v>
      </c>
      <c r="C35" s="20" t="s">
        <v>41</v>
      </c>
      <c r="D35" s="46">
        <v>22635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22635</v>
      </c>
      <c r="O35" s="47">
        <f t="shared" si="1"/>
        <v>3.8692307692307693</v>
      </c>
      <c r="P35" s="9"/>
    </row>
    <row r="36" spans="1:16">
      <c r="A36" s="12"/>
      <c r="B36" s="25">
        <v>342.2</v>
      </c>
      <c r="C36" s="20" t="s">
        <v>42</v>
      </c>
      <c r="D36" s="46">
        <v>49700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49700</v>
      </c>
      <c r="O36" s="47">
        <f t="shared" si="1"/>
        <v>8.4957264957264957</v>
      </c>
      <c r="P36" s="9"/>
    </row>
    <row r="37" spans="1:16">
      <c r="A37" s="12"/>
      <c r="B37" s="25">
        <v>342.4</v>
      </c>
      <c r="C37" s="20" t="s">
        <v>43</v>
      </c>
      <c r="D37" s="46">
        <v>705706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705706</v>
      </c>
      <c r="O37" s="47">
        <f t="shared" ref="O37:O63" si="8">(N37/O$65)</f>
        <v>120.63350427350427</v>
      </c>
      <c r="P37" s="9"/>
    </row>
    <row r="38" spans="1:16">
      <c r="A38" s="12"/>
      <c r="B38" s="25">
        <v>342.5</v>
      </c>
      <c r="C38" s="20" t="s">
        <v>44</v>
      </c>
      <c r="D38" s="46">
        <v>653498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653498</v>
      </c>
      <c r="O38" s="47">
        <f t="shared" si="8"/>
        <v>111.70905982905983</v>
      </c>
      <c r="P38" s="9"/>
    </row>
    <row r="39" spans="1:16">
      <c r="A39" s="12"/>
      <c r="B39" s="25">
        <v>342.6</v>
      </c>
      <c r="C39" s="20" t="s">
        <v>45</v>
      </c>
      <c r="D39" s="46">
        <v>326866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326866</v>
      </c>
      <c r="O39" s="47">
        <f t="shared" si="8"/>
        <v>55.874529914529916</v>
      </c>
      <c r="P39" s="9"/>
    </row>
    <row r="40" spans="1:16">
      <c r="A40" s="12"/>
      <c r="B40" s="25">
        <v>343.3</v>
      </c>
      <c r="C40" s="20" t="s">
        <v>46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6173278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6173278</v>
      </c>
      <c r="O40" s="47">
        <f t="shared" si="8"/>
        <v>1055.2611965811966</v>
      </c>
      <c r="P40" s="9"/>
    </row>
    <row r="41" spans="1:16">
      <c r="A41" s="12"/>
      <c r="B41" s="25">
        <v>343.4</v>
      </c>
      <c r="C41" s="20" t="s">
        <v>47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486893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486893</v>
      </c>
      <c r="O41" s="47">
        <f t="shared" si="8"/>
        <v>83.229572649572646</v>
      </c>
      <c r="P41" s="9"/>
    </row>
    <row r="42" spans="1:16">
      <c r="A42" s="12"/>
      <c r="B42" s="25">
        <v>343.6</v>
      </c>
      <c r="C42" s="20" t="s">
        <v>48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430814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430814</v>
      </c>
      <c r="O42" s="47">
        <f t="shared" si="8"/>
        <v>73.643418803418797</v>
      </c>
      <c r="P42" s="9"/>
    </row>
    <row r="43" spans="1:16">
      <c r="A43" s="12"/>
      <c r="B43" s="25">
        <v>347.2</v>
      </c>
      <c r="C43" s="20" t="s">
        <v>88</v>
      </c>
      <c r="D43" s="46">
        <v>64846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64846</v>
      </c>
      <c r="O43" s="47">
        <f t="shared" si="8"/>
        <v>11.084786324786325</v>
      </c>
      <c r="P43" s="9"/>
    </row>
    <row r="44" spans="1:16">
      <c r="A44" s="12"/>
      <c r="B44" s="25">
        <v>347.4</v>
      </c>
      <c r="C44" s="20" t="s">
        <v>50</v>
      </c>
      <c r="D44" s="46">
        <v>13456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13456</v>
      </c>
      <c r="O44" s="47">
        <f t="shared" si="8"/>
        <v>2.3001709401709403</v>
      </c>
      <c r="P44" s="9"/>
    </row>
    <row r="45" spans="1:16" ht="15.75">
      <c r="A45" s="29" t="s">
        <v>37</v>
      </c>
      <c r="B45" s="30"/>
      <c r="C45" s="31"/>
      <c r="D45" s="32">
        <f t="shared" ref="D45:M45" si="9">SUM(D46:D48)</f>
        <v>87490</v>
      </c>
      <c r="E45" s="32">
        <f t="shared" si="9"/>
        <v>0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0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ref="N45:N50" si="10">SUM(D45:M45)</f>
        <v>87490</v>
      </c>
      <c r="O45" s="45">
        <f t="shared" si="8"/>
        <v>14.955555555555556</v>
      </c>
      <c r="P45" s="10"/>
    </row>
    <row r="46" spans="1:16">
      <c r="A46" s="13"/>
      <c r="B46" s="39">
        <v>351.5</v>
      </c>
      <c r="C46" s="21" t="s">
        <v>54</v>
      </c>
      <c r="D46" s="46">
        <v>7078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7078</v>
      </c>
      <c r="O46" s="47">
        <f t="shared" si="8"/>
        <v>1.20991452991453</v>
      </c>
      <c r="P46" s="9"/>
    </row>
    <row r="47" spans="1:16">
      <c r="A47" s="13"/>
      <c r="B47" s="39">
        <v>354</v>
      </c>
      <c r="C47" s="21" t="s">
        <v>55</v>
      </c>
      <c r="D47" s="46">
        <v>78143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78143</v>
      </c>
      <c r="O47" s="47">
        <f t="shared" si="8"/>
        <v>13.357777777777779</v>
      </c>
      <c r="P47" s="9"/>
    </row>
    <row r="48" spans="1:16">
      <c r="A48" s="13"/>
      <c r="B48" s="39">
        <v>359</v>
      </c>
      <c r="C48" s="21" t="s">
        <v>82</v>
      </c>
      <c r="D48" s="46">
        <v>2269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2269</v>
      </c>
      <c r="O48" s="47">
        <f t="shared" si="8"/>
        <v>0.38786324786324788</v>
      </c>
      <c r="P48" s="9"/>
    </row>
    <row r="49" spans="1:119" ht="15.75">
      <c r="A49" s="29" t="s">
        <v>3</v>
      </c>
      <c r="B49" s="30"/>
      <c r="C49" s="31"/>
      <c r="D49" s="32">
        <f t="shared" ref="D49:M49" si="11">SUM(D50:D58)</f>
        <v>404921</v>
      </c>
      <c r="E49" s="32">
        <f t="shared" si="11"/>
        <v>574</v>
      </c>
      <c r="F49" s="32">
        <f t="shared" si="11"/>
        <v>0</v>
      </c>
      <c r="G49" s="32">
        <f t="shared" si="11"/>
        <v>1166</v>
      </c>
      <c r="H49" s="32">
        <f t="shared" si="11"/>
        <v>0</v>
      </c>
      <c r="I49" s="32">
        <f t="shared" si="11"/>
        <v>6003</v>
      </c>
      <c r="J49" s="32">
        <f t="shared" si="11"/>
        <v>0</v>
      </c>
      <c r="K49" s="32">
        <f t="shared" si="11"/>
        <v>3265120</v>
      </c>
      <c r="L49" s="32">
        <f t="shared" si="11"/>
        <v>0</v>
      </c>
      <c r="M49" s="32">
        <f t="shared" si="11"/>
        <v>0</v>
      </c>
      <c r="N49" s="32">
        <f t="shared" si="10"/>
        <v>3677784</v>
      </c>
      <c r="O49" s="45">
        <f t="shared" si="8"/>
        <v>628.6810256410256</v>
      </c>
      <c r="P49" s="10"/>
    </row>
    <row r="50" spans="1:119">
      <c r="A50" s="12"/>
      <c r="B50" s="25">
        <v>361.1</v>
      </c>
      <c r="C50" s="20" t="s">
        <v>56</v>
      </c>
      <c r="D50" s="46">
        <v>133195</v>
      </c>
      <c r="E50" s="46">
        <v>574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590694</v>
      </c>
      <c r="L50" s="46">
        <v>0</v>
      </c>
      <c r="M50" s="46">
        <v>0</v>
      </c>
      <c r="N50" s="46">
        <f t="shared" si="10"/>
        <v>724463</v>
      </c>
      <c r="O50" s="47">
        <f t="shared" si="8"/>
        <v>123.83982905982906</v>
      </c>
      <c r="P50" s="9"/>
    </row>
    <row r="51" spans="1:119">
      <c r="A51" s="12"/>
      <c r="B51" s="25">
        <v>361.3</v>
      </c>
      <c r="C51" s="20" t="s">
        <v>89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-367423</v>
      </c>
      <c r="L51" s="46">
        <v>0</v>
      </c>
      <c r="M51" s="46">
        <v>0</v>
      </c>
      <c r="N51" s="46">
        <f t="shared" ref="N51:N58" si="12">SUM(D51:M51)</f>
        <v>-367423</v>
      </c>
      <c r="O51" s="47">
        <f t="shared" si="8"/>
        <v>-62.807350427350428</v>
      </c>
      <c r="P51" s="9"/>
    </row>
    <row r="52" spans="1:119">
      <c r="A52" s="12"/>
      <c r="B52" s="25">
        <v>361.4</v>
      </c>
      <c r="C52" s="20" t="s">
        <v>116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604329</v>
      </c>
      <c r="L52" s="46">
        <v>0</v>
      </c>
      <c r="M52" s="46">
        <v>0</v>
      </c>
      <c r="N52" s="46">
        <f t="shared" si="12"/>
        <v>604329</v>
      </c>
      <c r="O52" s="47">
        <f t="shared" si="8"/>
        <v>103.30410256410256</v>
      </c>
      <c r="P52" s="9"/>
    </row>
    <row r="53" spans="1:119">
      <c r="A53" s="12"/>
      <c r="B53" s="25">
        <v>362</v>
      </c>
      <c r="C53" s="20" t="s">
        <v>59</v>
      </c>
      <c r="D53" s="46">
        <v>213490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213490</v>
      </c>
      <c r="O53" s="47">
        <f t="shared" si="8"/>
        <v>36.494017094017096</v>
      </c>
      <c r="P53" s="9"/>
    </row>
    <row r="54" spans="1:119">
      <c r="A54" s="12"/>
      <c r="B54" s="25">
        <v>364</v>
      </c>
      <c r="C54" s="20" t="s">
        <v>117</v>
      </c>
      <c r="D54" s="46">
        <v>24597</v>
      </c>
      <c r="E54" s="46">
        <v>0</v>
      </c>
      <c r="F54" s="46">
        <v>0</v>
      </c>
      <c r="G54" s="46">
        <v>0</v>
      </c>
      <c r="H54" s="46">
        <v>0</v>
      </c>
      <c r="I54" s="46">
        <v>2222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26819</v>
      </c>
      <c r="O54" s="47">
        <f t="shared" si="8"/>
        <v>4.5844444444444443</v>
      </c>
      <c r="P54" s="9"/>
    </row>
    <row r="55" spans="1:119">
      <c r="A55" s="12"/>
      <c r="B55" s="25">
        <v>365</v>
      </c>
      <c r="C55" s="20" t="s">
        <v>118</v>
      </c>
      <c r="D55" s="46">
        <v>549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549</v>
      </c>
      <c r="O55" s="47">
        <f t="shared" si="8"/>
        <v>9.3846153846153843E-2</v>
      </c>
      <c r="P55" s="9"/>
    </row>
    <row r="56" spans="1:119">
      <c r="A56" s="12"/>
      <c r="B56" s="25">
        <v>366</v>
      </c>
      <c r="C56" s="20" t="s">
        <v>62</v>
      </c>
      <c r="D56" s="46">
        <v>8100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8100</v>
      </c>
      <c r="O56" s="47">
        <f t="shared" si="8"/>
        <v>1.3846153846153846</v>
      </c>
      <c r="P56" s="9"/>
    </row>
    <row r="57" spans="1:119">
      <c r="A57" s="12"/>
      <c r="B57" s="25">
        <v>368</v>
      </c>
      <c r="C57" s="20" t="s">
        <v>63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2437506</v>
      </c>
      <c r="L57" s="46">
        <v>0</v>
      </c>
      <c r="M57" s="46">
        <v>0</v>
      </c>
      <c r="N57" s="46">
        <f t="shared" si="12"/>
        <v>2437506</v>
      </c>
      <c r="O57" s="47">
        <f t="shared" si="8"/>
        <v>416.66769230769233</v>
      </c>
      <c r="P57" s="9"/>
    </row>
    <row r="58" spans="1:119">
      <c r="A58" s="12"/>
      <c r="B58" s="25">
        <v>369.9</v>
      </c>
      <c r="C58" s="20" t="s">
        <v>64</v>
      </c>
      <c r="D58" s="46">
        <v>24990</v>
      </c>
      <c r="E58" s="46">
        <v>0</v>
      </c>
      <c r="F58" s="46">
        <v>0</v>
      </c>
      <c r="G58" s="46">
        <v>1166</v>
      </c>
      <c r="H58" s="46">
        <v>0</v>
      </c>
      <c r="I58" s="46">
        <v>3781</v>
      </c>
      <c r="J58" s="46">
        <v>0</v>
      </c>
      <c r="K58" s="46">
        <v>14</v>
      </c>
      <c r="L58" s="46">
        <v>0</v>
      </c>
      <c r="M58" s="46">
        <v>0</v>
      </c>
      <c r="N58" s="46">
        <f t="shared" si="12"/>
        <v>29951</v>
      </c>
      <c r="O58" s="47">
        <f t="shared" si="8"/>
        <v>5.1198290598290601</v>
      </c>
      <c r="P58" s="9"/>
    </row>
    <row r="59" spans="1:119" ht="15.75">
      <c r="A59" s="29" t="s">
        <v>38</v>
      </c>
      <c r="B59" s="30"/>
      <c r="C59" s="31"/>
      <c r="D59" s="32">
        <f t="shared" ref="D59:M59" si="13">SUM(D60:D62)</f>
        <v>26480</v>
      </c>
      <c r="E59" s="32">
        <f t="shared" si="13"/>
        <v>0</v>
      </c>
      <c r="F59" s="32">
        <f t="shared" si="13"/>
        <v>0</v>
      </c>
      <c r="G59" s="32">
        <f t="shared" si="13"/>
        <v>422754</v>
      </c>
      <c r="H59" s="32">
        <f t="shared" si="13"/>
        <v>0</v>
      </c>
      <c r="I59" s="32">
        <f t="shared" si="13"/>
        <v>147356</v>
      </c>
      <c r="J59" s="32">
        <f t="shared" si="13"/>
        <v>0</v>
      </c>
      <c r="K59" s="32">
        <f t="shared" si="13"/>
        <v>0</v>
      </c>
      <c r="L59" s="32">
        <f t="shared" si="13"/>
        <v>0</v>
      </c>
      <c r="M59" s="32">
        <f t="shared" si="13"/>
        <v>0</v>
      </c>
      <c r="N59" s="32">
        <f>SUM(D59:M59)</f>
        <v>596590</v>
      </c>
      <c r="O59" s="45">
        <f t="shared" si="8"/>
        <v>101.98119658119658</v>
      </c>
      <c r="P59" s="9"/>
    </row>
    <row r="60" spans="1:119">
      <c r="A60" s="12"/>
      <c r="B60" s="25">
        <v>381</v>
      </c>
      <c r="C60" s="20" t="s">
        <v>65</v>
      </c>
      <c r="D60" s="46">
        <v>0</v>
      </c>
      <c r="E60" s="46">
        <v>0</v>
      </c>
      <c r="F60" s="46">
        <v>0</v>
      </c>
      <c r="G60" s="46">
        <v>422754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422754</v>
      </c>
      <c r="O60" s="47">
        <f t="shared" si="8"/>
        <v>72.265641025641031</v>
      </c>
      <c r="P60" s="9"/>
    </row>
    <row r="61" spans="1:119">
      <c r="A61" s="12"/>
      <c r="B61" s="25">
        <v>383</v>
      </c>
      <c r="C61" s="20" t="s">
        <v>123</v>
      </c>
      <c r="D61" s="46">
        <v>26480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26480</v>
      </c>
      <c r="O61" s="47">
        <f t="shared" si="8"/>
        <v>4.5264957264957264</v>
      </c>
      <c r="P61" s="9"/>
    </row>
    <row r="62" spans="1:119" ht="15.75" thickBot="1">
      <c r="A62" s="12"/>
      <c r="B62" s="25">
        <v>389.1</v>
      </c>
      <c r="C62" s="20" t="s">
        <v>119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147356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147356</v>
      </c>
      <c r="O62" s="47">
        <f t="shared" si="8"/>
        <v>25.189059829059829</v>
      </c>
      <c r="P62" s="9"/>
    </row>
    <row r="63" spans="1:119" ht="16.5" thickBot="1">
      <c r="A63" s="14" t="s">
        <v>52</v>
      </c>
      <c r="B63" s="23"/>
      <c r="C63" s="22"/>
      <c r="D63" s="15">
        <f t="shared" ref="D63:M63" si="14">SUM(D5,D17,D23,D31,D45,D49,D59)</f>
        <v>13523928</v>
      </c>
      <c r="E63" s="15">
        <f t="shared" si="14"/>
        <v>574</v>
      </c>
      <c r="F63" s="15">
        <f t="shared" si="14"/>
        <v>0</v>
      </c>
      <c r="G63" s="15">
        <f t="shared" si="14"/>
        <v>423920</v>
      </c>
      <c r="H63" s="15">
        <f t="shared" si="14"/>
        <v>0</v>
      </c>
      <c r="I63" s="15">
        <f t="shared" si="14"/>
        <v>7277853</v>
      </c>
      <c r="J63" s="15">
        <f t="shared" si="14"/>
        <v>0</v>
      </c>
      <c r="K63" s="15">
        <f t="shared" si="14"/>
        <v>3265120</v>
      </c>
      <c r="L63" s="15">
        <f t="shared" si="14"/>
        <v>0</v>
      </c>
      <c r="M63" s="15">
        <f t="shared" si="14"/>
        <v>0</v>
      </c>
      <c r="N63" s="15">
        <f>SUM(D63:M63)</f>
        <v>24491395</v>
      </c>
      <c r="O63" s="38">
        <f t="shared" si="8"/>
        <v>4186.5632478632479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48" t="s">
        <v>138</v>
      </c>
      <c r="M65" s="48"/>
      <c r="N65" s="48"/>
      <c r="O65" s="43">
        <v>5850</v>
      </c>
    </row>
    <row r="66" spans="1:1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</row>
    <row r="67" spans="1:15" ht="15.75" customHeight="1" thickBot="1">
      <c r="A67" s="52" t="s">
        <v>93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9"/>
      <c r="M3" s="36"/>
      <c r="N3" s="37"/>
      <c r="O3" s="70" t="s">
        <v>71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8171346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8171346</v>
      </c>
      <c r="O5" s="33">
        <f t="shared" ref="O5:O36" si="1">(N5/O$63)</f>
        <v>1395.141881509305</v>
      </c>
      <c r="P5" s="6"/>
    </row>
    <row r="6" spans="1:133">
      <c r="A6" s="12"/>
      <c r="B6" s="25">
        <v>311</v>
      </c>
      <c r="C6" s="20" t="s">
        <v>2</v>
      </c>
      <c r="D6" s="46">
        <v>6420058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6420058</v>
      </c>
      <c r="O6" s="47">
        <f t="shared" si="1"/>
        <v>1096.1341983950829</v>
      </c>
      <c r="P6" s="9"/>
    </row>
    <row r="7" spans="1:133">
      <c r="A7" s="12"/>
      <c r="B7" s="25">
        <v>312.41000000000003</v>
      </c>
      <c r="C7" s="20" t="s">
        <v>11</v>
      </c>
      <c r="D7" s="46">
        <v>132843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132843</v>
      </c>
      <c r="O7" s="47">
        <f t="shared" si="1"/>
        <v>22.681065391838825</v>
      </c>
      <c r="P7" s="9"/>
    </row>
    <row r="8" spans="1:133">
      <c r="A8" s="12"/>
      <c r="B8" s="25">
        <v>312.42</v>
      </c>
      <c r="C8" s="20" t="s">
        <v>10</v>
      </c>
      <c r="D8" s="46">
        <v>61511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61511</v>
      </c>
      <c r="O8" s="47">
        <f t="shared" si="1"/>
        <v>10.502134198395083</v>
      </c>
      <c r="P8" s="9"/>
    </row>
    <row r="9" spans="1:133">
      <c r="A9" s="12"/>
      <c r="B9" s="25">
        <v>312.51</v>
      </c>
      <c r="C9" s="20" t="s">
        <v>73</v>
      </c>
      <c r="D9" s="46">
        <v>156518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156518</v>
      </c>
      <c r="O9" s="47">
        <f t="shared" si="1"/>
        <v>26.723237152125662</v>
      </c>
      <c r="P9" s="9"/>
    </row>
    <row r="10" spans="1:133">
      <c r="A10" s="12"/>
      <c r="B10" s="25">
        <v>312.60000000000002</v>
      </c>
      <c r="C10" s="20" t="s">
        <v>131</v>
      </c>
      <c r="D10" s="46">
        <v>411021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411021</v>
      </c>
      <c r="O10" s="47">
        <f t="shared" si="1"/>
        <v>70.176028683626427</v>
      </c>
      <c r="P10" s="9"/>
    </row>
    <row r="11" spans="1:133">
      <c r="A11" s="12"/>
      <c r="B11" s="25">
        <v>314.10000000000002</v>
      </c>
      <c r="C11" s="20" t="s">
        <v>12</v>
      </c>
      <c r="D11" s="46">
        <v>554884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554884</v>
      </c>
      <c r="O11" s="47">
        <f t="shared" si="1"/>
        <v>94.738603380570254</v>
      </c>
      <c r="P11" s="9"/>
    </row>
    <row r="12" spans="1:133">
      <c r="A12" s="12"/>
      <c r="B12" s="25">
        <v>314.39999999999998</v>
      </c>
      <c r="C12" s="20" t="s">
        <v>14</v>
      </c>
      <c r="D12" s="46">
        <v>330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330</v>
      </c>
      <c r="O12" s="47">
        <f t="shared" si="1"/>
        <v>5.6342837630186104E-2</v>
      </c>
      <c r="P12" s="9"/>
    </row>
    <row r="13" spans="1:133">
      <c r="A13" s="12"/>
      <c r="B13" s="25">
        <v>314.8</v>
      </c>
      <c r="C13" s="20" t="s">
        <v>79</v>
      </c>
      <c r="D13" s="46">
        <v>34494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34494</v>
      </c>
      <c r="O13" s="47">
        <f t="shared" si="1"/>
        <v>5.8893631551989074</v>
      </c>
      <c r="P13" s="9"/>
    </row>
    <row r="14" spans="1:133">
      <c r="A14" s="12"/>
      <c r="B14" s="25">
        <v>315</v>
      </c>
      <c r="C14" s="20" t="s">
        <v>108</v>
      </c>
      <c r="D14" s="46">
        <v>305747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305747</v>
      </c>
      <c r="O14" s="47">
        <f t="shared" si="1"/>
        <v>52.201980536110639</v>
      </c>
      <c r="P14" s="9"/>
    </row>
    <row r="15" spans="1:133">
      <c r="A15" s="12"/>
      <c r="B15" s="25">
        <v>316</v>
      </c>
      <c r="C15" s="20" t="s">
        <v>109</v>
      </c>
      <c r="D15" s="46">
        <v>93940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93940</v>
      </c>
      <c r="O15" s="47">
        <f t="shared" si="1"/>
        <v>16.038927778726311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SUM(D17:D20)</f>
        <v>459892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27533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1" si="4">SUM(D16:M16)</f>
        <v>487425</v>
      </c>
      <c r="O16" s="45">
        <f t="shared" si="1"/>
        <v>83.220932217858973</v>
      </c>
      <c r="P16" s="10"/>
    </row>
    <row r="17" spans="1:16">
      <c r="A17" s="12"/>
      <c r="B17" s="25">
        <v>323.10000000000002</v>
      </c>
      <c r="C17" s="20" t="s">
        <v>18</v>
      </c>
      <c r="D17" s="46">
        <v>459076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459076</v>
      </c>
      <c r="O17" s="47">
        <f t="shared" si="1"/>
        <v>78.380740993682778</v>
      </c>
      <c r="P17" s="9"/>
    </row>
    <row r="18" spans="1:16">
      <c r="A18" s="12"/>
      <c r="B18" s="25">
        <v>324.12</v>
      </c>
      <c r="C18" s="20" t="s">
        <v>85</v>
      </c>
      <c r="D18" s="46">
        <v>541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541</v>
      </c>
      <c r="O18" s="47">
        <f t="shared" si="1"/>
        <v>9.2368106539183883E-2</v>
      </c>
      <c r="P18" s="9"/>
    </row>
    <row r="19" spans="1:16">
      <c r="A19" s="12"/>
      <c r="B19" s="25">
        <v>324.62</v>
      </c>
      <c r="C19" s="20" t="s">
        <v>86</v>
      </c>
      <c r="D19" s="46">
        <v>275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275</v>
      </c>
      <c r="O19" s="47">
        <f t="shared" si="1"/>
        <v>4.6952364691821749E-2</v>
      </c>
      <c r="P19" s="9"/>
    </row>
    <row r="20" spans="1:16">
      <c r="A20" s="12"/>
      <c r="B20" s="25">
        <v>325.10000000000002</v>
      </c>
      <c r="C20" s="20" t="s">
        <v>22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27533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27533</v>
      </c>
      <c r="O20" s="47">
        <f t="shared" si="1"/>
        <v>4.7008707529451934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SUM(D22:D29)</f>
        <v>988897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988897</v>
      </c>
      <c r="O21" s="45">
        <f t="shared" si="1"/>
        <v>168.84019122417621</v>
      </c>
      <c r="P21" s="10"/>
    </row>
    <row r="22" spans="1:16">
      <c r="A22" s="12"/>
      <c r="B22" s="25">
        <v>331.9</v>
      </c>
      <c r="C22" s="20" t="s">
        <v>95</v>
      </c>
      <c r="D22" s="46">
        <v>207697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207697</v>
      </c>
      <c r="O22" s="47">
        <f t="shared" si="1"/>
        <v>35.461328325081098</v>
      </c>
      <c r="P22" s="9"/>
    </row>
    <row r="23" spans="1:16">
      <c r="A23" s="12"/>
      <c r="B23" s="25">
        <v>334.2</v>
      </c>
      <c r="C23" s="20" t="s">
        <v>26</v>
      </c>
      <c r="D23" s="46">
        <v>60000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60000</v>
      </c>
      <c r="O23" s="47">
        <f t="shared" si="1"/>
        <v>10.244152296397473</v>
      </c>
      <c r="P23" s="9"/>
    </row>
    <row r="24" spans="1:16">
      <c r="A24" s="12"/>
      <c r="B24" s="25">
        <v>335.12</v>
      </c>
      <c r="C24" s="20" t="s">
        <v>110</v>
      </c>
      <c r="D24" s="46">
        <v>185451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185451</v>
      </c>
      <c r="O24" s="47">
        <f t="shared" si="1"/>
        <v>31.663138125320131</v>
      </c>
      <c r="P24" s="9"/>
    </row>
    <row r="25" spans="1:16">
      <c r="A25" s="12"/>
      <c r="B25" s="25">
        <v>335.15</v>
      </c>
      <c r="C25" s="20" t="s">
        <v>111</v>
      </c>
      <c r="D25" s="46">
        <v>7848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7848</v>
      </c>
      <c r="O25" s="47">
        <f t="shared" si="1"/>
        <v>1.3399351203687895</v>
      </c>
      <c r="P25" s="9"/>
    </row>
    <row r="26" spans="1:16">
      <c r="A26" s="12"/>
      <c r="B26" s="25">
        <v>335.18</v>
      </c>
      <c r="C26" s="20" t="s">
        <v>112</v>
      </c>
      <c r="D26" s="46">
        <v>461012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461012</v>
      </c>
      <c r="O26" s="47">
        <f t="shared" si="1"/>
        <v>78.711285641113193</v>
      </c>
      <c r="P26" s="9"/>
    </row>
    <row r="27" spans="1:16">
      <c r="A27" s="12"/>
      <c r="B27" s="25">
        <v>335.21</v>
      </c>
      <c r="C27" s="20" t="s">
        <v>30</v>
      </c>
      <c r="D27" s="46">
        <v>6720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6720</v>
      </c>
      <c r="O27" s="47">
        <f t="shared" si="1"/>
        <v>1.1473450571965169</v>
      </c>
      <c r="P27" s="9"/>
    </row>
    <row r="28" spans="1:16">
      <c r="A28" s="12"/>
      <c r="B28" s="25">
        <v>337.2</v>
      </c>
      <c r="C28" s="20" t="s">
        <v>128</v>
      </c>
      <c r="D28" s="46">
        <v>22000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22000</v>
      </c>
      <c r="O28" s="47">
        <f t="shared" si="1"/>
        <v>3.7561891753457401</v>
      </c>
      <c r="P28" s="9"/>
    </row>
    <row r="29" spans="1:16">
      <c r="A29" s="12"/>
      <c r="B29" s="25">
        <v>338</v>
      </c>
      <c r="C29" s="20" t="s">
        <v>31</v>
      </c>
      <c r="D29" s="46">
        <v>38169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38169</v>
      </c>
      <c r="O29" s="47">
        <f t="shared" si="1"/>
        <v>6.5168174833532522</v>
      </c>
      <c r="P29" s="9"/>
    </row>
    <row r="30" spans="1:16" ht="15.75">
      <c r="A30" s="29" t="s">
        <v>36</v>
      </c>
      <c r="B30" s="30"/>
      <c r="C30" s="31"/>
      <c r="D30" s="32">
        <f t="shared" ref="D30:M30" si="6">SUM(D31:D44)</f>
        <v>2630842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6758051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9388893</v>
      </c>
      <c r="O30" s="45">
        <f t="shared" si="1"/>
        <v>1603.0208297763361</v>
      </c>
      <c r="P30" s="10"/>
    </row>
    <row r="31" spans="1:16">
      <c r="A31" s="12"/>
      <c r="B31" s="25">
        <v>341.1</v>
      </c>
      <c r="C31" s="20" t="s">
        <v>113</v>
      </c>
      <c r="D31" s="46">
        <v>22348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22348</v>
      </c>
      <c r="O31" s="47">
        <f t="shared" si="1"/>
        <v>3.8156052586648457</v>
      </c>
      <c r="P31" s="9"/>
    </row>
    <row r="32" spans="1:16">
      <c r="A32" s="12"/>
      <c r="B32" s="25">
        <v>341.3</v>
      </c>
      <c r="C32" s="20" t="s">
        <v>114</v>
      </c>
      <c r="D32" s="46">
        <v>577300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4" si="7">SUM(D32:M32)</f>
        <v>577300</v>
      </c>
      <c r="O32" s="47">
        <f t="shared" si="1"/>
        <v>98.565818678504357</v>
      </c>
      <c r="P32" s="9"/>
    </row>
    <row r="33" spans="1:16">
      <c r="A33" s="12"/>
      <c r="B33" s="25">
        <v>341.9</v>
      </c>
      <c r="C33" s="20" t="s">
        <v>115</v>
      </c>
      <c r="D33" s="46">
        <v>97325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97325</v>
      </c>
      <c r="O33" s="47">
        <f t="shared" si="1"/>
        <v>16.616868704114733</v>
      </c>
      <c r="P33" s="9"/>
    </row>
    <row r="34" spans="1:16">
      <c r="A34" s="12"/>
      <c r="B34" s="25">
        <v>342.1</v>
      </c>
      <c r="C34" s="20" t="s">
        <v>41</v>
      </c>
      <c r="D34" s="46">
        <v>29456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29456</v>
      </c>
      <c r="O34" s="47">
        <f t="shared" si="1"/>
        <v>5.0291958340447325</v>
      </c>
      <c r="P34" s="9"/>
    </row>
    <row r="35" spans="1:16">
      <c r="A35" s="12"/>
      <c r="B35" s="25">
        <v>342.2</v>
      </c>
      <c r="C35" s="20" t="s">
        <v>42</v>
      </c>
      <c r="D35" s="46">
        <v>71442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71442</v>
      </c>
      <c r="O35" s="47">
        <f t="shared" si="1"/>
        <v>12.197712139320471</v>
      </c>
      <c r="P35" s="9"/>
    </row>
    <row r="36" spans="1:16">
      <c r="A36" s="12"/>
      <c r="B36" s="25">
        <v>342.4</v>
      </c>
      <c r="C36" s="20" t="s">
        <v>43</v>
      </c>
      <c r="D36" s="46">
        <v>683306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683306</v>
      </c>
      <c r="O36" s="47">
        <f t="shared" si="1"/>
        <v>116.66484548403619</v>
      </c>
      <c r="P36" s="9"/>
    </row>
    <row r="37" spans="1:16">
      <c r="A37" s="12"/>
      <c r="B37" s="25">
        <v>342.5</v>
      </c>
      <c r="C37" s="20" t="s">
        <v>44</v>
      </c>
      <c r="D37" s="46">
        <v>753211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753211</v>
      </c>
      <c r="O37" s="47">
        <f t="shared" ref="O37:O61" si="8">(N37/O$63)</f>
        <v>128.6001365886973</v>
      </c>
      <c r="P37" s="9"/>
    </row>
    <row r="38" spans="1:16">
      <c r="A38" s="12"/>
      <c r="B38" s="25">
        <v>342.6</v>
      </c>
      <c r="C38" s="20" t="s">
        <v>45</v>
      </c>
      <c r="D38" s="46">
        <v>321657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321657</v>
      </c>
      <c r="O38" s="47">
        <f t="shared" si="8"/>
        <v>54.918388253372036</v>
      </c>
      <c r="P38" s="9"/>
    </row>
    <row r="39" spans="1:16">
      <c r="A39" s="12"/>
      <c r="B39" s="25">
        <v>343.3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5894011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5894011</v>
      </c>
      <c r="O39" s="47">
        <f t="shared" si="8"/>
        <v>1006.3191053440328</v>
      </c>
      <c r="P39" s="9"/>
    </row>
    <row r="40" spans="1:16">
      <c r="A40" s="12"/>
      <c r="B40" s="25">
        <v>343.4</v>
      </c>
      <c r="C40" s="20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488121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488121</v>
      </c>
      <c r="O40" s="47">
        <f t="shared" si="8"/>
        <v>83.339764384497187</v>
      </c>
      <c r="P40" s="9"/>
    </row>
    <row r="41" spans="1:16">
      <c r="A41" s="12"/>
      <c r="B41" s="25">
        <v>343.6</v>
      </c>
      <c r="C41" s="20" t="s">
        <v>48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375534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375534</v>
      </c>
      <c r="O41" s="47">
        <f t="shared" si="8"/>
        <v>64.117124807922139</v>
      </c>
      <c r="P41" s="9"/>
    </row>
    <row r="42" spans="1:16">
      <c r="A42" s="12"/>
      <c r="B42" s="25">
        <v>343.7</v>
      </c>
      <c r="C42" s="20" t="s">
        <v>49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385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385</v>
      </c>
      <c r="O42" s="47">
        <f t="shared" si="8"/>
        <v>6.5733310568550446E-2</v>
      </c>
      <c r="P42" s="9"/>
    </row>
    <row r="43" spans="1:16">
      <c r="A43" s="12"/>
      <c r="B43" s="25">
        <v>347.2</v>
      </c>
      <c r="C43" s="20" t="s">
        <v>88</v>
      </c>
      <c r="D43" s="46">
        <v>55255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55255</v>
      </c>
      <c r="O43" s="47">
        <f t="shared" si="8"/>
        <v>9.4340105856240388</v>
      </c>
      <c r="P43" s="9"/>
    </row>
    <row r="44" spans="1:16">
      <c r="A44" s="12"/>
      <c r="B44" s="25">
        <v>347.4</v>
      </c>
      <c r="C44" s="20" t="s">
        <v>50</v>
      </c>
      <c r="D44" s="46">
        <v>19542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19542</v>
      </c>
      <c r="O44" s="47">
        <f t="shared" si="8"/>
        <v>3.3365204029366571</v>
      </c>
      <c r="P44" s="9"/>
    </row>
    <row r="45" spans="1:16" ht="15.75">
      <c r="A45" s="29" t="s">
        <v>37</v>
      </c>
      <c r="B45" s="30"/>
      <c r="C45" s="31"/>
      <c r="D45" s="32">
        <f t="shared" ref="D45:M45" si="9">SUM(D46:D47)</f>
        <v>8242</v>
      </c>
      <c r="E45" s="32">
        <f t="shared" si="9"/>
        <v>0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0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>SUM(D45:M45)</f>
        <v>8242</v>
      </c>
      <c r="O45" s="45">
        <f t="shared" si="8"/>
        <v>1.4072050537817995</v>
      </c>
      <c r="P45" s="10"/>
    </row>
    <row r="46" spans="1:16">
      <c r="A46" s="13"/>
      <c r="B46" s="39">
        <v>351.5</v>
      </c>
      <c r="C46" s="21" t="s">
        <v>54</v>
      </c>
      <c r="D46" s="46">
        <v>5771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5771</v>
      </c>
      <c r="O46" s="47">
        <f t="shared" si="8"/>
        <v>0.98531671504183027</v>
      </c>
      <c r="P46" s="9"/>
    </row>
    <row r="47" spans="1:16">
      <c r="A47" s="13"/>
      <c r="B47" s="39">
        <v>354</v>
      </c>
      <c r="C47" s="21" t="s">
        <v>55</v>
      </c>
      <c r="D47" s="46">
        <v>2471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2471</v>
      </c>
      <c r="O47" s="47">
        <f t="shared" si="8"/>
        <v>0.42188833873996928</v>
      </c>
      <c r="P47" s="9"/>
    </row>
    <row r="48" spans="1:16" ht="15.75">
      <c r="A48" s="29" t="s">
        <v>3</v>
      </c>
      <c r="B48" s="30"/>
      <c r="C48" s="31"/>
      <c r="D48" s="32">
        <f t="shared" ref="D48:M48" si="10">SUM(D49:D57)</f>
        <v>336882</v>
      </c>
      <c r="E48" s="32">
        <f t="shared" si="10"/>
        <v>0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5851</v>
      </c>
      <c r="J48" s="32">
        <f t="shared" si="10"/>
        <v>0</v>
      </c>
      <c r="K48" s="32">
        <f t="shared" si="10"/>
        <v>2945587</v>
      </c>
      <c r="L48" s="32">
        <f t="shared" si="10"/>
        <v>0</v>
      </c>
      <c r="M48" s="32">
        <f t="shared" si="10"/>
        <v>0</v>
      </c>
      <c r="N48" s="32">
        <f>SUM(D48:M48)</f>
        <v>3288320</v>
      </c>
      <c r="O48" s="45">
        <f t="shared" si="8"/>
        <v>561.43418132149566</v>
      </c>
      <c r="P48" s="10"/>
    </row>
    <row r="49" spans="1:119">
      <c r="A49" s="12"/>
      <c r="B49" s="25">
        <v>361.1</v>
      </c>
      <c r="C49" s="20" t="s">
        <v>56</v>
      </c>
      <c r="D49" s="46">
        <v>92520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538071</v>
      </c>
      <c r="L49" s="46">
        <v>0</v>
      </c>
      <c r="M49" s="46">
        <v>0</v>
      </c>
      <c r="N49" s="46">
        <f>SUM(D49:M49)</f>
        <v>630591</v>
      </c>
      <c r="O49" s="47">
        <f t="shared" si="8"/>
        <v>107.66450401229298</v>
      </c>
      <c r="P49" s="9"/>
    </row>
    <row r="50" spans="1:119">
      <c r="A50" s="12"/>
      <c r="B50" s="25">
        <v>361.3</v>
      </c>
      <c r="C50" s="20" t="s">
        <v>89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1097587</v>
      </c>
      <c r="L50" s="46">
        <v>0</v>
      </c>
      <c r="M50" s="46">
        <v>0</v>
      </c>
      <c r="N50" s="46">
        <f t="shared" ref="N50:N57" si="11">SUM(D50:M50)</f>
        <v>1097587</v>
      </c>
      <c r="O50" s="47">
        <f t="shared" si="8"/>
        <v>187.39747310910022</v>
      </c>
      <c r="P50" s="9"/>
    </row>
    <row r="51" spans="1:119">
      <c r="A51" s="12"/>
      <c r="B51" s="25">
        <v>361.4</v>
      </c>
      <c r="C51" s="20" t="s">
        <v>116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166939</v>
      </c>
      <c r="L51" s="46">
        <v>0</v>
      </c>
      <c r="M51" s="46">
        <v>0</v>
      </c>
      <c r="N51" s="46">
        <f t="shared" si="11"/>
        <v>166939</v>
      </c>
      <c r="O51" s="47">
        <f t="shared" si="8"/>
        <v>28.502475670138296</v>
      </c>
      <c r="P51" s="9"/>
    </row>
    <row r="52" spans="1:119">
      <c r="A52" s="12"/>
      <c r="B52" s="25">
        <v>362</v>
      </c>
      <c r="C52" s="20" t="s">
        <v>59</v>
      </c>
      <c r="D52" s="46">
        <v>209856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209856</v>
      </c>
      <c r="O52" s="47">
        <f t="shared" si="8"/>
        <v>35.829947071879801</v>
      </c>
      <c r="P52" s="9"/>
    </row>
    <row r="53" spans="1:119">
      <c r="A53" s="12"/>
      <c r="B53" s="25">
        <v>364</v>
      </c>
      <c r="C53" s="20" t="s">
        <v>117</v>
      </c>
      <c r="D53" s="46">
        <v>13375</v>
      </c>
      <c r="E53" s="46">
        <v>0</v>
      </c>
      <c r="F53" s="46">
        <v>0</v>
      </c>
      <c r="G53" s="46">
        <v>0</v>
      </c>
      <c r="H53" s="46">
        <v>0</v>
      </c>
      <c r="I53" s="46">
        <v>4278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17653</v>
      </c>
      <c r="O53" s="47">
        <f t="shared" si="8"/>
        <v>3.0140003414717431</v>
      </c>
      <c r="P53" s="9"/>
    </row>
    <row r="54" spans="1:119">
      <c r="A54" s="12"/>
      <c r="B54" s="25">
        <v>365</v>
      </c>
      <c r="C54" s="20" t="s">
        <v>118</v>
      </c>
      <c r="D54" s="46">
        <v>644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644</v>
      </c>
      <c r="O54" s="47">
        <f t="shared" si="8"/>
        <v>0.10995390131466622</v>
      </c>
      <c r="P54" s="9"/>
    </row>
    <row r="55" spans="1:119">
      <c r="A55" s="12"/>
      <c r="B55" s="25">
        <v>366</v>
      </c>
      <c r="C55" s="20" t="s">
        <v>62</v>
      </c>
      <c r="D55" s="46">
        <v>1400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1400</v>
      </c>
      <c r="O55" s="47">
        <f t="shared" si="8"/>
        <v>0.23903022024927437</v>
      </c>
      <c r="P55" s="9"/>
    </row>
    <row r="56" spans="1:119">
      <c r="A56" s="12"/>
      <c r="B56" s="25">
        <v>368</v>
      </c>
      <c r="C56" s="20" t="s">
        <v>63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1142440</v>
      </c>
      <c r="L56" s="46">
        <v>0</v>
      </c>
      <c r="M56" s="46">
        <v>0</v>
      </c>
      <c r="N56" s="46">
        <f t="shared" si="11"/>
        <v>1142440</v>
      </c>
      <c r="O56" s="47">
        <f t="shared" si="8"/>
        <v>195.05548915827217</v>
      </c>
      <c r="P56" s="9"/>
    </row>
    <row r="57" spans="1:119">
      <c r="A57" s="12"/>
      <c r="B57" s="25">
        <v>369.9</v>
      </c>
      <c r="C57" s="20" t="s">
        <v>64</v>
      </c>
      <c r="D57" s="46">
        <v>19087</v>
      </c>
      <c r="E57" s="46">
        <v>0</v>
      </c>
      <c r="F57" s="46">
        <v>0</v>
      </c>
      <c r="G57" s="46">
        <v>0</v>
      </c>
      <c r="H57" s="46">
        <v>0</v>
      </c>
      <c r="I57" s="46">
        <v>1573</v>
      </c>
      <c r="J57" s="46">
        <v>0</v>
      </c>
      <c r="K57" s="46">
        <v>550</v>
      </c>
      <c r="L57" s="46">
        <v>0</v>
      </c>
      <c r="M57" s="46">
        <v>0</v>
      </c>
      <c r="N57" s="46">
        <f t="shared" si="11"/>
        <v>21210</v>
      </c>
      <c r="O57" s="47">
        <f t="shared" si="8"/>
        <v>3.6213078367765066</v>
      </c>
      <c r="P57" s="9"/>
    </row>
    <row r="58" spans="1:119" ht="15.75">
      <c r="A58" s="29" t="s">
        <v>38</v>
      </c>
      <c r="B58" s="30"/>
      <c r="C58" s="31"/>
      <c r="D58" s="32">
        <f t="shared" ref="D58:M58" si="12">SUM(D59:D60)</f>
        <v>0</v>
      </c>
      <c r="E58" s="32">
        <f t="shared" si="12"/>
        <v>0</v>
      </c>
      <c r="F58" s="32">
        <f t="shared" si="12"/>
        <v>0</v>
      </c>
      <c r="G58" s="32">
        <f t="shared" si="12"/>
        <v>740100</v>
      </c>
      <c r="H58" s="32">
        <f t="shared" si="12"/>
        <v>0</v>
      </c>
      <c r="I58" s="32">
        <f t="shared" si="12"/>
        <v>86097</v>
      </c>
      <c r="J58" s="32">
        <f t="shared" si="12"/>
        <v>0</v>
      </c>
      <c r="K58" s="32">
        <f t="shared" si="12"/>
        <v>0</v>
      </c>
      <c r="L58" s="32">
        <f t="shared" si="12"/>
        <v>0</v>
      </c>
      <c r="M58" s="32">
        <f t="shared" si="12"/>
        <v>0</v>
      </c>
      <c r="N58" s="32">
        <f>SUM(D58:M58)</f>
        <v>826197</v>
      </c>
      <c r="O58" s="45">
        <f t="shared" si="8"/>
        <v>141.06146491377839</v>
      </c>
      <c r="P58" s="9"/>
    </row>
    <row r="59" spans="1:119">
      <c r="A59" s="12"/>
      <c r="B59" s="25">
        <v>381</v>
      </c>
      <c r="C59" s="20" t="s">
        <v>65</v>
      </c>
      <c r="D59" s="46">
        <v>0</v>
      </c>
      <c r="E59" s="46">
        <v>0</v>
      </c>
      <c r="F59" s="46">
        <v>0</v>
      </c>
      <c r="G59" s="46">
        <v>740100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740100</v>
      </c>
      <c r="O59" s="47">
        <f t="shared" si="8"/>
        <v>126.36161857606282</v>
      </c>
      <c r="P59" s="9"/>
    </row>
    <row r="60" spans="1:119" ht="15.75" thickBot="1">
      <c r="A60" s="12"/>
      <c r="B60" s="25">
        <v>389.1</v>
      </c>
      <c r="C60" s="20" t="s">
        <v>119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86097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86097</v>
      </c>
      <c r="O60" s="47">
        <f t="shared" si="8"/>
        <v>14.699846337715554</v>
      </c>
      <c r="P60" s="9"/>
    </row>
    <row r="61" spans="1:119" ht="16.5" thickBot="1">
      <c r="A61" s="14" t="s">
        <v>52</v>
      </c>
      <c r="B61" s="23"/>
      <c r="C61" s="22"/>
      <c r="D61" s="15">
        <f t="shared" ref="D61:M61" si="13">SUM(D5,D16,D21,D30,D45,D48,D58)</f>
        <v>12596101</v>
      </c>
      <c r="E61" s="15">
        <f t="shared" si="13"/>
        <v>0</v>
      </c>
      <c r="F61" s="15">
        <f t="shared" si="13"/>
        <v>0</v>
      </c>
      <c r="G61" s="15">
        <f t="shared" si="13"/>
        <v>740100</v>
      </c>
      <c r="H61" s="15">
        <f t="shared" si="13"/>
        <v>0</v>
      </c>
      <c r="I61" s="15">
        <f t="shared" si="13"/>
        <v>6877532</v>
      </c>
      <c r="J61" s="15">
        <f t="shared" si="13"/>
        <v>0</v>
      </c>
      <c r="K61" s="15">
        <f t="shared" si="13"/>
        <v>2945587</v>
      </c>
      <c r="L61" s="15">
        <f t="shared" si="13"/>
        <v>0</v>
      </c>
      <c r="M61" s="15">
        <f t="shared" si="13"/>
        <v>0</v>
      </c>
      <c r="N61" s="15">
        <f>SUM(D61:M61)</f>
        <v>23159320</v>
      </c>
      <c r="O61" s="38">
        <f t="shared" si="8"/>
        <v>3954.126686016732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8" t="s">
        <v>135</v>
      </c>
      <c r="M63" s="48"/>
      <c r="N63" s="48"/>
      <c r="O63" s="43">
        <v>5857</v>
      </c>
    </row>
    <row r="64" spans="1:119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ht="15.75" customHeight="1" thickBot="1">
      <c r="A65" s="52" t="s">
        <v>93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9"/>
      <c r="M3" s="36"/>
      <c r="N3" s="37"/>
      <c r="O3" s="70" t="s">
        <v>71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7807356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7807356</v>
      </c>
      <c r="O5" s="33">
        <f t="shared" ref="O5:O36" si="1">(N5/O$62)</f>
        <v>1362.3025649973827</v>
      </c>
      <c r="P5" s="6"/>
    </row>
    <row r="6" spans="1:133">
      <c r="A6" s="12"/>
      <c r="B6" s="25">
        <v>311</v>
      </c>
      <c r="C6" s="20" t="s">
        <v>2</v>
      </c>
      <c r="D6" s="46">
        <v>6098723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6098723</v>
      </c>
      <c r="O6" s="47">
        <f t="shared" si="1"/>
        <v>1064.1638457511779</v>
      </c>
      <c r="P6" s="9"/>
    </row>
    <row r="7" spans="1:133">
      <c r="A7" s="12"/>
      <c r="B7" s="25">
        <v>312.41000000000003</v>
      </c>
      <c r="C7" s="20" t="s">
        <v>11</v>
      </c>
      <c r="D7" s="46">
        <v>133809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133809</v>
      </c>
      <c r="O7" s="47">
        <f t="shared" si="1"/>
        <v>23.348281277264004</v>
      </c>
      <c r="P7" s="9"/>
    </row>
    <row r="8" spans="1:133">
      <c r="A8" s="12"/>
      <c r="B8" s="25">
        <v>312.42</v>
      </c>
      <c r="C8" s="20" t="s">
        <v>10</v>
      </c>
      <c r="D8" s="46">
        <v>62471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62471</v>
      </c>
      <c r="O8" s="47">
        <f t="shared" si="1"/>
        <v>10.900540917815389</v>
      </c>
      <c r="P8" s="9"/>
    </row>
    <row r="9" spans="1:133">
      <c r="A9" s="12"/>
      <c r="B9" s="25">
        <v>312.51</v>
      </c>
      <c r="C9" s="20" t="s">
        <v>73</v>
      </c>
      <c r="D9" s="46">
        <v>148963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148963</v>
      </c>
      <c r="O9" s="47">
        <f t="shared" si="1"/>
        <v>25.992496946431686</v>
      </c>
      <c r="P9" s="9"/>
    </row>
    <row r="10" spans="1:133">
      <c r="A10" s="12"/>
      <c r="B10" s="25">
        <v>312.60000000000002</v>
      </c>
      <c r="C10" s="20" t="s">
        <v>131</v>
      </c>
      <c r="D10" s="46">
        <v>282840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282840</v>
      </c>
      <c r="O10" s="47">
        <f t="shared" si="1"/>
        <v>49.352643517710696</v>
      </c>
      <c r="P10" s="9"/>
    </row>
    <row r="11" spans="1:133">
      <c r="A11" s="12"/>
      <c r="B11" s="25">
        <v>314.10000000000002</v>
      </c>
      <c r="C11" s="20" t="s">
        <v>12</v>
      </c>
      <c r="D11" s="46">
        <v>531559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531559</v>
      </c>
      <c r="O11" s="47">
        <f t="shared" si="1"/>
        <v>92.75152678415634</v>
      </c>
      <c r="P11" s="9"/>
    </row>
    <row r="12" spans="1:133">
      <c r="A12" s="12"/>
      <c r="B12" s="25">
        <v>314.3</v>
      </c>
      <c r="C12" s="20" t="s">
        <v>13</v>
      </c>
      <c r="D12" s="46">
        <v>121634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121634</v>
      </c>
      <c r="O12" s="47">
        <f t="shared" si="1"/>
        <v>21.223870179724308</v>
      </c>
      <c r="P12" s="9"/>
    </row>
    <row r="13" spans="1:133">
      <c r="A13" s="12"/>
      <c r="B13" s="25">
        <v>314.39999999999998</v>
      </c>
      <c r="C13" s="20" t="s">
        <v>14</v>
      </c>
      <c r="D13" s="46">
        <v>643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643</v>
      </c>
      <c r="O13" s="47">
        <f t="shared" si="1"/>
        <v>0.11219682428895481</v>
      </c>
      <c r="P13" s="9"/>
    </row>
    <row r="14" spans="1:133">
      <c r="A14" s="12"/>
      <c r="B14" s="25">
        <v>314.8</v>
      </c>
      <c r="C14" s="20" t="s">
        <v>79</v>
      </c>
      <c r="D14" s="46">
        <v>31680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31680</v>
      </c>
      <c r="O14" s="47">
        <f t="shared" si="1"/>
        <v>5.5278310940499038</v>
      </c>
      <c r="P14" s="9"/>
    </row>
    <row r="15" spans="1:133">
      <c r="A15" s="12"/>
      <c r="B15" s="25">
        <v>315</v>
      </c>
      <c r="C15" s="20" t="s">
        <v>108</v>
      </c>
      <c r="D15" s="46">
        <v>296106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296106</v>
      </c>
      <c r="O15" s="47">
        <f t="shared" si="1"/>
        <v>51.667422788344091</v>
      </c>
      <c r="P15" s="9"/>
    </row>
    <row r="16" spans="1:133">
      <c r="A16" s="12"/>
      <c r="B16" s="25">
        <v>316</v>
      </c>
      <c r="C16" s="20" t="s">
        <v>109</v>
      </c>
      <c r="D16" s="46">
        <v>98928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98928</v>
      </c>
      <c r="O16" s="47">
        <f t="shared" si="1"/>
        <v>17.261908916419472</v>
      </c>
      <c r="P16" s="9"/>
    </row>
    <row r="17" spans="1:16" ht="15.75">
      <c r="A17" s="29" t="s">
        <v>17</v>
      </c>
      <c r="B17" s="30"/>
      <c r="C17" s="31"/>
      <c r="D17" s="32">
        <f t="shared" ref="D17:M17" si="3">SUM(D18:D21)</f>
        <v>462383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19409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30" si="4">SUM(D17:M17)</f>
        <v>481792</v>
      </c>
      <c r="O17" s="45">
        <f t="shared" si="1"/>
        <v>84.067701971732689</v>
      </c>
      <c r="P17" s="10"/>
    </row>
    <row r="18" spans="1:16">
      <c r="A18" s="12"/>
      <c r="B18" s="25">
        <v>323.10000000000002</v>
      </c>
      <c r="C18" s="20" t="s">
        <v>18</v>
      </c>
      <c r="D18" s="46">
        <v>452496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452496</v>
      </c>
      <c r="O18" s="47">
        <f t="shared" si="1"/>
        <v>78.955854126679469</v>
      </c>
      <c r="P18" s="9"/>
    </row>
    <row r="19" spans="1:16">
      <c r="A19" s="12"/>
      <c r="B19" s="25">
        <v>324.12</v>
      </c>
      <c r="C19" s="20" t="s">
        <v>85</v>
      </c>
      <c r="D19" s="46">
        <v>6476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6476</v>
      </c>
      <c r="O19" s="47">
        <f t="shared" si="1"/>
        <v>1.1299947653114639</v>
      </c>
      <c r="P19" s="9"/>
    </row>
    <row r="20" spans="1:16">
      <c r="A20" s="12"/>
      <c r="B20" s="25">
        <v>324.62</v>
      </c>
      <c r="C20" s="20" t="s">
        <v>86</v>
      </c>
      <c r="D20" s="46">
        <v>3411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3411</v>
      </c>
      <c r="O20" s="47">
        <f t="shared" si="1"/>
        <v>0.59518408654685051</v>
      </c>
      <c r="P20" s="9"/>
    </row>
    <row r="21" spans="1:16">
      <c r="A21" s="12"/>
      <c r="B21" s="25">
        <v>325.10000000000002</v>
      </c>
      <c r="C21" s="20" t="s">
        <v>22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19409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19409</v>
      </c>
      <c r="O21" s="47">
        <f t="shared" si="1"/>
        <v>3.3866689931949048</v>
      </c>
      <c r="P21" s="9"/>
    </row>
    <row r="22" spans="1:16" ht="15.75">
      <c r="A22" s="29" t="s">
        <v>24</v>
      </c>
      <c r="B22" s="30"/>
      <c r="C22" s="31"/>
      <c r="D22" s="32">
        <f t="shared" ref="D22:M22" si="5">SUM(D23:D28)</f>
        <v>664157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664157</v>
      </c>
      <c r="O22" s="45">
        <f t="shared" si="1"/>
        <v>115.88850113418252</v>
      </c>
      <c r="P22" s="10"/>
    </row>
    <row r="23" spans="1:16">
      <c r="A23" s="12"/>
      <c r="B23" s="25">
        <v>331.2</v>
      </c>
      <c r="C23" s="20" t="s">
        <v>132</v>
      </c>
      <c r="D23" s="46">
        <v>6283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6283</v>
      </c>
      <c r="O23" s="47">
        <f t="shared" si="1"/>
        <v>1.0963182690629907</v>
      </c>
      <c r="P23" s="9"/>
    </row>
    <row r="24" spans="1:16">
      <c r="A24" s="12"/>
      <c r="B24" s="25">
        <v>335.12</v>
      </c>
      <c r="C24" s="20" t="s">
        <v>110</v>
      </c>
      <c r="D24" s="46">
        <v>181345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181345</v>
      </c>
      <c r="O24" s="47">
        <f t="shared" si="1"/>
        <v>31.642819752224742</v>
      </c>
      <c r="P24" s="9"/>
    </row>
    <row r="25" spans="1:16">
      <c r="A25" s="12"/>
      <c r="B25" s="25">
        <v>335.15</v>
      </c>
      <c r="C25" s="20" t="s">
        <v>111</v>
      </c>
      <c r="D25" s="46">
        <v>6261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6261</v>
      </c>
      <c r="O25" s="47">
        <f t="shared" si="1"/>
        <v>1.0924794974699006</v>
      </c>
      <c r="P25" s="9"/>
    </row>
    <row r="26" spans="1:16">
      <c r="A26" s="12"/>
      <c r="B26" s="25">
        <v>335.18</v>
      </c>
      <c r="C26" s="20" t="s">
        <v>112</v>
      </c>
      <c r="D26" s="46">
        <v>446684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446684</v>
      </c>
      <c r="O26" s="47">
        <f t="shared" si="1"/>
        <v>77.94172046763218</v>
      </c>
      <c r="P26" s="9"/>
    </row>
    <row r="27" spans="1:16">
      <c r="A27" s="12"/>
      <c r="B27" s="25">
        <v>335.21</v>
      </c>
      <c r="C27" s="20" t="s">
        <v>30</v>
      </c>
      <c r="D27" s="46">
        <v>6210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6210</v>
      </c>
      <c r="O27" s="47">
        <f t="shared" si="1"/>
        <v>1.083580526958646</v>
      </c>
      <c r="P27" s="9"/>
    </row>
    <row r="28" spans="1:16">
      <c r="A28" s="12"/>
      <c r="B28" s="25">
        <v>337.2</v>
      </c>
      <c r="C28" s="20" t="s">
        <v>128</v>
      </c>
      <c r="D28" s="46">
        <v>17374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17374</v>
      </c>
      <c r="O28" s="47">
        <f t="shared" si="1"/>
        <v>3.0315826208340604</v>
      </c>
      <c r="P28" s="9"/>
    </row>
    <row r="29" spans="1:16" ht="15.75">
      <c r="A29" s="29" t="s">
        <v>36</v>
      </c>
      <c r="B29" s="30"/>
      <c r="C29" s="31"/>
      <c r="D29" s="32">
        <f t="shared" ref="D29:M29" si="6">SUM(D30:D43)</f>
        <v>2480471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6321177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8801648</v>
      </c>
      <c r="O29" s="45">
        <f t="shared" si="1"/>
        <v>1535.7961961263304</v>
      </c>
      <c r="P29" s="10"/>
    </row>
    <row r="30" spans="1:16">
      <c r="A30" s="12"/>
      <c r="B30" s="25">
        <v>341.1</v>
      </c>
      <c r="C30" s="20" t="s">
        <v>113</v>
      </c>
      <c r="D30" s="46">
        <v>13926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13926</v>
      </c>
      <c r="O30" s="47">
        <f t="shared" si="1"/>
        <v>2.4299424184261036</v>
      </c>
      <c r="P30" s="9"/>
    </row>
    <row r="31" spans="1:16">
      <c r="A31" s="12"/>
      <c r="B31" s="25">
        <v>341.3</v>
      </c>
      <c r="C31" s="20" t="s">
        <v>114</v>
      </c>
      <c r="D31" s="46">
        <v>561350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3" si="7">SUM(D31:M31)</f>
        <v>561350</v>
      </c>
      <c r="O31" s="47">
        <f t="shared" si="1"/>
        <v>97.949746990054095</v>
      </c>
      <c r="P31" s="9"/>
    </row>
    <row r="32" spans="1:16">
      <c r="A32" s="12"/>
      <c r="B32" s="25">
        <v>341.9</v>
      </c>
      <c r="C32" s="20" t="s">
        <v>115</v>
      </c>
      <c r="D32" s="46">
        <v>93507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93507</v>
      </c>
      <c r="O32" s="47">
        <f t="shared" si="1"/>
        <v>16.316000697958472</v>
      </c>
      <c r="P32" s="9"/>
    </row>
    <row r="33" spans="1:16">
      <c r="A33" s="12"/>
      <c r="B33" s="25">
        <v>342.1</v>
      </c>
      <c r="C33" s="20" t="s">
        <v>41</v>
      </c>
      <c r="D33" s="46">
        <v>20323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20323</v>
      </c>
      <c r="O33" s="47">
        <f t="shared" si="1"/>
        <v>3.5461525039260162</v>
      </c>
      <c r="P33" s="9"/>
    </row>
    <row r="34" spans="1:16">
      <c r="A34" s="12"/>
      <c r="B34" s="25">
        <v>342.2</v>
      </c>
      <c r="C34" s="20" t="s">
        <v>42</v>
      </c>
      <c r="D34" s="46">
        <v>91831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91831</v>
      </c>
      <c r="O34" s="47">
        <f t="shared" si="1"/>
        <v>16.023556098412143</v>
      </c>
      <c r="P34" s="9"/>
    </row>
    <row r="35" spans="1:16">
      <c r="A35" s="12"/>
      <c r="B35" s="25">
        <v>342.4</v>
      </c>
      <c r="C35" s="20" t="s">
        <v>43</v>
      </c>
      <c r="D35" s="46">
        <v>658655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658655</v>
      </c>
      <c r="O35" s="47">
        <f t="shared" si="1"/>
        <v>114.92845925667423</v>
      </c>
      <c r="P35" s="9"/>
    </row>
    <row r="36" spans="1:16">
      <c r="A36" s="12"/>
      <c r="B36" s="25">
        <v>342.5</v>
      </c>
      <c r="C36" s="20" t="s">
        <v>44</v>
      </c>
      <c r="D36" s="46">
        <v>646126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646126</v>
      </c>
      <c r="O36" s="47">
        <f t="shared" si="1"/>
        <v>112.74227883440935</v>
      </c>
      <c r="P36" s="9"/>
    </row>
    <row r="37" spans="1:16">
      <c r="A37" s="12"/>
      <c r="B37" s="25">
        <v>342.6</v>
      </c>
      <c r="C37" s="20" t="s">
        <v>45</v>
      </c>
      <c r="D37" s="46">
        <v>322451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322451</v>
      </c>
      <c r="O37" s="47">
        <f t="shared" ref="O37:O60" si="8">(N37/O$62)</f>
        <v>56.26435177106962</v>
      </c>
      <c r="P37" s="9"/>
    </row>
    <row r="38" spans="1:16">
      <c r="A38" s="12"/>
      <c r="B38" s="25">
        <v>343.3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5486208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5486208</v>
      </c>
      <c r="O38" s="47">
        <f t="shared" si="8"/>
        <v>957.28633746292098</v>
      </c>
      <c r="P38" s="9"/>
    </row>
    <row r="39" spans="1:16">
      <c r="A39" s="12"/>
      <c r="B39" s="25">
        <v>343.4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493753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493753</v>
      </c>
      <c r="O39" s="47">
        <f t="shared" si="8"/>
        <v>86.154772291048687</v>
      </c>
      <c r="P39" s="9"/>
    </row>
    <row r="40" spans="1:16">
      <c r="A40" s="12"/>
      <c r="B40" s="25">
        <v>343.6</v>
      </c>
      <c r="C40" s="20" t="s">
        <v>48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340118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340118</v>
      </c>
      <c r="O40" s="47">
        <f t="shared" si="8"/>
        <v>59.34705984993893</v>
      </c>
      <c r="P40" s="9"/>
    </row>
    <row r="41" spans="1:16">
      <c r="A41" s="12"/>
      <c r="B41" s="25">
        <v>343.7</v>
      </c>
      <c r="C41" s="20" t="s">
        <v>49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1098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1098</v>
      </c>
      <c r="O41" s="47">
        <f t="shared" si="8"/>
        <v>0.1915896004187751</v>
      </c>
      <c r="P41" s="9"/>
    </row>
    <row r="42" spans="1:16">
      <c r="A42" s="12"/>
      <c r="B42" s="25">
        <v>347.2</v>
      </c>
      <c r="C42" s="20" t="s">
        <v>88</v>
      </c>
      <c r="D42" s="46">
        <v>55307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55307</v>
      </c>
      <c r="O42" s="47">
        <f t="shared" si="8"/>
        <v>9.6504972954109238</v>
      </c>
      <c r="P42" s="9"/>
    </row>
    <row r="43" spans="1:16">
      <c r="A43" s="12"/>
      <c r="B43" s="25">
        <v>347.4</v>
      </c>
      <c r="C43" s="20" t="s">
        <v>50</v>
      </c>
      <c r="D43" s="46">
        <v>16995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16995</v>
      </c>
      <c r="O43" s="47">
        <f t="shared" si="8"/>
        <v>2.965451055662188</v>
      </c>
      <c r="P43" s="9"/>
    </row>
    <row r="44" spans="1:16" ht="15.75">
      <c r="A44" s="29" t="s">
        <v>37</v>
      </c>
      <c r="B44" s="30"/>
      <c r="C44" s="31"/>
      <c r="D44" s="32">
        <f t="shared" ref="D44:M44" si="9">SUM(D45:D46)</f>
        <v>32743</v>
      </c>
      <c r="E44" s="32">
        <f t="shared" si="9"/>
        <v>0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0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>SUM(D44:M44)</f>
        <v>32743</v>
      </c>
      <c r="O44" s="45">
        <f t="shared" si="8"/>
        <v>5.7133135578433087</v>
      </c>
      <c r="P44" s="10"/>
    </row>
    <row r="45" spans="1:16">
      <c r="A45" s="13"/>
      <c r="B45" s="39">
        <v>351.5</v>
      </c>
      <c r="C45" s="21" t="s">
        <v>54</v>
      </c>
      <c r="D45" s="46">
        <v>14250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14250</v>
      </c>
      <c r="O45" s="47">
        <f t="shared" si="8"/>
        <v>2.4864770546152504</v>
      </c>
      <c r="P45" s="9"/>
    </row>
    <row r="46" spans="1:16">
      <c r="A46" s="13"/>
      <c r="B46" s="39">
        <v>354</v>
      </c>
      <c r="C46" s="21" t="s">
        <v>55</v>
      </c>
      <c r="D46" s="46">
        <v>18493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18493</v>
      </c>
      <c r="O46" s="47">
        <f t="shared" si="8"/>
        <v>3.2268365032280579</v>
      </c>
      <c r="P46" s="9"/>
    </row>
    <row r="47" spans="1:16" ht="15.75">
      <c r="A47" s="29" t="s">
        <v>3</v>
      </c>
      <c r="B47" s="30"/>
      <c r="C47" s="31"/>
      <c r="D47" s="32">
        <f t="shared" ref="D47:M47" si="10">SUM(D48:D56)</f>
        <v>263704</v>
      </c>
      <c r="E47" s="32">
        <f t="shared" si="10"/>
        <v>0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11387</v>
      </c>
      <c r="J47" s="32">
        <f t="shared" si="10"/>
        <v>0</v>
      </c>
      <c r="K47" s="32">
        <f t="shared" si="10"/>
        <v>2933209</v>
      </c>
      <c r="L47" s="32">
        <f t="shared" si="10"/>
        <v>0</v>
      </c>
      <c r="M47" s="32">
        <f t="shared" si="10"/>
        <v>0</v>
      </c>
      <c r="N47" s="32">
        <f>SUM(D47:M47)</f>
        <v>3208300</v>
      </c>
      <c r="O47" s="45">
        <f t="shared" si="8"/>
        <v>559.81504100506015</v>
      </c>
      <c r="P47" s="10"/>
    </row>
    <row r="48" spans="1:16">
      <c r="A48" s="12"/>
      <c r="B48" s="25">
        <v>361.1</v>
      </c>
      <c r="C48" s="20" t="s">
        <v>56</v>
      </c>
      <c r="D48" s="46">
        <v>15605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631088</v>
      </c>
      <c r="L48" s="46">
        <v>0</v>
      </c>
      <c r="M48" s="46">
        <v>0</v>
      </c>
      <c r="N48" s="46">
        <f>SUM(D48:M48)</f>
        <v>646693</v>
      </c>
      <c r="O48" s="47">
        <f t="shared" si="8"/>
        <v>112.84121444774036</v>
      </c>
      <c r="P48" s="9"/>
    </row>
    <row r="49" spans="1:119">
      <c r="A49" s="12"/>
      <c r="B49" s="25">
        <v>361.3</v>
      </c>
      <c r="C49" s="20" t="s">
        <v>89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254391</v>
      </c>
      <c r="L49" s="46">
        <v>0</v>
      </c>
      <c r="M49" s="46">
        <v>0</v>
      </c>
      <c r="N49" s="46">
        <f t="shared" ref="N49:N56" si="11">SUM(D49:M49)</f>
        <v>254391</v>
      </c>
      <c r="O49" s="47">
        <f t="shared" si="8"/>
        <v>44.38858837899145</v>
      </c>
      <c r="P49" s="9"/>
    </row>
    <row r="50" spans="1:119">
      <c r="A50" s="12"/>
      <c r="B50" s="25">
        <v>361.4</v>
      </c>
      <c r="C50" s="20" t="s">
        <v>116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1102208</v>
      </c>
      <c r="L50" s="46">
        <v>0</v>
      </c>
      <c r="M50" s="46">
        <v>0</v>
      </c>
      <c r="N50" s="46">
        <f t="shared" si="11"/>
        <v>1102208</v>
      </c>
      <c r="O50" s="47">
        <f t="shared" si="8"/>
        <v>192.32385273076252</v>
      </c>
      <c r="P50" s="9"/>
    </row>
    <row r="51" spans="1:119">
      <c r="A51" s="12"/>
      <c r="B51" s="25">
        <v>362</v>
      </c>
      <c r="C51" s="20" t="s">
        <v>59</v>
      </c>
      <c r="D51" s="46">
        <v>203965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203965</v>
      </c>
      <c r="O51" s="47">
        <f t="shared" si="8"/>
        <v>35.589774908392954</v>
      </c>
      <c r="P51" s="9"/>
    </row>
    <row r="52" spans="1:119">
      <c r="A52" s="12"/>
      <c r="B52" s="25">
        <v>364</v>
      </c>
      <c r="C52" s="20" t="s">
        <v>117</v>
      </c>
      <c r="D52" s="46">
        <v>9336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9336</v>
      </c>
      <c r="O52" s="47">
        <f t="shared" si="8"/>
        <v>1.6290350724131915</v>
      </c>
      <c r="P52" s="9"/>
    </row>
    <row r="53" spans="1:119">
      <c r="A53" s="12"/>
      <c r="B53" s="25">
        <v>365</v>
      </c>
      <c r="C53" s="20" t="s">
        <v>118</v>
      </c>
      <c r="D53" s="46">
        <v>870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870</v>
      </c>
      <c r="O53" s="47">
        <f t="shared" si="8"/>
        <v>0.15180596754493109</v>
      </c>
      <c r="P53" s="9"/>
    </row>
    <row r="54" spans="1:119">
      <c r="A54" s="12"/>
      <c r="B54" s="25">
        <v>366</v>
      </c>
      <c r="C54" s="20" t="s">
        <v>62</v>
      </c>
      <c r="D54" s="46">
        <v>4025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4025</v>
      </c>
      <c r="O54" s="47">
        <f t="shared" si="8"/>
        <v>0.70232071191764089</v>
      </c>
      <c r="P54" s="9"/>
    </row>
    <row r="55" spans="1:119">
      <c r="A55" s="12"/>
      <c r="B55" s="25">
        <v>368</v>
      </c>
      <c r="C55" s="20" t="s">
        <v>63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945260</v>
      </c>
      <c r="L55" s="46">
        <v>0</v>
      </c>
      <c r="M55" s="46">
        <v>0</v>
      </c>
      <c r="N55" s="46">
        <f t="shared" si="11"/>
        <v>945260</v>
      </c>
      <c r="O55" s="47">
        <f t="shared" si="8"/>
        <v>164.93805618565696</v>
      </c>
      <c r="P55" s="9"/>
    </row>
    <row r="56" spans="1:119">
      <c r="A56" s="12"/>
      <c r="B56" s="25">
        <v>369.9</v>
      </c>
      <c r="C56" s="20" t="s">
        <v>64</v>
      </c>
      <c r="D56" s="46">
        <v>29903</v>
      </c>
      <c r="E56" s="46">
        <v>0</v>
      </c>
      <c r="F56" s="46">
        <v>0</v>
      </c>
      <c r="G56" s="46">
        <v>0</v>
      </c>
      <c r="H56" s="46">
        <v>0</v>
      </c>
      <c r="I56" s="46">
        <v>11387</v>
      </c>
      <c r="J56" s="46">
        <v>0</v>
      </c>
      <c r="K56" s="46">
        <v>262</v>
      </c>
      <c r="L56" s="46">
        <v>0</v>
      </c>
      <c r="M56" s="46">
        <v>0</v>
      </c>
      <c r="N56" s="46">
        <f t="shared" si="11"/>
        <v>41552</v>
      </c>
      <c r="O56" s="47">
        <f t="shared" si="8"/>
        <v>7.2503926016402023</v>
      </c>
      <c r="P56" s="9"/>
    </row>
    <row r="57" spans="1:119" ht="15.75">
      <c r="A57" s="29" t="s">
        <v>38</v>
      </c>
      <c r="B57" s="30"/>
      <c r="C57" s="31"/>
      <c r="D57" s="32">
        <f t="shared" ref="D57:M57" si="12">SUM(D58:D59)</f>
        <v>0</v>
      </c>
      <c r="E57" s="32">
        <f t="shared" si="12"/>
        <v>0</v>
      </c>
      <c r="F57" s="32">
        <f t="shared" si="12"/>
        <v>0</v>
      </c>
      <c r="G57" s="32">
        <f t="shared" si="12"/>
        <v>106000</v>
      </c>
      <c r="H57" s="32">
        <f t="shared" si="12"/>
        <v>0</v>
      </c>
      <c r="I57" s="32">
        <f t="shared" si="12"/>
        <v>28063</v>
      </c>
      <c r="J57" s="32">
        <f t="shared" si="12"/>
        <v>0</v>
      </c>
      <c r="K57" s="32">
        <f t="shared" si="12"/>
        <v>0</v>
      </c>
      <c r="L57" s="32">
        <f t="shared" si="12"/>
        <v>0</v>
      </c>
      <c r="M57" s="32">
        <f t="shared" si="12"/>
        <v>0</v>
      </c>
      <c r="N57" s="32">
        <f>SUM(D57:M57)</f>
        <v>134063</v>
      </c>
      <c r="O57" s="45">
        <f t="shared" si="8"/>
        <v>23.392601640202408</v>
      </c>
      <c r="P57" s="9"/>
    </row>
    <row r="58" spans="1:119">
      <c r="A58" s="12"/>
      <c r="B58" s="25">
        <v>381</v>
      </c>
      <c r="C58" s="20" t="s">
        <v>65</v>
      </c>
      <c r="D58" s="46">
        <v>0</v>
      </c>
      <c r="E58" s="46">
        <v>0</v>
      </c>
      <c r="F58" s="46">
        <v>0</v>
      </c>
      <c r="G58" s="46">
        <v>106000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106000</v>
      </c>
      <c r="O58" s="47">
        <f t="shared" si="8"/>
        <v>18.495899493980108</v>
      </c>
      <c r="P58" s="9"/>
    </row>
    <row r="59" spans="1:119" ht="15.75" thickBot="1">
      <c r="A59" s="12"/>
      <c r="B59" s="25">
        <v>389.1</v>
      </c>
      <c r="C59" s="20" t="s">
        <v>119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28063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28063</v>
      </c>
      <c r="O59" s="47">
        <f t="shared" si="8"/>
        <v>4.8967021462222995</v>
      </c>
      <c r="P59" s="9"/>
    </row>
    <row r="60" spans="1:119" ht="16.5" thickBot="1">
      <c r="A60" s="14" t="s">
        <v>52</v>
      </c>
      <c r="B60" s="23"/>
      <c r="C60" s="22"/>
      <c r="D60" s="15">
        <f t="shared" ref="D60:M60" si="13">SUM(D5,D17,D22,D29,D44,D47,D57)</f>
        <v>11710814</v>
      </c>
      <c r="E60" s="15">
        <f t="shared" si="13"/>
        <v>0</v>
      </c>
      <c r="F60" s="15">
        <f t="shared" si="13"/>
        <v>0</v>
      </c>
      <c r="G60" s="15">
        <f t="shared" si="13"/>
        <v>106000</v>
      </c>
      <c r="H60" s="15">
        <f t="shared" si="13"/>
        <v>0</v>
      </c>
      <c r="I60" s="15">
        <f t="shared" si="13"/>
        <v>6380036</v>
      </c>
      <c r="J60" s="15">
        <f t="shared" si="13"/>
        <v>0</v>
      </c>
      <c r="K60" s="15">
        <f t="shared" si="13"/>
        <v>2933209</v>
      </c>
      <c r="L60" s="15">
        <f t="shared" si="13"/>
        <v>0</v>
      </c>
      <c r="M60" s="15">
        <f t="shared" si="13"/>
        <v>0</v>
      </c>
      <c r="N60" s="15">
        <f>SUM(D60:M60)</f>
        <v>21130059</v>
      </c>
      <c r="O60" s="38">
        <f t="shared" si="8"/>
        <v>3686.9759204327343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8" t="s">
        <v>133</v>
      </c>
      <c r="M62" s="48"/>
      <c r="N62" s="48"/>
      <c r="O62" s="43">
        <v>5731</v>
      </c>
    </row>
    <row r="63" spans="1:119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</row>
    <row r="64" spans="1:119" ht="15.75" customHeight="1" thickBot="1">
      <c r="A64" s="52" t="s">
        <v>93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9"/>
      <c r="M3" s="36"/>
      <c r="N3" s="37"/>
      <c r="O3" s="70" t="s">
        <v>71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7142920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7142920</v>
      </c>
      <c r="O5" s="33">
        <f t="shared" ref="O5:O36" si="1">(N5/O$63)</f>
        <v>1253.3637480259695</v>
      </c>
      <c r="P5" s="6"/>
    </row>
    <row r="6" spans="1:133">
      <c r="A6" s="12"/>
      <c r="B6" s="25">
        <v>311</v>
      </c>
      <c r="C6" s="20" t="s">
        <v>2</v>
      </c>
      <c r="D6" s="46">
        <v>5683707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5683707</v>
      </c>
      <c r="O6" s="47">
        <f t="shared" si="1"/>
        <v>997.31654676258995</v>
      </c>
      <c r="P6" s="9"/>
    </row>
    <row r="7" spans="1:133">
      <c r="A7" s="12"/>
      <c r="B7" s="25">
        <v>312.41000000000003</v>
      </c>
      <c r="C7" s="20" t="s">
        <v>11</v>
      </c>
      <c r="D7" s="46">
        <v>128204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128204</v>
      </c>
      <c r="O7" s="47">
        <f t="shared" si="1"/>
        <v>22.495876469556062</v>
      </c>
      <c r="P7" s="9"/>
    </row>
    <row r="8" spans="1:133">
      <c r="A8" s="12"/>
      <c r="B8" s="25">
        <v>312.42</v>
      </c>
      <c r="C8" s="20" t="s">
        <v>10</v>
      </c>
      <c r="D8" s="46">
        <v>59731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59731</v>
      </c>
      <c r="O8" s="47">
        <f t="shared" si="1"/>
        <v>10.480961572205651</v>
      </c>
      <c r="P8" s="9"/>
    </row>
    <row r="9" spans="1:133">
      <c r="A9" s="12"/>
      <c r="B9" s="25">
        <v>312.51</v>
      </c>
      <c r="C9" s="20" t="s">
        <v>73</v>
      </c>
      <c r="D9" s="46">
        <v>152443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152443</v>
      </c>
      <c r="O9" s="47">
        <f t="shared" si="1"/>
        <v>26.749078785751887</v>
      </c>
      <c r="P9" s="9"/>
    </row>
    <row r="10" spans="1:133">
      <c r="A10" s="12"/>
      <c r="B10" s="25">
        <v>314.10000000000002</v>
      </c>
      <c r="C10" s="20" t="s">
        <v>12</v>
      </c>
      <c r="D10" s="46">
        <v>522752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522752</v>
      </c>
      <c r="O10" s="47">
        <f t="shared" si="1"/>
        <v>91.726969643797162</v>
      </c>
      <c r="P10" s="9"/>
    </row>
    <row r="11" spans="1:133">
      <c r="A11" s="12"/>
      <c r="B11" s="25">
        <v>314.3</v>
      </c>
      <c r="C11" s="20" t="s">
        <v>13</v>
      </c>
      <c r="D11" s="46">
        <v>178583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178583</v>
      </c>
      <c r="O11" s="47">
        <f t="shared" si="1"/>
        <v>31.335848394455169</v>
      </c>
      <c r="P11" s="9"/>
    </row>
    <row r="12" spans="1:133">
      <c r="A12" s="12"/>
      <c r="B12" s="25">
        <v>314.39999999999998</v>
      </c>
      <c r="C12" s="20" t="s">
        <v>14</v>
      </c>
      <c r="D12" s="46">
        <v>1515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1515</v>
      </c>
      <c r="O12" s="47">
        <f t="shared" si="1"/>
        <v>0.26583611159852605</v>
      </c>
      <c r="P12" s="9"/>
    </row>
    <row r="13" spans="1:133">
      <c r="A13" s="12"/>
      <c r="B13" s="25">
        <v>314.8</v>
      </c>
      <c r="C13" s="20" t="s">
        <v>79</v>
      </c>
      <c r="D13" s="46">
        <v>24797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24797</v>
      </c>
      <c r="O13" s="47">
        <f t="shared" si="1"/>
        <v>4.3511142305667665</v>
      </c>
      <c r="P13" s="9"/>
    </row>
    <row r="14" spans="1:133">
      <c r="A14" s="12"/>
      <c r="B14" s="25">
        <v>315</v>
      </c>
      <c r="C14" s="20" t="s">
        <v>108</v>
      </c>
      <c r="D14" s="46">
        <v>296536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296536</v>
      </c>
      <c r="O14" s="47">
        <f t="shared" si="1"/>
        <v>52.0329882435515</v>
      </c>
      <c r="P14" s="9"/>
    </row>
    <row r="15" spans="1:133">
      <c r="A15" s="12"/>
      <c r="B15" s="25">
        <v>316</v>
      </c>
      <c r="C15" s="20" t="s">
        <v>109</v>
      </c>
      <c r="D15" s="46">
        <v>94652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94652</v>
      </c>
      <c r="O15" s="47">
        <f t="shared" si="1"/>
        <v>16.608527811896824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SUM(D17:D20)</f>
        <v>449553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17891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9" si="4">SUM(D16:M16)</f>
        <v>467444</v>
      </c>
      <c r="O16" s="45">
        <f t="shared" si="1"/>
        <v>82.022109141954729</v>
      </c>
      <c r="P16" s="10"/>
    </row>
    <row r="17" spans="1:16">
      <c r="A17" s="12"/>
      <c r="B17" s="25">
        <v>323.10000000000002</v>
      </c>
      <c r="C17" s="20" t="s">
        <v>18</v>
      </c>
      <c r="D17" s="46">
        <v>449126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449126</v>
      </c>
      <c r="O17" s="47">
        <f t="shared" si="1"/>
        <v>78.807861028250571</v>
      </c>
      <c r="P17" s="9"/>
    </row>
    <row r="18" spans="1:16">
      <c r="A18" s="12"/>
      <c r="B18" s="25">
        <v>324.12</v>
      </c>
      <c r="C18" s="20" t="s">
        <v>85</v>
      </c>
      <c r="D18" s="46">
        <v>151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151</v>
      </c>
      <c r="O18" s="47">
        <f t="shared" si="1"/>
        <v>2.6495876469556062E-2</v>
      </c>
      <c r="P18" s="9"/>
    </row>
    <row r="19" spans="1:16">
      <c r="A19" s="12"/>
      <c r="B19" s="25">
        <v>324.62</v>
      </c>
      <c r="C19" s="20" t="s">
        <v>86</v>
      </c>
      <c r="D19" s="46">
        <v>276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276</v>
      </c>
      <c r="O19" s="47">
        <f t="shared" si="1"/>
        <v>4.8429549043691879E-2</v>
      </c>
      <c r="P19" s="9"/>
    </row>
    <row r="20" spans="1:16">
      <c r="A20" s="12"/>
      <c r="B20" s="25">
        <v>325.10000000000002</v>
      </c>
      <c r="C20" s="20" t="s">
        <v>22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17891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17891</v>
      </c>
      <c r="O20" s="47">
        <f t="shared" si="1"/>
        <v>3.1393226881909109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SUM(D22:D27)</f>
        <v>711883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711883</v>
      </c>
      <c r="O21" s="45">
        <f t="shared" si="1"/>
        <v>124.91366906474821</v>
      </c>
      <c r="P21" s="10"/>
    </row>
    <row r="22" spans="1:16">
      <c r="A22" s="12"/>
      <c r="B22" s="25">
        <v>334.7</v>
      </c>
      <c r="C22" s="20" t="s">
        <v>80</v>
      </c>
      <c r="D22" s="46">
        <v>49628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49628</v>
      </c>
      <c r="O22" s="47">
        <f t="shared" si="1"/>
        <v>8.7081944200736974</v>
      </c>
      <c r="P22" s="9"/>
    </row>
    <row r="23" spans="1:16">
      <c r="A23" s="12"/>
      <c r="B23" s="25">
        <v>335.12</v>
      </c>
      <c r="C23" s="20" t="s">
        <v>110</v>
      </c>
      <c r="D23" s="46">
        <v>179341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179341</v>
      </c>
      <c r="O23" s="47">
        <f t="shared" si="1"/>
        <v>31.468854184944728</v>
      </c>
      <c r="P23" s="9"/>
    </row>
    <row r="24" spans="1:16">
      <c r="A24" s="12"/>
      <c r="B24" s="25">
        <v>335.15</v>
      </c>
      <c r="C24" s="20" t="s">
        <v>111</v>
      </c>
      <c r="D24" s="46">
        <v>8058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8058</v>
      </c>
      <c r="O24" s="47">
        <f t="shared" si="1"/>
        <v>1.4139322688190912</v>
      </c>
      <c r="P24" s="9"/>
    </row>
    <row r="25" spans="1:16">
      <c r="A25" s="12"/>
      <c r="B25" s="25">
        <v>335.18</v>
      </c>
      <c r="C25" s="20" t="s">
        <v>112</v>
      </c>
      <c r="D25" s="46">
        <v>447056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447056</v>
      </c>
      <c r="O25" s="47">
        <f t="shared" si="1"/>
        <v>78.44463941042288</v>
      </c>
      <c r="P25" s="9"/>
    </row>
    <row r="26" spans="1:16">
      <c r="A26" s="12"/>
      <c r="B26" s="25">
        <v>335.21</v>
      </c>
      <c r="C26" s="20" t="s">
        <v>30</v>
      </c>
      <c r="D26" s="46">
        <v>3600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3600</v>
      </c>
      <c r="O26" s="47">
        <f t="shared" si="1"/>
        <v>0.63168977013511141</v>
      </c>
      <c r="P26" s="9"/>
    </row>
    <row r="27" spans="1:16">
      <c r="A27" s="12"/>
      <c r="B27" s="25">
        <v>337.2</v>
      </c>
      <c r="C27" s="20" t="s">
        <v>128</v>
      </c>
      <c r="D27" s="46">
        <v>24200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24200</v>
      </c>
      <c r="O27" s="47">
        <f t="shared" si="1"/>
        <v>4.2463590103526938</v>
      </c>
      <c r="P27" s="9"/>
    </row>
    <row r="28" spans="1:16" ht="15.75">
      <c r="A28" s="29" t="s">
        <v>36</v>
      </c>
      <c r="B28" s="30"/>
      <c r="C28" s="31"/>
      <c r="D28" s="32">
        <f t="shared" ref="D28:M28" si="6">SUM(D29:D42)</f>
        <v>2351241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5642301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7993542</v>
      </c>
      <c r="O28" s="45">
        <f t="shared" si="1"/>
        <v>1402.6218634848219</v>
      </c>
      <c r="P28" s="10"/>
    </row>
    <row r="29" spans="1:16">
      <c r="A29" s="12"/>
      <c r="B29" s="25">
        <v>341.1</v>
      </c>
      <c r="C29" s="20" t="s">
        <v>113</v>
      </c>
      <c r="D29" s="46">
        <v>14031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14031</v>
      </c>
      <c r="O29" s="47">
        <f t="shared" si="1"/>
        <v>2.4620108791015967</v>
      </c>
      <c r="P29" s="9"/>
    </row>
    <row r="30" spans="1:16">
      <c r="A30" s="12"/>
      <c r="B30" s="25">
        <v>341.3</v>
      </c>
      <c r="C30" s="20" t="s">
        <v>114</v>
      </c>
      <c r="D30" s="46">
        <v>550350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42" si="7">SUM(D30:M30)</f>
        <v>550350</v>
      </c>
      <c r="O30" s="47">
        <f t="shared" si="1"/>
        <v>96.569573609405154</v>
      </c>
      <c r="P30" s="9"/>
    </row>
    <row r="31" spans="1:16">
      <c r="A31" s="12"/>
      <c r="B31" s="25">
        <v>341.9</v>
      </c>
      <c r="C31" s="20" t="s">
        <v>115</v>
      </c>
      <c r="D31" s="46">
        <v>58746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58746</v>
      </c>
      <c r="O31" s="47">
        <f t="shared" si="1"/>
        <v>10.308124232321459</v>
      </c>
      <c r="P31" s="9"/>
    </row>
    <row r="32" spans="1:16">
      <c r="A32" s="12"/>
      <c r="B32" s="25">
        <v>342.1</v>
      </c>
      <c r="C32" s="20" t="s">
        <v>41</v>
      </c>
      <c r="D32" s="46">
        <v>16660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16660</v>
      </c>
      <c r="O32" s="47">
        <f t="shared" si="1"/>
        <v>2.9233198806808214</v>
      </c>
      <c r="P32" s="9"/>
    </row>
    <row r="33" spans="1:16">
      <c r="A33" s="12"/>
      <c r="B33" s="25">
        <v>342.2</v>
      </c>
      <c r="C33" s="20" t="s">
        <v>42</v>
      </c>
      <c r="D33" s="46">
        <v>78819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78819</v>
      </c>
      <c r="O33" s="47">
        <f t="shared" si="1"/>
        <v>13.830321108966485</v>
      </c>
      <c r="P33" s="9"/>
    </row>
    <row r="34" spans="1:16">
      <c r="A34" s="12"/>
      <c r="B34" s="25">
        <v>342.4</v>
      </c>
      <c r="C34" s="20" t="s">
        <v>43</v>
      </c>
      <c r="D34" s="46">
        <v>662033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662033</v>
      </c>
      <c r="O34" s="47">
        <f t="shared" si="1"/>
        <v>116.16652044218284</v>
      </c>
      <c r="P34" s="9"/>
    </row>
    <row r="35" spans="1:16">
      <c r="A35" s="12"/>
      <c r="B35" s="25">
        <v>342.5</v>
      </c>
      <c r="C35" s="20" t="s">
        <v>44</v>
      </c>
      <c r="D35" s="46">
        <v>554591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554591</v>
      </c>
      <c r="O35" s="47">
        <f t="shared" si="1"/>
        <v>97.31373925250044</v>
      </c>
      <c r="P35" s="9"/>
    </row>
    <row r="36" spans="1:16">
      <c r="A36" s="12"/>
      <c r="B36" s="25">
        <v>342.6</v>
      </c>
      <c r="C36" s="20" t="s">
        <v>45</v>
      </c>
      <c r="D36" s="46">
        <v>354939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354939</v>
      </c>
      <c r="O36" s="47">
        <f t="shared" si="1"/>
        <v>62.280926478329533</v>
      </c>
      <c r="P36" s="9"/>
    </row>
    <row r="37" spans="1:16">
      <c r="A37" s="12"/>
      <c r="B37" s="25">
        <v>343.3</v>
      </c>
      <c r="C37" s="20" t="s">
        <v>46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4824126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4824126</v>
      </c>
      <c r="O37" s="47">
        <f t="shared" ref="O37:O61" si="8">(N37/O$63)</f>
        <v>846.48640112300404</v>
      </c>
      <c r="P37" s="9"/>
    </row>
    <row r="38" spans="1:16">
      <c r="A38" s="12"/>
      <c r="B38" s="25">
        <v>343.4</v>
      </c>
      <c r="C38" s="20" t="s">
        <v>47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490801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490801</v>
      </c>
      <c r="O38" s="47">
        <f t="shared" si="8"/>
        <v>86.12054746446745</v>
      </c>
      <c r="P38" s="9"/>
    </row>
    <row r="39" spans="1:16">
      <c r="A39" s="12"/>
      <c r="B39" s="25">
        <v>343.6</v>
      </c>
      <c r="C39" s="20" t="s">
        <v>48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325005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325005</v>
      </c>
      <c r="O39" s="47">
        <f t="shared" si="8"/>
        <v>57.028426039656082</v>
      </c>
      <c r="P39" s="9"/>
    </row>
    <row r="40" spans="1:16">
      <c r="A40" s="12"/>
      <c r="B40" s="25">
        <v>343.7</v>
      </c>
      <c r="C40" s="20" t="s">
        <v>49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2369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2369</v>
      </c>
      <c r="O40" s="47">
        <f t="shared" si="8"/>
        <v>0.41568696262502192</v>
      </c>
      <c r="P40" s="9"/>
    </row>
    <row r="41" spans="1:16">
      <c r="A41" s="12"/>
      <c r="B41" s="25">
        <v>347.2</v>
      </c>
      <c r="C41" s="20" t="s">
        <v>88</v>
      </c>
      <c r="D41" s="46">
        <v>50677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50677</v>
      </c>
      <c r="O41" s="47">
        <f t="shared" si="8"/>
        <v>8.8922618003158451</v>
      </c>
      <c r="P41" s="9"/>
    </row>
    <row r="42" spans="1:16">
      <c r="A42" s="12"/>
      <c r="B42" s="25">
        <v>347.4</v>
      </c>
      <c r="C42" s="20" t="s">
        <v>50</v>
      </c>
      <c r="D42" s="46">
        <v>10395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10395</v>
      </c>
      <c r="O42" s="47">
        <f t="shared" si="8"/>
        <v>1.8240042112651342</v>
      </c>
      <c r="P42" s="9"/>
    </row>
    <row r="43" spans="1:16" ht="15.75">
      <c r="A43" s="29" t="s">
        <v>37</v>
      </c>
      <c r="B43" s="30"/>
      <c r="C43" s="31"/>
      <c r="D43" s="32">
        <f t="shared" ref="D43:M43" si="9">SUM(D44:D46)</f>
        <v>55944</v>
      </c>
      <c r="E43" s="32">
        <f t="shared" si="9"/>
        <v>11066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ref="N43:N48" si="10">SUM(D43:M43)</f>
        <v>67010</v>
      </c>
      <c r="O43" s="45">
        <f t="shared" si="8"/>
        <v>11.758203193542727</v>
      </c>
      <c r="P43" s="10"/>
    </row>
    <row r="44" spans="1:16">
      <c r="A44" s="13"/>
      <c r="B44" s="39">
        <v>351.5</v>
      </c>
      <c r="C44" s="21" t="s">
        <v>54</v>
      </c>
      <c r="D44" s="46">
        <v>18878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18878</v>
      </c>
      <c r="O44" s="47">
        <f t="shared" si="8"/>
        <v>3.3125109668362871</v>
      </c>
      <c r="P44" s="9"/>
    </row>
    <row r="45" spans="1:16">
      <c r="A45" s="13"/>
      <c r="B45" s="39">
        <v>354</v>
      </c>
      <c r="C45" s="21" t="s">
        <v>55</v>
      </c>
      <c r="D45" s="46">
        <v>37066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37066</v>
      </c>
      <c r="O45" s="47">
        <f t="shared" si="8"/>
        <v>6.5039480610633449</v>
      </c>
      <c r="P45" s="9"/>
    </row>
    <row r="46" spans="1:16">
      <c r="A46" s="13"/>
      <c r="B46" s="39">
        <v>355</v>
      </c>
      <c r="C46" s="21" t="s">
        <v>96</v>
      </c>
      <c r="D46" s="46">
        <v>0</v>
      </c>
      <c r="E46" s="46">
        <v>11066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11066</v>
      </c>
      <c r="O46" s="47">
        <f t="shared" si="8"/>
        <v>1.9417441656430954</v>
      </c>
      <c r="P46" s="9"/>
    </row>
    <row r="47" spans="1:16" ht="15.75">
      <c r="A47" s="29" t="s">
        <v>3</v>
      </c>
      <c r="B47" s="30"/>
      <c r="C47" s="31"/>
      <c r="D47" s="32">
        <f t="shared" ref="D47:M47" si="11">SUM(D48:D56)</f>
        <v>264138</v>
      </c>
      <c r="E47" s="32">
        <f t="shared" si="11"/>
        <v>0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7517</v>
      </c>
      <c r="J47" s="32">
        <f t="shared" si="11"/>
        <v>0</v>
      </c>
      <c r="K47" s="32">
        <f t="shared" si="11"/>
        <v>1872102</v>
      </c>
      <c r="L47" s="32">
        <f t="shared" si="11"/>
        <v>0</v>
      </c>
      <c r="M47" s="32">
        <f t="shared" si="11"/>
        <v>0</v>
      </c>
      <c r="N47" s="32">
        <f t="shared" si="10"/>
        <v>2143757</v>
      </c>
      <c r="O47" s="45">
        <f t="shared" si="8"/>
        <v>376.16371293209335</v>
      </c>
      <c r="P47" s="10"/>
    </row>
    <row r="48" spans="1:16">
      <c r="A48" s="12"/>
      <c r="B48" s="25">
        <v>361.1</v>
      </c>
      <c r="C48" s="20" t="s">
        <v>56</v>
      </c>
      <c r="D48" s="46">
        <v>8465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572415</v>
      </c>
      <c r="L48" s="46">
        <v>0</v>
      </c>
      <c r="M48" s="46">
        <v>0</v>
      </c>
      <c r="N48" s="46">
        <f t="shared" si="10"/>
        <v>580880</v>
      </c>
      <c r="O48" s="47">
        <f t="shared" si="8"/>
        <v>101.92665379891208</v>
      </c>
      <c r="P48" s="9"/>
    </row>
    <row r="49" spans="1:119">
      <c r="A49" s="12"/>
      <c r="B49" s="25">
        <v>361.3</v>
      </c>
      <c r="C49" s="20" t="s">
        <v>89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-219273</v>
      </c>
      <c r="L49" s="46">
        <v>0</v>
      </c>
      <c r="M49" s="46">
        <v>0</v>
      </c>
      <c r="N49" s="46">
        <f t="shared" ref="N49:N56" si="12">SUM(D49:M49)</f>
        <v>-219273</v>
      </c>
      <c r="O49" s="47">
        <f t="shared" si="8"/>
        <v>-38.475697490787859</v>
      </c>
      <c r="P49" s="9"/>
    </row>
    <row r="50" spans="1:119">
      <c r="A50" s="12"/>
      <c r="B50" s="25">
        <v>361.4</v>
      </c>
      <c r="C50" s="20" t="s">
        <v>116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842531</v>
      </c>
      <c r="L50" s="46">
        <v>0</v>
      </c>
      <c r="M50" s="46">
        <v>0</v>
      </c>
      <c r="N50" s="46">
        <f t="shared" si="12"/>
        <v>842531</v>
      </c>
      <c r="O50" s="47">
        <f t="shared" si="8"/>
        <v>147.83839270047378</v>
      </c>
      <c r="P50" s="9"/>
    </row>
    <row r="51" spans="1:119">
      <c r="A51" s="12"/>
      <c r="B51" s="25">
        <v>362</v>
      </c>
      <c r="C51" s="20" t="s">
        <v>59</v>
      </c>
      <c r="D51" s="46">
        <v>198682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198682</v>
      </c>
      <c r="O51" s="47">
        <f t="shared" si="8"/>
        <v>34.862607474995613</v>
      </c>
      <c r="P51" s="9"/>
    </row>
    <row r="52" spans="1:119">
      <c r="A52" s="12"/>
      <c r="B52" s="25">
        <v>364</v>
      </c>
      <c r="C52" s="20" t="s">
        <v>117</v>
      </c>
      <c r="D52" s="46">
        <v>23123</v>
      </c>
      <c r="E52" s="46">
        <v>0</v>
      </c>
      <c r="F52" s="46">
        <v>0</v>
      </c>
      <c r="G52" s="46">
        <v>0</v>
      </c>
      <c r="H52" s="46">
        <v>0</v>
      </c>
      <c r="I52" s="46">
        <v>4226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27349</v>
      </c>
      <c r="O52" s="47">
        <f t="shared" si="8"/>
        <v>4.7989120898403232</v>
      </c>
      <c r="P52" s="9"/>
    </row>
    <row r="53" spans="1:119">
      <c r="A53" s="12"/>
      <c r="B53" s="25">
        <v>365</v>
      </c>
      <c r="C53" s="20" t="s">
        <v>118</v>
      </c>
      <c r="D53" s="46">
        <v>1056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1056</v>
      </c>
      <c r="O53" s="47">
        <f t="shared" si="8"/>
        <v>0.18529566590629934</v>
      </c>
      <c r="P53" s="9"/>
    </row>
    <row r="54" spans="1:119">
      <c r="A54" s="12"/>
      <c r="B54" s="25">
        <v>366</v>
      </c>
      <c r="C54" s="20" t="s">
        <v>62</v>
      </c>
      <c r="D54" s="46">
        <v>5905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5905</v>
      </c>
      <c r="O54" s="47">
        <f t="shared" si="8"/>
        <v>1.0361466924021758</v>
      </c>
      <c r="P54" s="9"/>
    </row>
    <row r="55" spans="1:119">
      <c r="A55" s="12"/>
      <c r="B55" s="25">
        <v>368</v>
      </c>
      <c r="C55" s="20" t="s">
        <v>63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673825</v>
      </c>
      <c r="L55" s="46">
        <v>0</v>
      </c>
      <c r="M55" s="46">
        <v>0</v>
      </c>
      <c r="N55" s="46">
        <f t="shared" si="12"/>
        <v>673825</v>
      </c>
      <c r="O55" s="47">
        <f t="shared" si="8"/>
        <v>118.23565537813651</v>
      </c>
      <c r="P55" s="9"/>
    </row>
    <row r="56" spans="1:119">
      <c r="A56" s="12"/>
      <c r="B56" s="25">
        <v>369.9</v>
      </c>
      <c r="C56" s="20" t="s">
        <v>64</v>
      </c>
      <c r="D56" s="46">
        <v>26907</v>
      </c>
      <c r="E56" s="46">
        <v>0</v>
      </c>
      <c r="F56" s="46">
        <v>0</v>
      </c>
      <c r="G56" s="46">
        <v>0</v>
      </c>
      <c r="H56" s="46">
        <v>0</v>
      </c>
      <c r="I56" s="46">
        <v>3291</v>
      </c>
      <c r="J56" s="46">
        <v>0</v>
      </c>
      <c r="K56" s="46">
        <v>2604</v>
      </c>
      <c r="L56" s="46">
        <v>0</v>
      </c>
      <c r="M56" s="46">
        <v>0</v>
      </c>
      <c r="N56" s="46">
        <f t="shared" si="12"/>
        <v>32802</v>
      </c>
      <c r="O56" s="47">
        <f t="shared" si="8"/>
        <v>5.7557466222144233</v>
      </c>
      <c r="P56" s="9"/>
    </row>
    <row r="57" spans="1:119" ht="15.75">
      <c r="A57" s="29" t="s">
        <v>38</v>
      </c>
      <c r="B57" s="30"/>
      <c r="C57" s="31"/>
      <c r="D57" s="32">
        <f t="shared" ref="D57:M57" si="13">SUM(D58:D60)</f>
        <v>132774</v>
      </c>
      <c r="E57" s="32">
        <f t="shared" si="13"/>
        <v>50000</v>
      </c>
      <c r="F57" s="32">
        <f t="shared" si="13"/>
        <v>0</v>
      </c>
      <c r="G57" s="32">
        <f t="shared" si="13"/>
        <v>316800</v>
      </c>
      <c r="H57" s="32">
        <f t="shared" si="13"/>
        <v>0</v>
      </c>
      <c r="I57" s="32">
        <f t="shared" si="13"/>
        <v>14601</v>
      </c>
      <c r="J57" s="32">
        <f t="shared" si="13"/>
        <v>0</v>
      </c>
      <c r="K57" s="32">
        <f t="shared" si="13"/>
        <v>0</v>
      </c>
      <c r="L57" s="32">
        <f t="shared" si="13"/>
        <v>0</v>
      </c>
      <c r="M57" s="32">
        <f t="shared" si="13"/>
        <v>0</v>
      </c>
      <c r="N57" s="32">
        <f>SUM(D57:M57)</f>
        <v>514175</v>
      </c>
      <c r="O57" s="45">
        <f t="shared" si="8"/>
        <v>90.22196876645026</v>
      </c>
      <c r="P57" s="9"/>
    </row>
    <row r="58" spans="1:119">
      <c r="A58" s="12"/>
      <c r="B58" s="25">
        <v>381</v>
      </c>
      <c r="C58" s="20" t="s">
        <v>65</v>
      </c>
      <c r="D58" s="46">
        <v>0</v>
      </c>
      <c r="E58" s="46">
        <v>50000</v>
      </c>
      <c r="F58" s="46">
        <v>0</v>
      </c>
      <c r="G58" s="46">
        <v>316800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366800</v>
      </c>
      <c r="O58" s="47">
        <f t="shared" si="8"/>
        <v>64.362168801544129</v>
      </c>
      <c r="P58" s="9"/>
    </row>
    <row r="59" spans="1:119">
      <c r="A59" s="12"/>
      <c r="B59" s="25">
        <v>383</v>
      </c>
      <c r="C59" s="20" t="s">
        <v>123</v>
      </c>
      <c r="D59" s="46">
        <v>132774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132774</v>
      </c>
      <c r="O59" s="47">
        <f t="shared" si="8"/>
        <v>23.297771538866467</v>
      </c>
      <c r="P59" s="9"/>
    </row>
    <row r="60" spans="1:119" ht="15.75" thickBot="1">
      <c r="A60" s="12"/>
      <c r="B60" s="25">
        <v>389.1</v>
      </c>
      <c r="C60" s="20" t="s">
        <v>119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14601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14601</v>
      </c>
      <c r="O60" s="47">
        <f t="shared" si="8"/>
        <v>2.5620284260396562</v>
      </c>
      <c r="P60" s="9"/>
    </row>
    <row r="61" spans="1:119" ht="16.5" thickBot="1">
      <c r="A61" s="14" t="s">
        <v>52</v>
      </c>
      <c r="B61" s="23"/>
      <c r="C61" s="22"/>
      <c r="D61" s="15">
        <f t="shared" ref="D61:M61" si="14">SUM(D5,D16,D21,D28,D43,D47,D57)</f>
        <v>11108453</v>
      </c>
      <c r="E61" s="15">
        <f t="shared" si="14"/>
        <v>61066</v>
      </c>
      <c r="F61" s="15">
        <f t="shared" si="14"/>
        <v>0</v>
      </c>
      <c r="G61" s="15">
        <f t="shared" si="14"/>
        <v>316800</v>
      </c>
      <c r="H61" s="15">
        <f t="shared" si="14"/>
        <v>0</v>
      </c>
      <c r="I61" s="15">
        <f t="shared" si="14"/>
        <v>5682310</v>
      </c>
      <c r="J61" s="15">
        <f t="shared" si="14"/>
        <v>0</v>
      </c>
      <c r="K61" s="15">
        <f t="shared" si="14"/>
        <v>1872102</v>
      </c>
      <c r="L61" s="15">
        <f t="shared" si="14"/>
        <v>0</v>
      </c>
      <c r="M61" s="15">
        <f t="shared" si="14"/>
        <v>0</v>
      </c>
      <c r="N61" s="15">
        <f>SUM(D61:M61)</f>
        <v>19040731</v>
      </c>
      <c r="O61" s="38">
        <f t="shared" si="8"/>
        <v>3341.0652746095807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8" t="s">
        <v>129</v>
      </c>
      <c r="M63" s="48"/>
      <c r="N63" s="48"/>
      <c r="O63" s="43">
        <v>5699</v>
      </c>
    </row>
    <row r="64" spans="1:119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ht="15.75" customHeight="1" thickBot="1">
      <c r="A65" s="52" t="s">
        <v>93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9"/>
      <c r="M3" s="36"/>
      <c r="N3" s="37"/>
      <c r="O3" s="70" t="s">
        <v>71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6763982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6763982</v>
      </c>
      <c r="O5" s="33">
        <f t="shared" ref="O5:O36" si="1">(N5/O$63)</f>
        <v>1193.9950573698147</v>
      </c>
      <c r="P5" s="6"/>
    </row>
    <row r="6" spans="1:133">
      <c r="A6" s="12"/>
      <c r="B6" s="25">
        <v>311</v>
      </c>
      <c r="C6" s="20" t="s">
        <v>2</v>
      </c>
      <c r="D6" s="46">
        <v>5275411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5275411</v>
      </c>
      <c r="O6" s="47">
        <f t="shared" si="1"/>
        <v>931.22877316857898</v>
      </c>
      <c r="P6" s="9"/>
    </row>
    <row r="7" spans="1:133">
      <c r="A7" s="12"/>
      <c r="B7" s="25">
        <v>312.41000000000003</v>
      </c>
      <c r="C7" s="20" t="s">
        <v>11</v>
      </c>
      <c r="D7" s="46">
        <v>125371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125371</v>
      </c>
      <c r="O7" s="47">
        <f t="shared" si="1"/>
        <v>22.13080317740512</v>
      </c>
      <c r="P7" s="9"/>
    </row>
    <row r="8" spans="1:133">
      <c r="A8" s="12"/>
      <c r="B8" s="25">
        <v>312.42</v>
      </c>
      <c r="C8" s="20" t="s">
        <v>10</v>
      </c>
      <c r="D8" s="46">
        <v>58888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58888</v>
      </c>
      <c r="O8" s="47">
        <f t="shared" si="1"/>
        <v>10.395057369814651</v>
      </c>
      <c r="P8" s="9"/>
    </row>
    <row r="9" spans="1:133">
      <c r="A9" s="12"/>
      <c r="B9" s="25">
        <v>312.51</v>
      </c>
      <c r="C9" s="20" t="s">
        <v>73</v>
      </c>
      <c r="D9" s="46">
        <v>189010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189010</v>
      </c>
      <c r="O9" s="47">
        <f t="shared" si="1"/>
        <v>33.364518976169464</v>
      </c>
      <c r="P9" s="9"/>
    </row>
    <row r="10" spans="1:133">
      <c r="A10" s="12"/>
      <c r="B10" s="25">
        <v>314.10000000000002</v>
      </c>
      <c r="C10" s="20" t="s">
        <v>12</v>
      </c>
      <c r="D10" s="46">
        <v>509338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509338</v>
      </c>
      <c r="O10" s="47">
        <f t="shared" si="1"/>
        <v>89.909620476610769</v>
      </c>
      <c r="P10" s="9"/>
    </row>
    <row r="11" spans="1:133">
      <c r="A11" s="12"/>
      <c r="B11" s="25">
        <v>314.3</v>
      </c>
      <c r="C11" s="20" t="s">
        <v>13</v>
      </c>
      <c r="D11" s="46">
        <v>169550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169550</v>
      </c>
      <c r="O11" s="47">
        <f t="shared" si="1"/>
        <v>29.929390997352161</v>
      </c>
      <c r="P11" s="9"/>
    </row>
    <row r="12" spans="1:133">
      <c r="A12" s="12"/>
      <c r="B12" s="25">
        <v>314.39999999999998</v>
      </c>
      <c r="C12" s="20" t="s">
        <v>14</v>
      </c>
      <c r="D12" s="46">
        <v>1195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1195</v>
      </c>
      <c r="O12" s="47">
        <f t="shared" si="1"/>
        <v>0.21094439541041482</v>
      </c>
      <c r="P12" s="9"/>
    </row>
    <row r="13" spans="1:133">
      <c r="A13" s="12"/>
      <c r="B13" s="25">
        <v>314.8</v>
      </c>
      <c r="C13" s="20" t="s">
        <v>79</v>
      </c>
      <c r="D13" s="46">
        <v>27159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27159</v>
      </c>
      <c r="O13" s="47">
        <f t="shared" si="1"/>
        <v>4.794174757281553</v>
      </c>
      <c r="P13" s="9"/>
    </row>
    <row r="14" spans="1:133">
      <c r="A14" s="12"/>
      <c r="B14" s="25">
        <v>315</v>
      </c>
      <c r="C14" s="20" t="s">
        <v>108</v>
      </c>
      <c r="D14" s="46">
        <v>317979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317979</v>
      </c>
      <c r="O14" s="47">
        <f t="shared" si="1"/>
        <v>56.130450132391879</v>
      </c>
      <c r="P14" s="9"/>
    </row>
    <row r="15" spans="1:133">
      <c r="A15" s="12"/>
      <c r="B15" s="25">
        <v>316</v>
      </c>
      <c r="C15" s="20" t="s">
        <v>109</v>
      </c>
      <c r="D15" s="46">
        <v>90081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90081</v>
      </c>
      <c r="O15" s="47">
        <f t="shared" si="1"/>
        <v>15.901323918799648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SUM(D17:D20)</f>
        <v>464014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17864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9" si="4">SUM(D16:M16)</f>
        <v>481878</v>
      </c>
      <c r="O16" s="45">
        <f t="shared" si="1"/>
        <v>85.062312444836721</v>
      </c>
      <c r="P16" s="10"/>
    </row>
    <row r="17" spans="1:16">
      <c r="A17" s="12"/>
      <c r="B17" s="25">
        <v>323.10000000000002</v>
      </c>
      <c r="C17" s="20" t="s">
        <v>18</v>
      </c>
      <c r="D17" s="46">
        <v>462312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462312</v>
      </c>
      <c r="O17" s="47">
        <f t="shared" si="1"/>
        <v>81.608473080317737</v>
      </c>
      <c r="P17" s="9"/>
    </row>
    <row r="18" spans="1:16">
      <c r="A18" s="12"/>
      <c r="B18" s="25">
        <v>324.12</v>
      </c>
      <c r="C18" s="20" t="s">
        <v>85</v>
      </c>
      <c r="D18" s="46">
        <v>600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600</v>
      </c>
      <c r="O18" s="47">
        <f t="shared" si="1"/>
        <v>0.1059135039717564</v>
      </c>
      <c r="P18" s="9"/>
    </row>
    <row r="19" spans="1:16">
      <c r="A19" s="12"/>
      <c r="B19" s="25">
        <v>324.62</v>
      </c>
      <c r="C19" s="20" t="s">
        <v>86</v>
      </c>
      <c r="D19" s="46">
        <v>1102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1102</v>
      </c>
      <c r="O19" s="47">
        <f t="shared" si="1"/>
        <v>0.19452780229479258</v>
      </c>
      <c r="P19" s="9"/>
    </row>
    <row r="20" spans="1:16">
      <c r="A20" s="12"/>
      <c r="B20" s="25">
        <v>325.10000000000002</v>
      </c>
      <c r="C20" s="20" t="s">
        <v>22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17864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17864</v>
      </c>
      <c r="O20" s="47">
        <f t="shared" si="1"/>
        <v>3.153398058252427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SUM(D22:D27)</f>
        <v>660078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660078</v>
      </c>
      <c r="O21" s="45">
        <f t="shared" si="1"/>
        <v>116.51862312444837</v>
      </c>
      <c r="P21" s="10"/>
    </row>
    <row r="22" spans="1:16">
      <c r="A22" s="12"/>
      <c r="B22" s="25">
        <v>334.2</v>
      </c>
      <c r="C22" s="20" t="s">
        <v>26</v>
      </c>
      <c r="D22" s="46">
        <v>2387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2387</v>
      </c>
      <c r="O22" s="47">
        <f t="shared" si="1"/>
        <v>0.42135922330097086</v>
      </c>
      <c r="P22" s="9"/>
    </row>
    <row r="23" spans="1:16">
      <c r="A23" s="12"/>
      <c r="B23" s="25">
        <v>335.12</v>
      </c>
      <c r="C23" s="20" t="s">
        <v>110</v>
      </c>
      <c r="D23" s="46">
        <v>178888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178888</v>
      </c>
      <c r="O23" s="47">
        <f t="shared" si="1"/>
        <v>31.577758164165932</v>
      </c>
      <c r="P23" s="9"/>
    </row>
    <row r="24" spans="1:16">
      <c r="A24" s="12"/>
      <c r="B24" s="25">
        <v>335.15</v>
      </c>
      <c r="C24" s="20" t="s">
        <v>111</v>
      </c>
      <c r="D24" s="46">
        <v>10931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10931</v>
      </c>
      <c r="O24" s="47">
        <f t="shared" si="1"/>
        <v>1.9295675198587821</v>
      </c>
      <c r="P24" s="9"/>
    </row>
    <row r="25" spans="1:16">
      <c r="A25" s="12"/>
      <c r="B25" s="25">
        <v>335.18</v>
      </c>
      <c r="C25" s="20" t="s">
        <v>112</v>
      </c>
      <c r="D25" s="46">
        <v>436966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436966</v>
      </c>
      <c r="O25" s="47">
        <f t="shared" si="1"/>
        <v>77.134333627537515</v>
      </c>
      <c r="P25" s="9"/>
    </row>
    <row r="26" spans="1:16">
      <c r="A26" s="12"/>
      <c r="B26" s="25">
        <v>335.21</v>
      </c>
      <c r="C26" s="20" t="s">
        <v>30</v>
      </c>
      <c r="D26" s="46">
        <v>4066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4066</v>
      </c>
      <c r="O26" s="47">
        <f t="shared" si="1"/>
        <v>0.71774051191526922</v>
      </c>
      <c r="P26" s="9"/>
    </row>
    <row r="27" spans="1:16">
      <c r="A27" s="12"/>
      <c r="B27" s="25">
        <v>338</v>
      </c>
      <c r="C27" s="20" t="s">
        <v>31</v>
      </c>
      <c r="D27" s="46">
        <v>26840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26840</v>
      </c>
      <c r="O27" s="47">
        <f t="shared" si="1"/>
        <v>4.7378640776699026</v>
      </c>
      <c r="P27" s="9"/>
    </row>
    <row r="28" spans="1:16" ht="15.75">
      <c r="A28" s="29" t="s">
        <v>36</v>
      </c>
      <c r="B28" s="30"/>
      <c r="C28" s="31"/>
      <c r="D28" s="32">
        <f t="shared" ref="D28:M28" si="6">SUM(D29:D42)</f>
        <v>2073062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5220640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7293702</v>
      </c>
      <c r="O28" s="45">
        <f t="shared" si="1"/>
        <v>1287.5025595763459</v>
      </c>
      <c r="P28" s="10"/>
    </row>
    <row r="29" spans="1:16">
      <c r="A29" s="12"/>
      <c r="B29" s="25">
        <v>341.1</v>
      </c>
      <c r="C29" s="20" t="s">
        <v>113</v>
      </c>
      <c r="D29" s="46">
        <v>13468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13468</v>
      </c>
      <c r="O29" s="47">
        <f t="shared" si="1"/>
        <v>2.3774051191526921</v>
      </c>
      <c r="P29" s="9"/>
    </row>
    <row r="30" spans="1:16">
      <c r="A30" s="12"/>
      <c r="B30" s="25">
        <v>341.3</v>
      </c>
      <c r="C30" s="20" t="s">
        <v>114</v>
      </c>
      <c r="D30" s="46">
        <v>534390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42" si="7">SUM(D30:M30)</f>
        <v>534390</v>
      </c>
      <c r="O30" s="47">
        <f t="shared" si="1"/>
        <v>94.331862312444841</v>
      </c>
      <c r="P30" s="9"/>
    </row>
    <row r="31" spans="1:16">
      <c r="A31" s="12"/>
      <c r="B31" s="25">
        <v>341.9</v>
      </c>
      <c r="C31" s="20" t="s">
        <v>115</v>
      </c>
      <c r="D31" s="46">
        <v>51610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51610</v>
      </c>
      <c r="O31" s="47">
        <f t="shared" si="1"/>
        <v>9.1103265666372462</v>
      </c>
      <c r="P31" s="9"/>
    </row>
    <row r="32" spans="1:16">
      <c r="A32" s="12"/>
      <c r="B32" s="25">
        <v>342.1</v>
      </c>
      <c r="C32" s="20" t="s">
        <v>41</v>
      </c>
      <c r="D32" s="46">
        <v>16660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16660</v>
      </c>
      <c r="O32" s="47">
        <f t="shared" si="1"/>
        <v>2.9408649602824362</v>
      </c>
      <c r="P32" s="9"/>
    </row>
    <row r="33" spans="1:16">
      <c r="A33" s="12"/>
      <c r="B33" s="25">
        <v>342.2</v>
      </c>
      <c r="C33" s="20" t="s">
        <v>42</v>
      </c>
      <c r="D33" s="46">
        <v>51544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51544</v>
      </c>
      <c r="O33" s="47">
        <f t="shared" si="1"/>
        <v>9.0986760812003524</v>
      </c>
      <c r="P33" s="9"/>
    </row>
    <row r="34" spans="1:16">
      <c r="A34" s="12"/>
      <c r="B34" s="25">
        <v>342.4</v>
      </c>
      <c r="C34" s="20" t="s">
        <v>43</v>
      </c>
      <c r="D34" s="46">
        <v>665206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665206</v>
      </c>
      <c r="O34" s="47">
        <f t="shared" si="1"/>
        <v>117.42383053839364</v>
      </c>
      <c r="P34" s="9"/>
    </row>
    <row r="35" spans="1:16">
      <c r="A35" s="12"/>
      <c r="B35" s="25">
        <v>342.5</v>
      </c>
      <c r="C35" s="20" t="s">
        <v>44</v>
      </c>
      <c r="D35" s="46">
        <v>346529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346529</v>
      </c>
      <c r="O35" s="47">
        <f t="shared" si="1"/>
        <v>61.170167696381291</v>
      </c>
      <c r="P35" s="9"/>
    </row>
    <row r="36" spans="1:16">
      <c r="A36" s="12"/>
      <c r="B36" s="25">
        <v>342.6</v>
      </c>
      <c r="C36" s="20" t="s">
        <v>45</v>
      </c>
      <c r="D36" s="46">
        <v>332858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332858</v>
      </c>
      <c r="O36" s="47">
        <f t="shared" si="1"/>
        <v>58.756928508384817</v>
      </c>
      <c r="P36" s="9"/>
    </row>
    <row r="37" spans="1:16">
      <c r="A37" s="12"/>
      <c r="B37" s="25">
        <v>343.3</v>
      </c>
      <c r="C37" s="20" t="s">
        <v>46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4421016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4421016</v>
      </c>
      <c r="O37" s="47">
        <f t="shared" ref="O37:O61" si="8">(N37/O$63)</f>
        <v>780.40882612533096</v>
      </c>
      <c r="P37" s="9"/>
    </row>
    <row r="38" spans="1:16">
      <c r="A38" s="12"/>
      <c r="B38" s="25">
        <v>343.4</v>
      </c>
      <c r="C38" s="20" t="s">
        <v>47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478616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478616</v>
      </c>
      <c r="O38" s="47">
        <f t="shared" si="8"/>
        <v>84.486496028243607</v>
      </c>
      <c r="P38" s="9"/>
    </row>
    <row r="39" spans="1:16">
      <c r="A39" s="12"/>
      <c r="B39" s="25">
        <v>343.6</v>
      </c>
      <c r="C39" s="20" t="s">
        <v>48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319993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319993</v>
      </c>
      <c r="O39" s="47">
        <f t="shared" si="8"/>
        <v>56.485966460723745</v>
      </c>
      <c r="P39" s="9"/>
    </row>
    <row r="40" spans="1:16">
      <c r="A40" s="12"/>
      <c r="B40" s="25">
        <v>343.7</v>
      </c>
      <c r="C40" s="20" t="s">
        <v>49</v>
      </c>
      <c r="D40" s="46">
        <v>959</v>
      </c>
      <c r="E40" s="46">
        <v>0</v>
      </c>
      <c r="F40" s="46">
        <v>0</v>
      </c>
      <c r="G40" s="46">
        <v>0</v>
      </c>
      <c r="H40" s="46">
        <v>0</v>
      </c>
      <c r="I40" s="46">
        <v>1015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1974</v>
      </c>
      <c r="O40" s="47">
        <f t="shared" si="8"/>
        <v>0.34845542806707858</v>
      </c>
      <c r="P40" s="9"/>
    </row>
    <row r="41" spans="1:16">
      <c r="A41" s="12"/>
      <c r="B41" s="25">
        <v>347.2</v>
      </c>
      <c r="C41" s="20" t="s">
        <v>88</v>
      </c>
      <c r="D41" s="46">
        <v>41484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41484</v>
      </c>
      <c r="O41" s="47">
        <f t="shared" si="8"/>
        <v>7.322859664607237</v>
      </c>
      <c r="P41" s="9"/>
    </row>
    <row r="42" spans="1:16">
      <c r="A42" s="12"/>
      <c r="B42" s="25">
        <v>347.4</v>
      </c>
      <c r="C42" s="20" t="s">
        <v>50</v>
      </c>
      <c r="D42" s="46">
        <v>18354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18354</v>
      </c>
      <c r="O42" s="47">
        <f t="shared" si="8"/>
        <v>3.2398940864960282</v>
      </c>
      <c r="P42" s="9"/>
    </row>
    <row r="43" spans="1:16" ht="15.75">
      <c r="A43" s="29" t="s">
        <v>37</v>
      </c>
      <c r="B43" s="30"/>
      <c r="C43" s="31"/>
      <c r="D43" s="32">
        <f t="shared" ref="D43:M43" si="9">SUM(D44:D47)</f>
        <v>89715</v>
      </c>
      <c r="E43" s="32">
        <f t="shared" si="9"/>
        <v>60607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ref="N43:N49" si="10">SUM(D43:M43)</f>
        <v>150322</v>
      </c>
      <c r="O43" s="45">
        <f t="shared" si="8"/>
        <v>26.535216240070611</v>
      </c>
      <c r="P43" s="10"/>
    </row>
    <row r="44" spans="1:16">
      <c r="A44" s="13"/>
      <c r="B44" s="39">
        <v>351.5</v>
      </c>
      <c r="C44" s="21" t="s">
        <v>54</v>
      </c>
      <c r="D44" s="46">
        <v>18332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18332</v>
      </c>
      <c r="O44" s="47">
        <f t="shared" si="8"/>
        <v>3.2360105913503974</v>
      </c>
      <c r="P44" s="9"/>
    </row>
    <row r="45" spans="1:16">
      <c r="A45" s="13"/>
      <c r="B45" s="39">
        <v>354</v>
      </c>
      <c r="C45" s="21" t="s">
        <v>55</v>
      </c>
      <c r="D45" s="46">
        <v>71333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71333</v>
      </c>
      <c r="O45" s="47">
        <f t="shared" si="8"/>
        <v>12.591879964695499</v>
      </c>
      <c r="P45" s="9"/>
    </row>
    <row r="46" spans="1:16">
      <c r="A46" s="13"/>
      <c r="B46" s="39">
        <v>355</v>
      </c>
      <c r="C46" s="21" t="s">
        <v>96</v>
      </c>
      <c r="D46" s="46">
        <v>0</v>
      </c>
      <c r="E46" s="46">
        <v>60607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60607</v>
      </c>
      <c r="O46" s="47">
        <f t="shared" si="8"/>
        <v>10.698499558693733</v>
      </c>
      <c r="P46" s="9"/>
    </row>
    <row r="47" spans="1:16">
      <c r="A47" s="13"/>
      <c r="B47" s="39">
        <v>359</v>
      </c>
      <c r="C47" s="21" t="s">
        <v>82</v>
      </c>
      <c r="D47" s="46">
        <v>50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50</v>
      </c>
      <c r="O47" s="47">
        <f t="shared" si="8"/>
        <v>8.8261253309796991E-3</v>
      </c>
      <c r="P47" s="9"/>
    </row>
    <row r="48" spans="1:16" ht="15.75">
      <c r="A48" s="29" t="s">
        <v>3</v>
      </c>
      <c r="B48" s="30"/>
      <c r="C48" s="31"/>
      <c r="D48" s="32">
        <f t="shared" ref="D48:M48" si="11">SUM(D49:D56)</f>
        <v>245816</v>
      </c>
      <c r="E48" s="32">
        <f t="shared" si="11"/>
        <v>0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2567</v>
      </c>
      <c r="J48" s="32">
        <f t="shared" si="11"/>
        <v>0</v>
      </c>
      <c r="K48" s="32">
        <f t="shared" si="11"/>
        <v>1142553</v>
      </c>
      <c r="L48" s="32">
        <f t="shared" si="11"/>
        <v>0</v>
      </c>
      <c r="M48" s="32">
        <f t="shared" si="11"/>
        <v>0</v>
      </c>
      <c r="N48" s="32">
        <f t="shared" si="10"/>
        <v>1390936</v>
      </c>
      <c r="O48" s="45">
        <f t="shared" si="8"/>
        <v>245.5315092674316</v>
      </c>
      <c r="P48" s="10"/>
    </row>
    <row r="49" spans="1:119">
      <c r="A49" s="12"/>
      <c r="B49" s="25">
        <v>361.1</v>
      </c>
      <c r="C49" s="20" t="s">
        <v>56</v>
      </c>
      <c r="D49" s="46">
        <v>7139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476730</v>
      </c>
      <c r="L49" s="46">
        <v>0</v>
      </c>
      <c r="M49" s="46">
        <v>0</v>
      </c>
      <c r="N49" s="46">
        <f t="shared" si="10"/>
        <v>483869</v>
      </c>
      <c r="O49" s="47">
        <f t="shared" si="8"/>
        <v>85.41376875551633</v>
      </c>
      <c r="P49" s="9"/>
    </row>
    <row r="50" spans="1:119">
      <c r="A50" s="12"/>
      <c r="B50" s="25">
        <v>361.3</v>
      </c>
      <c r="C50" s="20" t="s">
        <v>89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-296840</v>
      </c>
      <c r="L50" s="46">
        <v>0</v>
      </c>
      <c r="M50" s="46">
        <v>0</v>
      </c>
      <c r="N50" s="46">
        <f t="shared" ref="N50:N56" si="12">SUM(D50:M50)</f>
        <v>-296840</v>
      </c>
      <c r="O50" s="47">
        <f t="shared" si="8"/>
        <v>-52.398940864960281</v>
      </c>
      <c r="P50" s="9"/>
    </row>
    <row r="51" spans="1:119">
      <c r="A51" s="12"/>
      <c r="B51" s="25">
        <v>361.4</v>
      </c>
      <c r="C51" s="20" t="s">
        <v>116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-37830</v>
      </c>
      <c r="L51" s="46">
        <v>0</v>
      </c>
      <c r="M51" s="46">
        <v>0</v>
      </c>
      <c r="N51" s="46">
        <f t="shared" si="12"/>
        <v>-37830</v>
      </c>
      <c r="O51" s="47">
        <f t="shared" si="8"/>
        <v>-6.6778464254192409</v>
      </c>
      <c r="P51" s="9"/>
    </row>
    <row r="52" spans="1:119">
      <c r="A52" s="12"/>
      <c r="B52" s="25">
        <v>362</v>
      </c>
      <c r="C52" s="20" t="s">
        <v>59</v>
      </c>
      <c r="D52" s="46">
        <v>192256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192256</v>
      </c>
      <c r="O52" s="47">
        <f t="shared" si="8"/>
        <v>33.937511032656666</v>
      </c>
      <c r="P52" s="9"/>
    </row>
    <row r="53" spans="1:119">
      <c r="A53" s="12"/>
      <c r="B53" s="25">
        <v>364</v>
      </c>
      <c r="C53" s="20" t="s">
        <v>117</v>
      </c>
      <c r="D53" s="46">
        <v>13073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13073</v>
      </c>
      <c r="O53" s="47">
        <f t="shared" si="8"/>
        <v>2.3076787290379523</v>
      </c>
      <c r="P53" s="9"/>
    </row>
    <row r="54" spans="1:119">
      <c r="A54" s="12"/>
      <c r="B54" s="25">
        <v>366</v>
      </c>
      <c r="C54" s="20" t="s">
        <v>62</v>
      </c>
      <c r="D54" s="46">
        <v>15007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15007</v>
      </c>
      <c r="O54" s="47">
        <f t="shared" si="8"/>
        <v>2.6490732568402473</v>
      </c>
      <c r="P54" s="9"/>
    </row>
    <row r="55" spans="1:119">
      <c r="A55" s="12"/>
      <c r="B55" s="25">
        <v>368</v>
      </c>
      <c r="C55" s="20" t="s">
        <v>63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1000493</v>
      </c>
      <c r="L55" s="46">
        <v>0</v>
      </c>
      <c r="M55" s="46">
        <v>0</v>
      </c>
      <c r="N55" s="46">
        <f t="shared" si="12"/>
        <v>1000493</v>
      </c>
      <c r="O55" s="47">
        <f t="shared" si="8"/>
        <v>176.60953221535746</v>
      </c>
      <c r="P55" s="9"/>
    </row>
    <row r="56" spans="1:119">
      <c r="A56" s="12"/>
      <c r="B56" s="25">
        <v>369.9</v>
      </c>
      <c r="C56" s="20" t="s">
        <v>64</v>
      </c>
      <c r="D56" s="46">
        <v>18341</v>
      </c>
      <c r="E56" s="46">
        <v>0</v>
      </c>
      <c r="F56" s="46">
        <v>0</v>
      </c>
      <c r="G56" s="46">
        <v>0</v>
      </c>
      <c r="H56" s="46">
        <v>0</v>
      </c>
      <c r="I56" s="46">
        <v>2567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20908</v>
      </c>
      <c r="O56" s="47">
        <f t="shared" si="8"/>
        <v>3.6907325684024714</v>
      </c>
      <c r="P56" s="9"/>
    </row>
    <row r="57" spans="1:119" ht="15.75">
      <c r="A57" s="29" t="s">
        <v>38</v>
      </c>
      <c r="B57" s="30"/>
      <c r="C57" s="31"/>
      <c r="D57" s="32">
        <f t="shared" ref="D57:M57" si="13">SUM(D58:D60)</f>
        <v>240658</v>
      </c>
      <c r="E57" s="32">
        <f t="shared" si="13"/>
        <v>0</v>
      </c>
      <c r="F57" s="32">
        <f t="shared" si="13"/>
        <v>0</v>
      </c>
      <c r="G57" s="32">
        <f t="shared" si="13"/>
        <v>85000</v>
      </c>
      <c r="H57" s="32">
        <f t="shared" si="13"/>
        <v>0</v>
      </c>
      <c r="I57" s="32">
        <f t="shared" si="13"/>
        <v>11178</v>
      </c>
      <c r="J57" s="32">
        <f t="shared" si="13"/>
        <v>0</v>
      </c>
      <c r="K57" s="32">
        <f t="shared" si="13"/>
        <v>0</v>
      </c>
      <c r="L57" s="32">
        <f t="shared" si="13"/>
        <v>0</v>
      </c>
      <c r="M57" s="32">
        <f t="shared" si="13"/>
        <v>0</v>
      </c>
      <c r="N57" s="32">
        <f>SUM(D57:M57)</f>
        <v>336836</v>
      </c>
      <c r="O57" s="45">
        <f t="shared" si="8"/>
        <v>59.459135039717566</v>
      </c>
      <c r="P57" s="9"/>
    </row>
    <row r="58" spans="1:119">
      <c r="A58" s="12"/>
      <c r="B58" s="25">
        <v>381</v>
      </c>
      <c r="C58" s="20" t="s">
        <v>65</v>
      </c>
      <c r="D58" s="46">
        <v>0</v>
      </c>
      <c r="E58" s="46">
        <v>0</v>
      </c>
      <c r="F58" s="46">
        <v>0</v>
      </c>
      <c r="G58" s="46">
        <v>85000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85000</v>
      </c>
      <c r="O58" s="47">
        <f t="shared" si="8"/>
        <v>15.00441306266549</v>
      </c>
      <c r="P58" s="9"/>
    </row>
    <row r="59" spans="1:119">
      <c r="A59" s="12"/>
      <c r="B59" s="25">
        <v>383</v>
      </c>
      <c r="C59" s="20" t="s">
        <v>123</v>
      </c>
      <c r="D59" s="46">
        <v>240658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240658</v>
      </c>
      <c r="O59" s="47">
        <f t="shared" si="8"/>
        <v>42.481553398058253</v>
      </c>
      <c r="P59" s="9"/>
    </row>
    <row r="60" spans="1:119" ht="15.75" thickBot="1">
      <c r="A60" s="12"/>
      <c r="B60" s="25">
        <v>389.1</v>
      </c>
      <c r="C60" s="20" t="s">
        <v>119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11178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11178</v>
      </c>
      <c r="O60" s="47">
        <f t="shared" si="8"/>
        <v>1.9731685789938218</v>
      </c>
      <c r="P60" s="9"/>
    </row>
    <row r="61" spans="1:119" ht="16.5" thickBot="1">
      <c r="A61" s="14" t="s">
        <v>52</v>
      </c>
      <c r="B61" s="23"/>
      <c r="C61" s="22"/>
      <c r="D61" s="15">
        <f t="shared" ref="D61:M61" si="14">SUM(D5,D16,D21,D28,D43,D48,D57)</f>
        <v>10537325</v>
      </c>
      <c r="E61" s="15">
        <f t="shared" si="14"/>
        <v>60607</v>
      </c>
      <c r="F61" s="15">
        <f t="shared" si="14"/>
        <v>0</v>
      </c>
      <c r="G61" s="15">
        <f t="shared" si="14"/>
        <v>85000</v>
      </c>
      <c r="H61" s="15">
        <f t="shared" si="14"/>
        <v>0</v>
      </c>
      <c r="I61" s="15">
        <f t="shared" si="14"/>
        <v>5252249</v>
      </c>
      <c r="J61" s="15">
        <f t="shared" si="14"/>
        <v>0</v>
      </c>
      <c r="K61" s="15">
        <f t="shared" si="14"/>
        <v>1142553</v>
      </c>
      <c r="L61" s="15">
        <f t="shared" si="14"/>
        <v>0</v>
      </c>
      <c r="M61" s="15">
        <f t="shared" si="14"/>
        <v>0</v>
      </c>
      <c r="N61" s="15">
        <f>SUM(D61:M61)</f>
        <v>17077734</v>
      </c>
      <c r="O61" s="38">
        <f t="shared" si="8"/>
        <v>3014.6044130626656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8" t="s">
        <v>126</v>
      </c>
      <c r="M63" s="48"/>
      <c r="N63" s="48"/>
      <c r="O63" s="43">
        <v>5665</v>
      </c>
    </row>
    <row r="64" spans="1:119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ht="15.75" customHeight="1" thickBot="1">
      <c r="A65" s="52" t="s">
        <v>93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2024-06-12T00:17:44Z</cp:lastPrinted>
  <dcterms:created xsi:type="dcterms:W3CDTF">2000-08-31T21:26:31Z</dcterms:created>
  <dcterms:modified xsi:type="dcterms:W3CDTF">2024-06-12T00:17:46Z</dcterms:modified>
</cp:coreProperties>
</file>