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'2007'!$A$1:$O$34</definedName>
    <definedName name="_xlnm.Print_Area" localSheetId="15">'2008'!$A$1:$O$32</definedName>
    <definedName name="_xlnm.Print_Area" localSheetId="14">'2009'!$A$1:$O$31</definedName>
    <definedName name="_xlnm.Print_Area" localSheetId="13">'2010'!$A$1:$O$32</definedName>
    <definedName name="_xlnm.Print_Area" localSheetId="12">'2011'!$A$1:$O$33</definedName>
    <definedName name="_xlnm.Print_Area" localSheetId="11">'2012'!$A$1:$O$33</definedName>
    <definedName name="_xlnm.Print_Area" localSheetId="10">'2013'!$A$1:$O$33</definedName>
    <definedName name="_xlnm.Print_Area" localSheetId="9">'2014'!$A$1:$O$33</definedName>
    <definedName name="_xlnm.Print_Area" localSheetId="8">'2015'!$A$1:$O$33</definedName>
    <definedName name="_xlnm.Print_Area" localSheetId="7">'2016'!$A$1:$O$33</definedName>
    <definedName name="_xlnm.Print_Area" localSheetId="6">'2017'!$A$1:$O$33</definedName>
    <definedName name="_xlnm.Print_Area" localSheetId="5">'2018'!$A$1:$O$33</definedName>
    <definedName name="_xlnm.Print_Area" localSheetId="4">'2019'!$A$1:$O$34</definedName>
    <definedName name="_xlnm.Print_Area" localSheetId="3">'2020'!$A$1:$O$34</definedName>
    <definedName name="_xlnm.Print_Area" localSheetId="2">'2021'!$A$1:$P$34</definedName>
    <definedName name="_xlnm.Print_Area" localSheetId="1">'2022'!$A$1:$P$35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1" i="51" l="1"/>
  <c r="F31" i="51"/>
  <c r="G31" i="51"/>
  <c r="H31" i="51"/>
  <c r="I31" i="51"/>
  <c r="J31" i="51"/>
  <c r="K31" i="51"/>
  <c r="L31" i="51"/>
  <c r="M31" i="51"/>
  <c r="N31" i="51"/>
  <c r="D31" i="51"/>
  <c r="O30" i="51" l="1"/>
  <c r="P30" i="51" s="1"/>
  <c r="O29" i="51"/>
  <c r="P29" i="51" s="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4" i="51"/>
  <c r="P24" i="51" s="1"/>
  <c r="N23" i="51"/>
  <c r="M23" i="51"/>
  <c r="L23" i="51"/>
  <c r="K23" i="51"/>
  <c r="J23" i="51"/>
  <c r="I23" i="51"/>
  <c r="H23" i="51"/>
  <c r="G23" i="51"/>
  <c r="F23" i="51"/>
  <c r="E23" i="51"/>
  <c r="D23" i="51"/>
  <c r="O22" i="51"/>
  <c r="P22" i="51" s="1"/>
  <c r="O21" i="51"/>
  <c r="P21" i="51" s="1"/>
  <c r="O20" i="51"/>
  <c r="P20" i="51" s="1"/>
  <c r="N19" i="51"/>
  <c r="M19" i="51"/>
  <c r="L19" i="51"/>
  <c r="K19" i="51"/>
  <c r="J19" i="51"/>
  <c r="I19" i="51"/>
  <c r="H19" i="51"/>
  <c r="G19" i="51"/>
  <c r="F19" i="51"/>
  <c r="E19" i="51"/>
  <c r="D19" i="5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27" i="51" l="1"/>
  <c r="P27" i="51" s="1"/>
  <c r="O25" i="51"/>
  <c r="P25" i="51" s="1"/>
  <c r="O23" i="51"/>
  <c r="P23" i="51" s="1"/>
  <c r="O19" i="51"/>
  <c r="P19" i="51" s="1"/>
  <c r="O14" i="51"/>
  <c r="P14" i="51" s="1"/>
  <c r="O5" i="51"/>
  <c r="P5" i="51" s="1"/>
  <c r="E31" i="50"/>
  <c r="F31" i="50"/>
  <c r="G31" i="50"/>
  <c r="H31" i="50"/>
  <c r="I31" i="50"/>
  <c r="J31" i="50"/>
  <c r="K31" i="50"/>
  <c r="L31" i="50"/>
  <c r="M31" i="50"/>
  <c r="N31" i="50"/>
  <c r="D31" i="50"/>
  <c r="O31" i="51" l="1"/>
  <c r="P31" i="51" s="1"/>
  <c r="O30" i="50"/>
  <c r="P30" i="50" s="1"/>
  <c r="O29" i="50"/>
  <c r="P29" i="50" s="1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7" i="50" l="1"/>
  <c r="P27" i="50" s="1"/>
  <c r="O25" i="50"/>
  <c r="P25" i="50" s="1"/>
  <c r="O23" i="50"/>
  <c r="P23" i="50" s="1"/>
  <c r="O19" i="50"/>
  <c r="P19" i="50" s="1"/>
  <c r="O14" i="50"/>
  <c r="P14" i="50" s="1"/>
  <c r="O5" i="50"/>
  <c r="P5" i="50" s="1"/>
  <c r="N30" i="49"/>
  <c r="D30" i="49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O26" i="49" s="1"/>
  <c r="P26" i="49" s="1"/>
  <c r="G26" i="49"/>
  <c r="F26" i="49"/>
  <c r="E26" i="49"/>
  <c r="D26" i="49"/>
  <c r="O25" i="49"/>
  <c r="P25" i="49"/>
  <c r="N24" i="49"/>
  <c r="M24" i="49"/>
  <c r="L24" i="49"/>
  <c r="K24" i="49"/>
  <c r="J24" i="49"/>
  <c r="I24" i="49"/>
  <c r="O24" i="49" s="1"/>
  <c r="P24" i="49" s="1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O22" i="49" s="1"/>
  <c r="P22" i="49" s="1"/>
  <c r="I22" i="49"/>
  <c r="H22" i="49"/>
  <c r="G22" i="49"/>
  <c r="F22" i="49"/>
  <c r="E22" i="49"/>
  <c r="D22" i="49"/>
  <c r="O21" i="49"/>
  <c r="P21" i="49"/>
  <c r="O20" i="49"/>
  <c r="P20" i="49"/>
  <c r="O19" i="49"/>
  <c r="P19" i="49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O13" i="49" s="1"/>
  <c r="P13" i="49" s="1"/>
  <c r="I13" i="49"/>
  <c r="H13" i="49"/>
  <c r="G13" i="49"/>
  <c r="F13" i="49"/>
  <c r="E13" i="49"/>
  <c r="D13" i="49"/>
  <c r="O12" i="49"/>
  <c r="P12" i="49" s="1"/>
  <c r="O11" i="49"/>
  <c r="P11" i="49"/>
  <c r="O10" i="49"/>
  <c r="P10" i="49"/>
  <c r="O9" i="49"/>
  <c r="P9" i="49" s="1"/>
  <c r="O8" i="49"/>
  <c r="P8" i="49" s="1"/>
  <c r="O7" i="49"/>
  <c r="P7" i="49" s="1"/>
  <c r="O6" i="49"/>
  <c r="P6" i="49" s="1"/>
  <c r="N5" i="49"/>
  <c r="M5" i="49"/>
  <c r="M30" i="49" s="1"/>
  <c r="L5" i="49"/>
  <c r="L30" i="49" s="1"/>
  <c r="K5" i="49"/>
  <c r="O5" i="49" s="1"/>
  <c r="P5" i="49" s="1"/>
  <c r="J5" i="49"/>
  <c r="J30" i="49" s="1"/>
  <c r="I5" i="49"/>
  <c r="I30" i="49" s="1"/>
  <c r="H5" i="49"/>
  <c r="H30" i="49" s="1"/>
  <c r="G5" i="49"/>
  <c r="G30" i="49" s="1"/>
  <c r="F5" i="49"/>
  <c r="F30" i="49" s="1"/>
  <c r="E5" i="49"/>
  <c r="E30" i="49" s="1"/>
  <c r="D5" i="49"/>
  <c r="H30" i="46"/>
  <c r="I30" i="46"/>
  <c r="N29" i="46"/>
  <c r="O29" i="46" s="1"/>
  <c r="N28" i="46"/>
  <c r="O28" i="46" s="1"/>
  <c r="N27" i="46"/>
  <c r="O27" i="46"/>
  <c r="M26" i="46"/>
  <c r="N26" i="46" s="1"/>
  <c r="O26" i="46" s="1"/>
  <c r="L26" i="46"/>
  <c r="K26" i="46"/>
  <c r="J26" i="46"/>
  <c r="I26" i="46"/>
  <c r="H26" i="46"/>
  <c r="G26" i="46"/>
  <c r="F26" i="46"/>
  <c r="E26" i="46"/>
  <c r="D26" i="46"/>
  <c r="N25" i="46"/>
  <c r="O25" i="46"/>
  <c r="M24" i="46"/>
  <c r="N24" i="46" s="1"/>
  <c r="O24" i="46" s="1"/>
  <c r="L24" i="46"/>
  <c r="K24" i="46"/>
  <c r="J24" i="46"/>
  <c r="I24" i="46"/>
  <c r="H24" i="46"/>
  <c r="G24" i="46"/>
  <c r="F24" i="46"/>
  <c r="E24" i="46"/>
  <c r="D24" i="46"/>
  <c r="N23" i="46"/>
  <c r="O23" i="46"/>
  <c r="M22" i="46"/>
  <c r="N22" i="46" s="1"/>
  <c r="O22" i="46" s="1"/>
  <c r="L22" i="46"/>
  <c r="K22" i="46"/>
  <c r="J22" i="46"/>
  <c r="I22" i="46"/>
  <c r="H22" i="46"/>
  <c r="G22" i="46"/>
  <c r="F22" i="46"/>
  <c r="E22" i="46"/>
  <c r="D22" i="46"/>
  <c r="N21" i="46"/>
  <c r="O21" i="46"/>
  <c r="N20" i="46"/>
  <c r="O20" i="46" s="1"/>
  <c r="N19" i="46"/>
  <c r="O19" i="46" s="1"/>
  <c r="M18" i="46"/>
  <c r="L18" i="46"/>
  <c r="K18" i="46"/>
  <c r="J18" i="46"/>
  <c r="I18" i="46"/>
  <c r="H18" i="46"/>
  <c r="G18" i="46"/>
  <c r="G30" i="46" s="1"/>
  <c r="F18" i="46"/>
  <c r="E18" i="46"/>
  <c r="N18" i="46" s="1"/>
  <c r="O18" i="46" s="1"/>
  <c r="D18" i="46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M30" i="46" s="1"/>
  <c r="L5" i="46"/>
  <c r="L30" i="46" s="1"/>
  <c r="K5" i="46"/>
  <c r="K30" i="46" s="1"/>
  <c r="J5" i="46"/>
  <c r="J30" i="46" s="1"/>
  <c r="I5" i="46"/>
  <c r="H5" i="46"/>
  <c r="G5" i="46"/>
  <c r="F5" i="46"/>
  <c r="F30" i="46" s="1"/>
  <c r="E5" i="46"/>
  <c r="E30" i="46" s="1"/>
  <c r="D5" i="46"/>
  <c r="D30" i="46" s="1"/>
  <c r="N30" i="46" s="1"/>
  <c r="O30" i="46" s="1"/>
  <c r="G30" i="45"/>
  <c r="H30" i="45"/>
  <c r="I30" i="45"/>
  <c r="N29" i="45"/>
  <c r="O29" i="45" s="1"/>
  <c r="N28" i="45"/>
  <c r="O28" i="45" s="1"/>
  <c r="N27" i="45"/>
  <c r="O27" i="45"/>
  <c r="M26" i="45"/>
  <c r="N26" i="45" s="1"/>
  <c r="O26" i="45" s="1"/>
  <c r="L26" i="45"/>
  <c r="K26" i="45"/>
  <c r="J26" i="45"/>
  <c r="I26" i="45"/>
  <c r="H26" i="45"/>
  <c r="G26" i="45"/>
  <c r="F26" i="45"/>
  <c r="E26" i="45"/>
  <c r="D26" i="45"/>
  <c r="N25" i="45"/>
  <c r="O25" i="45"/>
  <c r="M24" i="45"/>
  <c r="N24" i="45" s="1"/>
  <c r="O24" i="45" s="1"/>
  <c r="L24" i="45"/>
  <c r="K24" i="45"/>
  <c r="J24" i="45"/>
  <c r="I24" i="45"/>
  <c r="H24" i="45"/>
  <c r="G24" i="45"/>
  <c r="F24" i="45"/>
  <c r="E24" i="45"/>
  <c r="D24" i="45"/>
  <c r="N23" i="45"/>
  <c r="O23" i="45"/>
  <c r="M22" i="45"/>
  <c r="N22" i="45" s="1"/>
  <c r="O22" i="45" s="1"/>
  <c r="L22" i="45"/>
  <c r="K22" i="45"/>
  <c r="J22" i="45"/>
  <c r="I22" i="45"/>
  <c r="H22" i="45"/>
  <c r="G22" i="45"/>
  <c r="F22" i="45"/>
  <c r="E22" i="45"/>
  <c r="D22" i="45"/>
  <c r="N21" i="45"/>
  <c r="O21" i="45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N18" i="45" s="1"/>
  <c r="O18" i="45" s="1"/>
  <c r="D18" i="45"/>
  <c r="N17" i="45"/>
  <c r="O17" i="45" s="1"/>
  <c r="N16" i="45"/>
  <c r="O16" i="45" s="1"/>
  <c r="N15" i="45"/>
  <c r="O15" i="45" s="1"/>
  <c r="N14" i="45"/>
  <c r="O14" i="45" s="1"/>
  <c r="M13" i="45"/>
  <c r="L13" i="45"/>
  <c r="K13" i="45"/>
  <c r="N13" i="45" s="1"/>
  <c r="O13" i="45" s="1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M30" i="45" s="1"/>
  <c r="L5" i="45"/>
  <c r="L30" i="45" s="1"/>
  <c r="K5" i="45"/>
  <c r="K30" i="45" s="1"/>
  <c r="J5" i="45"/>
  <c r="J30" i="45" s="1"/>
  <c r="I5" i="45"/>
  <c r="H5" i="45"/>
  <c r="G5" i="45"/>
  <c r="F5" i="45"/>
  <c r="F30" i="45" s="1"/>
  <c r="E5" i="45"/>
  <c r="E30" i="45" s="1"/>
  <c r="D5" i="45"/>
  <c r="D30" i="45" s="1"/>
  <c r="H29" i="44"/>
  <c r="N28" i="44"/>
  <c r="O28" i="44" s="1"/>
  <c r="N27" i="44"/>
  <c r="O27" i="44" s="1"/>
  <c r="N26" i="44"/>
  <c r="O26" i="44"/>
  <c r="M25" i="44"/>
  <c r="N25" i="44" s="1"/>
  <c r="O25" i="44" s="1"/>
  <c r="L25" i="44"/>
  <c r="K25" i="44"/>
  <c r="J25" i="44"/>
  <c r="I25" i="44"/>
  <c r="H25" i="44"/>
  <c r="G25" i="44"/>
  <c r="F25" i="44"/>
  <c r="E25" i="44"/>
  <c r="D25" i="44"/>
  <c r="N24" i="44"/>
  <c r="O24" i="44"/>
  <c r="M23" i="44"/>
  <c r="N23" i="44" s="1"/>
  <c r="O23" i="44" s="1"/>
  <c r="L23" i="44"/>
  <c r="K23" i="44"/>
  <c r="J23" i="44"/>
  <c r="I23" i="44"/>
  <c r="H23" i="44"/>
  <c r="G23" i="44"/>
  <c r="F23" i="44"/>
  <c r="E23" i="44"/>
  <c r="D23" i="44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 s="1"/>
  <c r="M17" i="44"/>
  <c r="L17" i="44"/>
  <c r="K17" i="44"/>
  <c r="J17" i="44"/>
  <c r="I17" i="44"/>
  <c r="H17" i="44"/>
  <c r="G17" i="44"/>
  <c r="G29" i="44" s="1"/>
  <c r="F17" i="44"/>
  <c r="E17" i="44"/>
  <c r="N17" i="44" s="1"/>
  <c r="O17" i="44" s="1"/>
  <c r="D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N13" i="44" s="1"/>
  <c r="O13" i="44" s="1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M29" i="44" s="1"/>
  <c r="L5" i="44"/>
  <c r="L29" i="44" s="1"/>
  <c r="K5" i="44"/>
  <c r="K29" i="44" s="1"/>
  <c r="J5" i="44"/>
  <c r="J29" i="44" s="1"/>
  <c r="I5" i="44"/>
  <c r="I29" i="44" s="1"/>
  <c r="H5" i="44"/>
  <c r="G5" i="44"/>
  <c r="F5" i="44"/>
  <c r="F29" i="44" s="1"/>
  <c r="E5" i="44"/>
  <c r="E29" i="44" s="1"/>
  <c r="D5" i="44"/>
  <c r="D29" i="44" s="1"/>
  <c r="J29" i="43"/>
  <c r="N28" i="43"/>
  <c r="O28" i="43" s="1"/>
  <c r="N27" i="43"/>
  <c r="O27" i="43" s="1"/>
  <c r="N26" i="43"/>
  <c r="O26" i="43" s="1"/>
  <c r="M25" i="43"/>
  <c r="L25" i="43"/>
  <c r="K25" i="43"/>
  <c r="N25" i="43" s="1"/>
  <c r="O25" i="43" s="1"/>
  <c r="J25" i="43"/>
  <c r="I25" i="43"/>
  <c r="H25" i="43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M21" i="43"/>
  <c r="L21" i="43"/>
  <c r="K21" i="43"/>
  <c r="K29" i="43" s="1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7" i="43" s="1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N13" i="43" s="1"/>
  <c r="O13" i="43" s="1"/>
  <c r="F13" i="43"/>
  <c r="E13" i="43"/>
  <c r="D13" i="43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M29" i="43" s="1"/>
  <c r="L5" i="43"/>
  <c r="L29" i="43" s="1"/>
  <c r="K5" i="43"/>
  <c r="J5" i="43"/>
  <c r="I5" i="43"/>
  <c r="I29" i="43" s="1"/>
  <c r="H5" i="43"/>
  <c r="H29" i="43" s="1"/>
  <c r="G5" i="43"/>
  <c r="N5" i="43" s="1"/>
  <c r="O5" i="43" s="1"/>
  <c r="F5" i="43"/>
  <c r="F29" i="43" s="1"/>
  <c r="E5" i="43"/>
  <c r="E29" i="43" s="1"/>
  <c r="D5" i="43"/>
  <c r="D29" i="43" s="1"/>
  <c r="K29" i="42"/>
  <c r="L29" i="42"/>
  <c r="M29" i="42"/>
  <c r="N28" i="42"/>
  <c r="O28" i="42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N23" i="42" s="1"/>
  <c r="O23" i="42" s="1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N21" i="42" s="1"/>
  <c r="O21" i="42" s="1"/>
  <c r="H21" i="42"/>
  <c r="G21" i="42"/>
  <c r="F21" i="42"/>
  <c r="E21" i="42"/>
  <c r="D21" i="42"/>
  <c r="N20" i="42"/>
  <c r="O20" i="42" s="1"/>
  <c r="N19" i="42"/>
  <c r="O19" i="42" s="1"/>
  <c r="N18" i="42"/>
  <c r="O18" i="42"/>
  <c r="M17" i="42"/>
  <c r="N17" i="42" s="1"/>
  <c r="O17" i="42" s="1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N13" i="42" s="1"/>
  <c r="O13" i="42" s="1"/>
  <c r="D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J29" i="42" s="1"/>
  <c r="I5" i="42"/>
  <c r="I29" i="42" s="1"/>
  <c r="H5" i="42"/>
  <c r="H29" i="42" s="1"/>
  <c r="G5" i="42"/>
  <c r="G29" i="42" s="1"/>
  <c r="F5" i="42"/>
  <c r="F29" i="42" s="1"/>
  <c r="E5" i="42"/>
  <c r="E29" i="42" s="1"/>
  <c r="D5" i="42"/>
  <c r="D29" i="42" s="1"/>
  <c r="N29" i="42" s="1"/>
  <c r="O29" i="42" s="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N25" i="41" s="1"/>
  <c r="O25" i="41" s="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N23" i="41" s="1"/>
  <c r="O23" i="41" s="1"/>
  <c r="F23" i="41"/>
  <c r="E23" i="41"/>
  <c r="D23" i="41"/>
  <c r="N22" i="41"/>
  <c r="O22" i="41" s="1"/>
  <c r="M21" i="41"/>
  <c r="L21" i="41"/>
  <c r="K21" i="41"/>
  <c r="J21" i="41"/>
  <c r="I21" i="41"/>
  <c r="H21" i="41"/>
  <c r="G21" i="41"/>
  <c r="N21" i="41" s="1"/>
  <c r="O21" i="41" s="1"/>
  <c r="F21" i="41"/>
  <c r="E21" i="41"/>
  <c r="D21" i="41"/>
  <c r="N20" i="41"/>
  <c r="O20" i="41" s="1"/>
  <c r="N19" i="41"/>
  <c r="O19" i="41" s="1"/>
  <c r="N18" i="41"/>
  <c r="O18" i="41" s="1"/>
  <c r="M17" i="41"/>
  <c r="M29" i="41" s="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L29" i="41" s="1"/>
  <c r="K5" i="41"/>
  <c r="K29" i="41" s="1"/>
  <c r="J5" i="41"/>
  <c r="J29" i="41" s="1"/>
  <c r="I5" i="41"/>
  <c r="I29" i="41" s="1"/>
  <c r="H5" i="41"/>
  <c r="H29" i="41" s="1"/>
  <c r="G5" i="41"/>
  <c r="G29" i="41" s="1"/>
  <c r="F5" i="41"/>
  <c r="F29" i="41" s="1"/>
  <c r="E5" i="41"/>
  <c r="E29" i="41" s="1"/>
  <c r="D5" i="41"/>
  <c r="D29" i="41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N27" i="40"/>
  <c r="O27" i="40" s="1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N25" i="40" s="1"/>
  <c r="O25" i="40" s="1"/>
  <c r="D25" i="40"/>
  <c r="N24" i="40"/>
  <c r="O24" i="40" s="1"/>
  <c r="M23" i="40"/>
  <c r="L23" i="40"/>
  <c r="K23" i="40"/>
  <c r="J23" i="40"/>
  <c r="I23" i="40"/>
  <c r="N23" i="40" s="1"/>
  <c r="O23" i="40" s="1"/>
  <c r="H23" i="40"/>
  <c r="G23" i="40"/>
  <c r="F23" i="40"/>
  <c r="E23" i="40"/>
  <c r="D23" i="40"/>
  <c r="N22" i="40"/>
  <c r="O22" i="40"/>
  <c r="N21" i="40"/>
  <c r="O21" i="40"/>
  <c r="N20" i="40"/>
  <c r="O20" i="40"/>
  <c r="N19" i="40"/>
  <c r="O19" i="40" s="1"/>
  <c r="M18" i="40"/>
  <c r="L18" i="40"/>
  <c r="K18" i="40"/>
  <c r="J18" i="40"/>
  <c r="I18" i="40"/>
  <c r="H18" i="40"/>
  <c r="G18" i="40"/>
  <c r="F18" i="40"/>
  <c r="N18" i="40" s="1"/>
  <c r="O18" i="40" s="1"/>
  <c r="E18" i="40"/>
  <c r="D18" i="40"/>
  <c r="N17" i="40"/>
  <c r="O17" i="40"/>
  <c r="N16" i="40"/>
  <c r="O16" i="40" s="1"/>
  <c r="N15" i="40"/>
  <c r="O15" i="40"/>
  <c r="N14" i="40"/>
  <c r="O14" i="40"/>
  <c r="M13" i="40"/>
  <c r="L13" i="40"/>
  <c r="K13" i="40"/>
  <c r="J13" i="40"/>
  <c r="I13" i="40"/>
  <c r="H13" i="40"/>
  <c r="G13" i="40"/>
  <c r="F13" i="40"/>
  <c r="E13" i="40"/>
  <c r="D13" i="40"/>
  <c r="D30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M30" i="40" s="1"/>
  <c r="L5" i="40"/>
  <c r="K5" i="40"/>
  <c r="K30" i="40" s="1"/>
  <c r="J5" i="40"/>
  <c r="J30" i="40" s="1"/>
  <c r="I5" i="40"/>
  <c r="I30" i="40" s="1"/>
  <c r="H5" i="40"/>
  <c r="H30" i="40" s="1"/>
  <c r="G5" i="40"/>
  <c r="G30" i="40"/>
  <c r="F5" i="40"/>
  <c r="E5" i="40"/>
  <c r="E30" i="40" s="1"/>
  <c r="D5" i="40"/>
  <c r="N5" i="40" s="1"/>
  <c r="O5" i="40" s="1"/>
  <c r="N28" i="39"/>
  <c r="O28" i="39" s="1"/>
  <c r="N27" i="39"/>
  <c r="O27" i="39"/>
  <c r="N26" i="39"/>
  <c r="O26" i="39"/>
  <c r="M25" i="39"/>
  <c r="L25" i="39"/>
  <c r="K25" i="39"/>
  <c r="J25" i="39"/>
  <c r="I25" i="39"/>
  <c r="H25" i="39"/>
  <c r="G25" i="39"/>
  <c r="F25" i="39"/>
  <c r="E25" i="39"/>
  <c r="D25" i="39"/>
  <c r="N25" i="39"/>
  <c r="O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3" i="39" s="1"/>
  <c r="O23" i="39" s="1"/>
  <c r="N22" i="39"/>
  <c r="O22" i="39" s="1"/>
  <c r="M21" i="39"/>
  <c r="L21" i="39"/>
  <c r="K21" i="39"/>
  <c r="J21" i="39"/>
  <c r="I21" i="39"/>
  <c r="H21" i="39"/>
  <c r="G21" i="39"/>
  <c r="F21" i="39"/>
  <c r="N21" i="39" s="1"/>
  <c r="O21" i="39" s="1"/>
  <c r="E21" i="39"/>
  <c r="D21" i="39"/>
  <c r="N20" i="39"/>
  <c r="O20" i="39" s="1"/>
  <c r="N19" i="39"/>
  <c r="O19" i="39" s="1"/>
  <c r="N18" i="39"/>
  <c r="O18" i="39"/>
  <c r="M17" i="39"/>
  <c r="L17" i="39"/>
  <c r="K17" i="39"/>
  <c r="J17" i="39"/>
  <c r="I17" i="39"/>
  <c r="H17" i="39"/>
  <c r="G17" i="39"/>
  <c r="N17" i="39" s="1"/>
  <c r="O17" i="39" s="1"/>
  <c r="F17" i="39"/>
  <c r="E17" i="39"/>
  <c r="D17" i="39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G29" i="39" s="1"/>
  <c r="F13" i="39"/>
  <c r="E13" i="39"/>
  <c r="N13" i="39" s="1"/>
  <c r="O13" i="39" s="1"/>
  <c r="D13" i="39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M29" i="39" s="1"/>
  <c r="L5" i="39"/>
  <c r="L29" i="39" s="1"/>
  <c r="K5" i="39"/>
  <c r="K29" i="39"/>
  <c r="J5" i="39"/>
  <c r="J29" i="39" s="1"/>
  <c r="I5" i="39"/>
  <c r="I29" i="39" s="1"/>
  <c r="H5" i="39"/>
  <c r="H29" i="39" s="1"/>
  <c r="G5" i="39"/>
  <c r="F5" i="39"/>
  <c r="F29" i="39" s="1"/>
  <c r="E5" i="39"/>
  <c r="E29" i="39" s="1"/>
  <c r="D5" i="39"/>
  <c r="N28" i="38"/>
  <c r="O28" i="38" s="1"/>
  <c r="N27" i="38"/>
  <c r="O27" i="38" s="1"/>
  <c r="N26" i="38"/>
  <c r="O26" i="38" s="1"/>
  <c r="M25" i="38"/>
  <c r="L25" i="38"/>
  <c r="K25" i="38"/>
  <c r="J25" i="38"/>
  <c r="I25" i="38"/>
  <c r="H25" i="38"/>
  <c r="N25" i="38" s="1"/>
  <c r="O25" i="38" s="1"/>
  <c r="G25" i="38"/>
  <c r="F25" i="38"/>
  <c r="E25" i="38"/>
  <c r="D25" i="38"/>
  <c r="N24" i="38"/>
  <c r="O24" i="38" s="1"/>
  <c r="M23" i="38"/>
  <c r="L23" i="38"/>
  <c r="K23" i="38"/>
  <c r="J23" i="38"/>
  <c r="I23" i="38"/>
  <c r="N23" i="38" s="1"/>
  <c r="O23" i="38" s="1"/>
  <c r="H23" i="38"/>
  <c r="G23" i="38"/>
  <c r="F23" i="38"/>
  <c r="E23" i="38"/>
  <c r="D23" i="38"/>
  <c r="N22" i="38"/>
  <c r="O22" i="38" s="1"/>
  <c r="M21" i="38"/>
  <c r="L21" i="38"/>
  <c r="K21" i="38"/>
  <c r="K29" i="38" s="1"/>
  <c r="J21" i="38"/>
  <c r="I21" i="38"/>
  <c r="H21" i="38"/>
  <c r="G21" i="38"/>
  <c r="F21" i="38"/>
  <c r="E21" i="38"/>
  <c r="D21" i="38"/>
  <c r="N20" i="38"/>
  <c r="O20" i="38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F29" i="38" s="1"/>
  <c r="E17" i="38"/>
  <c r="D17" i="38"/>
  <c r="N17" i="38" s="1"/>
  <c r="O17" i="38" s="1"/>
  <c r="N16" i="38"/>
  <c r="O16" i="38" s="1"/>
  <c r="N15" i="38"/>
  <c r="O15" i="38" s="1"/>
  <c r="N14" i="38"/>
  <c r="O14" i="38"/>
  <c r="M13" i="38"/>
  <c r="M29" i="38" s="1"/>
  <c r="L13" i="38"/>
  <c r="L29" i="38" s="1"/>
  <c r="K13" i="38"/>
  <c r="J13" i="38"/>
  <c r="I13" i="38"/>
  <c r="H13" i="38"/>
  <c r="G13" i="38"/>
  <c r="F13" i="38"/>
  <c r="E13" i="38"/>
  <c r="D13" i="38"/>
  <c r="N13" i="38" s="1"/>
  <c r="O13" i="38" s="1"/>
  <c r="N12" i="38"/>
  <c r="O12" i="38"/>
  <c r="N11" i="38"/>
  <c r="O11" i="38" s="1"/>
  <c r="N10" i="38"/>
  <c r="O10" i="38" s="1"/>
  <c r="N9" i="38"/>
  <c r="O9" i="38"/>
  <c r="N8" i="38"/>
  <c r="O8" i="38" s="1"/>
  <c r="N7" i="38"/>
  <c r="O7" i="38"/>
  <c r="N6" i="38"/>
  <c r="O6" i="38"/>
  <c r="M5" i="38"/>
  <c r="L5" i="38"/>
  <c r="K5" i="38"/>
  <c r="J5" i="38"/>
  <c r="J29" i="38" s="1"/>
  <c r="I5" i="38"/>
  <c r="I29" i="38" s="1"/>
  <c r="H5" i="38"/>
  <c r="H29" i="38" s="1"/>
  <c r="G5" i="38"/>
  <c r="G29" i="38" s="1"/>
  <c r="F5" i="38"/>
  <c r="E5" i="38"/>
  <c r="E29" i="38" s="1"/>
  <c r="D5" i="38"/>
  <c r="N5" i="38" s="1"/>
  <c r="O5" i="38" s="1"/>
  <c r="N27" i="37"/>
  <c r="O27" i="37" s="1"/>
  <c r="N26" i="37"/>
  <c r="O26" i="37" s="1"/>
  <c r="M25" i="37"/>
  <c r="L25" i="37"/>
  <c r="K25" i="37"/>
  <c r="J25" i="37"/>
  <c r="I25" i="37"/>
  <c r="H25" i="37"/>
  <c r="G25" i="37"/>
  <c r="G28" i="37" s="1"/>
  <c r="F25" i="37"/>
  <c r="F28" i="37" s="1"/>
  <c r="E25" i="37"/>
  <c r="N25" i="37" s="1"/>
  <c r="O25" i="37" s="1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M21" i="37"/>
  <c r="L21" i="37"/>
  <c r="K21" i="37"/>
  <c r="J21" i="37"/>
  <c r="I21" i="37"/>
  <c r="N21" i="37" s="1"/>
  <c r="O21" i="37" s="1"/>
  <c r="H21" i="37"/>
  <c r="G21" i="37"/>
  <c r="F21" i="37"/>
  <c r="E21" i="37"/>
  <c r="D21" i="37"/>
  <c r="N20" i="37"/>
  <c r="O20" i="37" s="1"/>
  <c r="N19" i="37"/>
  <c r="O19" i="37"/>
  <c r="N18" i="37"/>
  <c r="O18" i="37" s="1"/>
  <c r="M17" i="37"/>
  <c r="L17" i="37"/>
  <c r="K17" i="37"/>
  <c r="J17" i="37"/>
  <c r="I17" i="37"/>
  <c r="H17" i="37"/>
  <c r="G17" i="37"/>
  <c r="F17" i="37"/>
  <c r="E17" i="37"/>
  <c r="E28" i="37" s="1"/>
  <c r="D17" i="37"/>
  <c r="N17" i="37" s="1"/>
  <c r="O17" i="37" s="1"/>
  <c r="N16" i="37"/>
  <c r="O16" i="37" s="1"/>
  <c r="N15" i="37"/>
  <c r="O15" i="37" s="1"/>
  <c r="N14" i="37"/>
  <c r="O14" i="37" s="1"/>
  <c r="M13" i="37"/>
  <c r="L13" i="37"/>
  <c r="K13" i="37"/>
  <c r="J13" i="37"/>
  <c r="J28" i="37" s="1"/>
  <c r="I13" i="37"/>
  <c r="I28" i="37" s="1"/>
  <c r="H13" i="37"/>
  <c r="N13" i="37" s="1"/>
  <c r="O13" i="37" s="1"/>
  <c r="G13" i="37"/>
  <c r="F13" i="37"/>
  <c r="E13" i="37"/>
  <c r="D13" i="37"/>
  <c r="N12" i="37"/>
  <c r="O12" i="37" s="1"/>
  <c r="N11" i="37"/>
  <c r="O11" i="37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L28" i="37"/>
  <c r="K5" i="37"/>
  <c r="K28" i="37" s="1"/>
  <c r="J5" i="37"/>
  <c r="I5" i="37"/>
  <c r="H5" i="37"/>
  <c r="G5" i="37"/>
  <c r="F5" i="37"/>
  <c r="E5" i="37"/>
  <c r="D5" i="37"/>
  <c r="N5" i="37" s="1"/>
  <c r="O5" i="37" s="1"/>
  <c r="N28" i="36"/>
  <c r="O28" i="36" s="1"/>
  <c r="N27" i="36"/>
  <c r="O27" i="36" s="1"/>
  <c r="N26" i="36"/>
  <c r="O26" i="36" s="1"/>
  <c r="M25" i="36"/>
  <c r="L25" i="36"/>
  <c r="K25" i="36"/>
  <c r="J25" i="36"/>
  <c r="I25" i="36"/>
  <c r="H25" i="36"/>
  <c r="G25" i="36"/>
  <c r="N25" i="36" s="1"/>
  <c r="O25" i="36" s="1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N23" i="36" s="1"/>
  <c r="O23" i="36" s="1"/>
  <c r="D23" i="36"/>
  <c r="N22" i="36"/>
  <c r="O22" i="36"/>
  <c r="M21" i="36"/>
  <c r="L21" i="36"/>
  <c r="K21" i="36"/>
  <c r="J21" i="36"/>
  <c r="I21" i="36"/>
  <c r="H21" i="36"/>
  <c r="N21" i="36" s="1"/>
  <c r="O21" i="36" s="1"/>
  <c r="G21" i="36"/>
  <c r="F21" i="36"/>
  <c r="E21" i="36"/>
  <c r="D21" i="36"/>
  <c r="N20" i="36"/>
  <c r="O20" i="36" s="1"/>
  <c r="N19" i="36"/>
  <c r="O19" i="36"/>
  <c r="N18" i="36"/>
  <c r="O18" i="36" s="1"/>
  <c r="M17" i="36"/>
  <c r="L17" i="36"/>
  <c r="K17" i="36"/>
  <c r="J17" i="36"/>
  <c r="I17" i="36"/>
  <c r="H17" i="36"/>
  <c r="G17" i="36"/>
  <c r="F17" i="36"/>
  <c r="E17" i="36"/>
  <c r="N17" i="36"/>
  <c r="O17" i="36"/>
  <c r="D17" i="36"/>
  <c r="N16" i="36"/>
  <c r="O16" i="36" s="1"/>
  <c r="N15" i="36"/>
  <c r="O15" i="36" s="1"/>
  <c r="N14" i="36"/>
  <c r="O14" i="36" s="1"/>
  <c r="M13" i="36"/>
  <c r="L13" i="36"/>
  <c r="K13" i="36"/>
  <c r="K29" i="36"/>
  <c r="J13" i="36"/>
  <c r="J29" i="36" s="1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M29" i="36" s="1"/>
  <c r="L5" i="36"/>
  <c r="L29" i="36" s="1"/>
  <c r="K5" i="36"/>
  <c r="J5" i="36"/>
  <c r="I5" i="36"/>
  <c r="I29" i="36" s="1"/>
  <c r="H5" i="36"/>
  <c r="H29" i="36" s="1"/>
  <c r="G5" i="36"/>
  <c r="G29" i="36" s="1"/>
  <c r="F5" i="36"/>
  <c r="N5" i="36" s="1"/>
  <c r="O5" i="36" s="1"/>
  <c r="F29" i="36"/>
  <c r="E5" i="36"/>
  <c r="E29" i="36" s="1"/>
  <c r="D5" i="36"/>
  <c r="N28" i="35"/>
  <c r="O28" i="35" s="1"/>
  <c r="N27" i="35"/>
  <c r="O27" i="35" s="1"/>
  <c r="N26" i="35"/>
  <c r="O26" i="35" s="1"/>
  <c r="M25" i="35"/>
  <c r="L25" i="35"/>
  <c r="K25" i="35"/>
  <c r="J25" i="35"/>
  <c r="N25" i="35" s="1"/>
  <c r="O25" i="35" s="1"/>
  <c r="I25" i="35"/>
  <c r="H25" i="35"/>
  <c r="G25" i="35"/>
  <c r="F25" i="35"/>
  <c r="E25" i="35"/>
  <c r="D25" i="35"/>
  <c r="N24" i="35"/>
  <c r="O24" i="35" s="1"/>
  <c r="M23" i="35"/>
  <c r="L23" i="35"/>
  <c r="K23" i="35"/>
  <c r="N23" i="35" s="1"/>
  <c r="O23" i="35" s="1"/>
  <c r="J23" i="35"/>
  <c r="I23" i="35"/>
  <c r="H23" i="35"/>
  <c r="G23" i="35"/>
  <c r="F23" i="35"/>
  <c r="E23" i="35"/>
  <c r="D23" i="35"/>
  <c r="N22" i="35"/>
  <c r="O22" i="35"/>
  <c r="M21" i="35"/>
  <c r="L21" i="35"/>
  <c r="N21" i="35" s="1"/>
  <c r="O21" i="35" s="1"/>
  <c r="K21" i="35"/>
  <c r="J21" i="35"/>
  <c r="I21" i="35"/>
  <c r="H21" i="35"/>
  <c r="G21" i="35"/>
  <c r="F21" i="35"/>
  <c r="E21" i="35"/>
  <c r="D21" i="35"/>
  <c r="N20" i="35"/>
  <c r="O20" i="35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N17" i="35" s="1"/>
  <c r="O17" i="35" s="1"/>
  <c r="D17" i="35"/>
  <c r="N16" i="35"/>
  <c r="O16" i="35" s="1"/>
  <c r="N15" i="35"/>
  <c r="O15" i="35" s="1"/>
  <c r="N14" i="35"/>
  <c r="O14" i="35" s="1"/>
  <c r="M13" i="35"/>
  <c r="L13" i="35"/>
  <c r="K13" i="35"/>
  <c r="K29" i="35" s="1"/>
  <c r="J13" i="35"/>
  <c r="I13" i="35"/>
  <c r="H13" i="35"/>
  <c r="G13" i="35"/>
  <c r="F13" i="35"/>
  <c r="E13" i="35"/>
  <c r="D13" i="35"/>
  <c r="N13" i="35" s="1"/>
  <c r="O13" i="35" s="1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L29" i="35" s="1"/>
  <c r="K5" i="35"/>
  <c r="J5" i="35"/>
  <c r="J29" i="35" s="1"/>
  <c r="I5" i="35"/>
  <c r="I29" i="35" s="1"/>
  <c r="H5" i="35"/>
  <c r="H29" i="35" s="1"/>
  <c r="G5" i="35"/>
  <c r="G29" i="35" s="1"/>
  <c r="F5" i="35"/>
  <c r="F29" i="35" s="1"/>
  <c r="E5" i="35"/>
  <c r="D5" i="35"/>
  <c r="N5" i="35" s="1"/>
  <c r="O5" i="35" s="1"/>
  <c r="N27" i="34"/>
  <c r="O2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J28" i="34" s="1"/>
  <c r="I20" i="34"/>
  <c r="H20" i="34"/>
  <c r="G20" i="34"/>
  <c r="F20" i="34"/>
  <c r="E20" i="34"/>
  <c r="D20" i="34"/>
  <c r="N19" i="34"/>
  <c r="O19" i="34" s="1"/>
  <c r="N18" i="34"/>
  <c r="O18" i="34"/>
  <c r="N17" i="34"/>
  <c r="O17" i="34" s="1"/>
  <c r="M16" i="34"/>
  <c r="L16" i="34"/>
  <c r="K16" i="34"/>
  <c r="J16" i="34"/>
  <c r="I16" i="34"/>
  <c r="H16" i="34"/>
  <c r="G16" i="34"/>
  <c r="F16" i="34"/>
  <c r="E16" i="34"/>
  <c r="E28" i="34" s="1"/>
  <c r="D16" i="34"/>
  <c r="N15" i="34"/>
  <c r="O15" i="34" s="1"/>
  <c r="N14" i="34"/>
  <c r="O14" i="34" s="1"/>
  <c r="M13" i="34"/>
  <c r="L13" i="34"/>
  <c r="K13" i="34"/>
  <c r="J13" i="34"/>
  <c r="I13" i="34"/>
  <c r="I28" i="34" s="1"/>
  <c r="H13" i="34"/>
  <c r="G13" i="34"/>
  <c r="N13" i="34" s="1"/>
  <c r="O13" i="34" s="1"/>
  <c r="F13" i="34"/>
  <c r="E13" i="34"/>
  <c r="D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M28" i="34" s="1"/>
  <c r="L5" i="34"/>
  <c r="L28" i="34"/>
  <c r="K5" i="34"/>
  <c r="N5" i="34" s="1"/>
  <c r="O5" i="34" s="1"/>
  <c r="J5" i="34"/>
  <c r="I5" i="34"/>
  <c r="H5" i="34"/>
  <c r="H28" i="34" s="1"/>
  <c r="G5" i="34"/>
  <c r="F5" i="34"/>
  <c r="F28" i="34" s="1"/>
  <c r="E5" i="34"/>
  <c r="D5" i="34"/>
  <c r="E24" i="33"/>
  <c r="N24" i="33" s="1"/>
  <c r="O24" i="33" s="1"/>
  <c r="F24" i="33"/>
  <c r="G24" i="33"/>
  <c r="H24" i="33"/>
  <c r="I24" i="33"/>
  <c r="J24" i="33"/>
  <c r="K24" i="33"/>
  <c r="L24" i="33"/>
  <c r="M24" i="33"/>
  <c r="D24" i="33"/>
  <c r="E22" i="33"/>
  <c r="E27" i="33" s="1"/>
  <c r="F22" i="33"/>
  <c r="G22" i="33"/>
  <c r="H22" i="33"/>
  <c r="I22" i="33"/>
  <c r="J22" i="33"/>
  <c r="K22" i="33"/>
  <c r="L22" i="33"/>
  <c r="M22" i="33"/>
  <c r="E20" i="33"/>
  <c r="F20" i="33"/>
  <c r="N20" i="33" s="1"/>
  <c r="O20" i="33" s="1"/>
  <c r="G20" i="33"/>
  <c r="G27" i="33" s="1"/>
  <c r="H20" i="33"/>
  <c r="H27" i="33" s="1"/>
  <c r="I20" i="33"/>
  <c r="J20" i="33"/>
  <c r="K20" i="33"/>
  <c r="L20" i="33"/>
  <c r="M20" i="33"/>
  <c r="E16" i="33"/>
  <c r="F16" i="33"/>
  <c r="G16" i="33"/>
  <c r="H16" i="33"/>
  <c r="I16" i="33"/>
  <c r="N16" i="33" s="1"/>
  <c r="O16" i="33" s="1"/>
  <c r="J16" i="33"/>
  <c r="K16" i="33"/>
  <c r="L16" i="33"/>
  <c r="M16" i="33"/>
  <c r="E13" i="33"/>
  <c r="F13" i="33"/>
  <c r="G13" i="33"/>
  <c r="H13" i="33"/>
  <c r="I13" i="33"/>
  <c r="J13" i="33"/>
  <c r="K13" i="33"/>
  <c r="L13" i="33"/>
  <c r="M13" i="33"/>
  <c r="E5" i="33"/>
  <c r="F5" i="33"/>
  <c r="F27" i="33" s="1"/>
  <c r="G5" i="33"/>
  <c r="H5" i="33"/>
  <c r="I5" i="33"/>
  <c r="I27" i="33" s="1"/>
  <c r="J5" i="33"/>
  <c r="J27" i="33" s="1"/>
  <c r="K5" i="33"/>
  <c r="K27" i="33" s="1"/>
  <c r="L5" i="33"/>
  <c r="L27" i="33" s="1"/>
  <c r="M5" i="33"/>
  <c r="D22" i="33"/>
  <c r="D20" i="33"/>
  <c r="D16" i="33"/>
  <c r="D13" i="33"/>
  <c r="N13" i="33" s="1"/>
  <c r="O13" i="33" s="1"/>
  <c r="D5" i="33"/>
  <c r="N26" i="33"/>
  <c r="O26" i="33"/>
  <c r="N25" i="33"/>
  <c r="O25" i="33" s="1"/>
  <c r="N23" i="33"/>
  <c r="O23" i="33"/>
  <c r="N21" i="33"/>
  <c r="O21" i="33" s="1"/>
  <c r="N15" i="33"/>
  <c r="O15" i="33" s="1"/>
  <c r="N7" i="33"/>
  <c r="O7" i="33" s="1"/>
  <c r="N8" i="33"/>
  <c r="O8" i="33"/>
  <c r="N9" i="33"/>
  <c r="O9" i="33" s="1"/>
  <c r="N10" i="33"/>
  <c r="O10" i="33"/>
  <c r="N11" i="33"/>
  <c r="O11" i="33" s="1"/>
  <c r="N12" i="33"/>
  <c r="O12" i="33" s="1"/>
  <c r="N6" i="33"/>
  <c r="O6" i="33" s="1"/>
  <c r="N17" i="33"/>
  <c r="O17" i="33"/>
  <c r="N18" i="33"/>
  <c r="O18" i="33" s="1"/>
  <c r="N19" i="33"/>
  <c r="O19" i="33"/>
  <c r="N14" i="33"/>
  <c r="O14" i="33" s="1"/>
  <c r="D29" i="36"/>
  <c r="M27" i="33"/>
  <c r="D28" i="34"/>
  <c r="N22" i="34"/>
  <c r="O22" i="34" s="1"/>
  <c r="N22" i="33"/>
  <c r="O22" i="33" s="1"/>
  <c r="M29" i="35"/>
  <c r="M28" i="37"/>
  <c r="L30" i="40"/>
  <c r="D27" i="33"/>
  <c r="N17" i="41"/>
  <c r="O17" i="41" s="1"/>
  <c r="N25" i="42"/>
  <c r="O25" i="42" s="1"/>
  <c r="N23" i="43"/>
  <c r="O23" i="43" s="1"/>
  <c r="N21" i="44"/>
  <c r="O21" i="44" s="1"/>
  <c r="N5" i="45"/>
  <c r="O5" i="45" s="1"/>
  <c r="N13" i="46"/>
  <c r="O13" i="46" s="1"/>
  <c r="O18" i="49"/>
  <c r="P18" i="49" s="1"/>
  <c r="O31" i="50" l="1"/>
  <c r="P31" i="50" s="1"/>
  <c r="N28" i="34"/>
  <c r="O28" i="34" s="1"/>
  <c r="N29" i="36"/>
  <c r="O29" i="36" s="1"/>
  <c r="N29" i="43"/>
  <c r="O29" i="43" s="1"/>
  <c r="N29" i="41"/>
  <c r="O29" i="41" s="1"/>
  <c r="N27" i="33"/>
  <c r="O27" i="33" s="1"/>
  <c r="N29" i="44"/>
  <c r="O29" i="44" s="1"/>
  <c r="N30" i="45"/>
  <c r="O30" i="45" s="1"/>
  <c r="D28" i="37"/>
  <c r="N5" i="39"/>
  <c r="O5" i="39" s="1"/>
  <c r="D29" i="35"/>
  <c r="N29" i="35" s="1"/>
  <c r="O29" i="35" s="1"/>
  <c r="N5" i="33"/>
  <c r="O5" i="33" s="1"/>
  <c r="N16" i="34"/>
  <c r="O16" i="34" s="1"/>
  <c r="N21" i="38"/>
  <c r="O21" i="38" s="1"/>
  <c r="N13" i="40"/>
  <c r="O13" i="40" s="1"/>
  <c r="N21" i="43"/>
  <c r="O21" i="43" s="1"/>
  <c r="N5" i="41"/>
  <c r="O5" i="41" s="1"/>
  <c r="N20" i="34"/>
  <c r="O20" i="34" s="1"/>
  <c r="G29" i="43"/>
  <c r="N13" i="36"/>
  <c r="O13" i="36" s="1"/>
  <c r="K28" i="34"/>
  <c r="K30" i="49"/>
  <c r="O30" i="49" s="1"/>
  <c r="P30" i="49" s="1"/>
  <c r="D29" i="39"/>
  <c r="N29" i="39" s="1"/>
  <c r="O29" i="39" s="1"/>
  <c r="N5" i="42"/>
  <c r="O5" i="42" s="1"/>
  <c r="N5" i="44"/>
  <c r="O5" i="44" s="1"/>
  <c r="H28" i="37"/>
  <c r="F30" i="40"/>
  <c r="N30" i="40" s="1"/>
  <c r="O30" i="40" s="1"/>
  <c r="G28" i="34"/>
  <c r="E29" i="35"/>
  <c r="D29" i="38"/>
  <c r="N29" i="38" s="1"/>
  <c r="O29" i="38" s="1"/>
  <c r="N5" i="46"/>
  <c r="O5" i="46" s="1"/>
  <c r="N28" i="37" l="1"/>
  <c r="O28" i="37" s="1"/>
</calcChain>
</file>

<file path=xl/sharedStrings.xml><?xml version="1.0" encoding="utf-8"?>
<sst xmlns="http://schemas.openxmlformats.org/spreadsheetml/2006/main" count="772" uniqueCount="94">
  <si>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</si>
  <si>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</si>
  <si>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</si>
  <si>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</si>
  <si>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</si>
  <si>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</si>
  <si>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</si>
  <si>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</si>
  <si>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</si>
  <si>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</si>
  <si>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</si>
  <si>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</si>
  <si>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</si>
  <si>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</si>
  <si>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</si>
  <si>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</si>
  <si>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</si>
  <si>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</si>
  <si>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</si>
  <si>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</si>
  <si>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</si>
  <si>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</si>
  <si>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</si>
  <si>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</si>
  <si>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</si>
  <si>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</si>
  <si>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</si>
  <si>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</si>
  <si>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</si>
  <si>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Physical Environment</t>
  </si>
  <si>
    <t>Water Utility Services</t>
  </si>
  <si>
    <t>Garbage / Solid Waste Control Services</t>
  </si>
  <si>
    <t>Flood Control / Stormwater Management</t>
  </si>
  <si>
    <t>Transportation</t>
  </si>
  <si>
    <t>Road and Street Facilities</t>
  </si>
  <si>
    <t>Culture / Recreation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</si>
  <si>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</si>
  <si>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</si>
  <si>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</si>
  <si>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</si>
  <si>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</si>
  <si>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Tequesta Expenditures Reported by Account Code and Fund Type</t>
  </si>
  <si>
    <t>Local Fiscal Year Ended September 30, 2010</t>
  </si>
  <si>
    <t>Proprietary - Non-Operating Interest Expense</t>
  </si>
  <si>
    <t>2010 Municipal Census Population:</t>
  </si>
  <si>
    <t>Local Fiscal Year Ended September 30, 2011</t>
  </si>
  <si>
    <t>Protective Inspections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</si>
  <si>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</si>
  <si>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</si>
  <si>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</si>
  <si>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</si>
  <si>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</si>
  <si>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Ambulance and Rescue Services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</si>
  <si>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</si>
  <si>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</si>
  <si>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</si>
  <si>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</si>
  <si>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</si>
  <si>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</si>
  <si>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</si>
  <si>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</si>
  <si>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</si>
  <si>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</si>
  <si>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</si>
  <si>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Other Non-Operating Disbursements</t>
  </si>
  <si>
    <t>Non-Operating Interest Expense</t>
  </si>
  <si>
    <t>2014 Municipal Population:</t>
  </si>
  <si>
    <t>Local Fiscal Year Ended September 30, 2007</t>
  </si>
  <si>
    <t>Other Public Safety</t>
  </si>
  <si>
    <t>Other Physical Environment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</si>
  <si>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</si>
  <si>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</si>
  <si>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</si>
  <si>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</si>
  <si>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</si>
  <si>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</si>
  <si>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</si>
  <si>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</si>
  <si>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</si>
  <si>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</si>
  <si>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</si>
  <si>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</si>
  <si>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</si>
  <si>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</si>
  <si>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</si>
  <si>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</si>
  <si>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</si>
  <si>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</si>
  <si>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</si>
  <si>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</si>
  <si>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Debt Service Payments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</si>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</sst>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85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SUM(D6:D13)</f>
        <v>3285021</v>
      </c>
      <c r="E5" s="24">
        <f>SUM(E6:E13)</f>
        <v>0</v>
      </c>
      <c r="F5" s="24">
        <f>SUM(F6:F13)</f>
        <v>0</v>
      </c>
      <c r="G5" s="24">
        <f>SUM(G6:G13)</f>
        <v>109841</v>
      </c>
      <c r="H5" s="24">
        <f>SUM(H6:H13)</f>
        <v>0</v>
      </c>
      <c r="I5" s="24">
        <f>SUM(I6:I13)</f>
        <v>0</v>
      </c>
      <c r="J5" s="24">
        <f>SUM(J6:J13)</f>
        <v>0</v>
      </c>
      <c r="K5" s="24">
        <f>SUM(K6:K13)</f>
        <v>1603378</v>
      </c>
      <c r="L5" s="24">
        <f>SUM(L6:L13)</f>
        <v>0</v>
      </c>
      <c r="M5" s="24">
        <f>SUM(M6:M13)</f>
        <v>0</v>
      </c>
      <c r="N5" s="24">
        <f>SUM(N6:N13)</f>
        <v>0</v>
      </c>
      <c r="O5" s="25">
        <f>SUM(D5:N5)</f>
        <v>4998240</v>
      </c>
      <c r="P5" s="30">
        <f>(O5/P$33)</f>
        <v>808.90759022495547</v>
      </c>
      <c r="Q5" s="6"/>
    </row>
    <row r="6" spans="1:134">
      <c r="A6" s="12"/>
      <c r="B6" s="42">
        <v>511</v>
      </c>
      <c r="C6" s="19" t="s">
        <v>19</v>
      </c>
      <c r="D6" s="43">
        <v>63632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63632</v>
      </c>
      <c r="P6" s="44">
        <f>(O6/P$33)</f>
        <v>10.298106489723256</v>
      </c>
      <c r="Q6" s="9"/>
    </row>
    <row r="7" spans="1:134">
      <c r="A7" s="12"/>
      <c r="B7" s="42">
        <v>512</v>
      </c>
      <c r="C7" s="19" t="s">
        <v>20</v>
      </c>
      <c r="D7" s="43">
        <v>705883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0">SUM(D7:N7)</f>
        <v>705883</v>
      </c>
      <c r="P7" s="44">
        <f>(O7/P$33)</f>
        <v>114.23903544262825</v>
      </c>
      <c r="Q7" s="9"/>
    </row>
    <row r="8" spans="1:134">
      <c r="A8" s="12"/>
      <c r="B8" s="42">
        <v>513</v>
      </c>
      <c r="C8" s="19" t="s">
        <v>21</v>
      </c>
      <c r="D8" s="43">
        <v>1145250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1145250</v>
      </c>
      <c r="P8" s="44">
        <f>(O8/P$33)</f>
        <v>185.34552516588445</v>
      </c>
      <c r="Q8" s="9"/>
    </row>
    <row r="9" spans="1:134">
      <c r="A9" s="12"/>
      <c r="B9" s="42">
        <v>514</v>
      </c>
      <c r="C9" s="19" t="s">
        <v>22</v>
      </c>
      <c r="D9" s="43">
        <v>228972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228972</v>
      </c>
      <c r="P9" s="44">
        <f>(O9/P$33)</f>
        <v>37.056481631331934</v>
      </c>
      <c r="Q9" s="9"/>
    </row>
    <row r="10" spans="1:134">
      <c r="A10" s="12"/>
      <c r="B10" s="42">
        <v>515</v>
      </c>
      <c r="C10" s="19" t="s">
        <v>23</v>
      </c>
      <c r="D10" s="43">
        <v>285688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285688</v>
      </c>
      <c r="P10" s="44">
        <f>(O10/P$33)</f>
        <v>46.235313157468845</v>
      </c>
      <c r="Q10" s="9"/>
    </row>
    <row r="11" spans="1:134">
      <c r="A11" s="12"/>
      <c r="B11" s="42">
        <v>517</v>
      </c>
      <c r="C11" s="19" t="s">
        <v>90</v>
      </c>
      <c r="D11" s="43">
        <v>58015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58015</v>
      </c>
      <c r="P11" s="44">
        <f>(O11/P$33)</f>
        <v>9.389059718401036</v>
      </c>
      <c r="Q11" s="9"/>
    </row>
    <row r="12" spans="1:134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1603378</v>
      </c>
      <c r="L12" s="43">
        <v>0</v>
      </c>
      <c r="M12" s="43">
        <v>0</v>
      </c>
      <c r="N12" s="43">
        <v>0</v>
      </c>
      <c r="O12" s="43">
        <f t="shared" si="0"/>
        <v>1603378</v>
      </c>
      <c r="P12" s="44">
        <f>(O12/P$33)</f>
        <v>259.48826670982362</v>
      </c>
      <c r="Q12" s="9"/>
    </row>
    <row r="13" spans="1:134">
      <c r="A13" s="12"/>
      <c r="B13" s="42">
        <v>519</v>
      </c>
      <c r="C13" s="19" t="s">
        <v>25</v>
      </c>
      <c r="D13" s="43">
        <v>797581</v>
      </c>
      <c r="E13" s="43">
        <v>0</v>
      </c>
      <c r="F13" s="43">
        <v>0</v>
      </c>
      <c r="G13" s="43">
        <v>109841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0"/>
        <v>907422</v>
      </c>
      <c r="P13" s="44">
        <f>(O13/P$33)</f>
        <v>146.85580190969412</v>
      </c>
      <c r="Q13" s="9"/>
    </row>
    <row r="14" spans="1:134" ht="15.75">
      <c r="A14" s="26" t="s">
        <v>26</v>
      </c>
      <c r="B14" s="27"/>
      <c r="C14" s="28"/>
      <c r="D14" s="29">
        <f>SUM(D15:D18)</f>
        <v>9288734</v>
      </c>
      <c r="E14" s="29">
        <f>SUM(E15:E18)</f>
        <v>988606</v>
      </c>
      <c r="F14" s="29">
        <f>SUM(F15:F18)</f>
        <v>0</v>
      </c>
      <c r="G14" s="29">
        <f>SUM(G15:G18)</f>
        <v>159797</v>
      </c>
      <c r="H14" s="29">
        <f>SUM(H15:H18)</f>
        <v>0</v>
      </c>
      <c r="I14" s="29">
        <f>SUM(I15:I18)</f>
        <v>0</v>
      </c>
      <c r="J14" s="29">
        <f>SUM(J15:J18)</f>
        <v>0</v>
      </c>
      <c r="K14" s="29">
        <f>SUM(K15:K18)</f>
        <v>0</v>
      </c>
      <c r="L14" s="29">
        <f>SUM(L15:L18)</f>
        <v>0</v>
      </c>
      <c r="M14" s="29">
        <f>SUM(M15:M18)</f>
        <v>0</v>
      </c>
      <c r="N14" s="29">
        <f>SUM(N15:N18)</f>
        <v>0</v>
      </c>
      <c r="O14" s="40">
        <f>SUM(D14:N14)</f>
        <v>10437137</v>
      </c>
      <c r="P14" s="41">
        <f>(O14/P$33)</f>
        <v>1689.1304418190646</v>
      </c>
      <c r="Q14" s="10"/>
    </row>
    <row r="15" spans="1:134">
      <c r="A15" s="12"/>
      <c r="B15" s="42">
        <v>521</v>
      </c>
      <c r="C15" s="19" t="s">
        <v>27</v>
      </c>
      <c r="D15" s="43">
        <v>3622099</v>
      </c>
      <c r="E15" s="43">
        <v>92151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3714250</v>
      </c>
      <c r="P15" s="44">
        <f>(O15/P$33)</f>
        <v>601.10859362356371</v>
      </c>
      <c r="Q15" s="9"/>
    </row>
    <row r="16" spans="1:134">
      <c r="A16" s="12"/>
      <c r="B16" s="42">
        <v>522</v>
      </c>
      <c r="C16" s="19" t="s">
        <v>28</v>
      </c>
      <c r="D16" s="43">
        <v>5598484</v>
      </c>
      <c r="E16" s="43">
        <v>0</v>
      </c>
      <c r="F16" s="43">
        <v>0</v>
      </c>
      <c r="G16" s="43">
        <v>159797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8" si="1">SUM(D16:N16)</f>
        <v>5758281</v>
      </c>
      <c r="P16" s="44">
        <f>(O16/P$33)</f>
        <v>931.91147434860011</v>
      </c>
      <c r="Q16" s="9"/>
    </row>
    <row r="17" spans="1:120">
      <c r="A17" s="12"/>
      <c r="B17" s="42">
        <v>524</v>
      </c>
      <c r="C17" s="19" t="s">
        <v>46</v>
      </c>
      <c r="D17" s="43">
        <v>0</v>
      </c>
      <c r="E17" s="43">
        <v>896455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896455</v>
      </c>
      <c r="P17" s="44">
        <f>(O17/P$33)</f>
        <v>145.08091924259588</v>
      </c>
      <c r="Q17" s="9"/>
    </row>
    <row r="18" spans="1:120">
      <c r="A18" s="12"/>
      <c r="B18" s="42">
        <v>529</v>
      </c>
      <c r="C18" s="19" t="s">
        <v>68</v>
      </c>
      <c r="D18" s="43">
        <v>68151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68151</v>
      </c>
      <c r="P18" s="44">
        <f>(O18/P$33)</f>
        <v>11.029454604304904</v>
      </c>
      <c r="Q18" s="9"/>
    </row>
    <row r="19" spans="1:120" ht="15.75">
      <c r="A19" s="26" t="s">
        <v>29</v>
      </c>
      <c r="B19" s="27"/>
      <c r="C19" s="28"/>
      <c r="D19" s="29">
        <f>SUM(D20:D22)</f>
        <v>0</v>
      </c>
      <c r="E19" s="29">
        <f>SUM(E20:E22)</f>
        <v>0</v>
      </c>
      <c r="F19" s="29">
        <f>SUM(F20:F22)</f>
        <v>0</v>
      </c>
      <c r="G19" s="29">
        <f>SUM(G20:G22)</f>
        <v>0</v>
      </c>
      <c r="H19" s="29">
        <f>SUM(H20:H22)</f>
        <v>0</v>
      </c>
      <c r="I19" s="29">
        <f>SUM(I20:I22)</f>
        <v>6385339</v>
      </c>
      <c r="J19" s="29">
        <f>SUM(J20:J22)</f>
        <v>0</v>
      </c>
      <c r="K19" s="29">
        <f>SUM(K20:K22)</f>
        <v>0</v>
      </c>
      <c r="L19" s="29">
        <f>SUM(L20:L22)</f>
        <v>0</v>
      </c>
      <c r="M19" s="29">
        <f>SUM(M20:M22)</f>
        <v>0</v>
      </c>
      <c r="N19" s="29">
        <f>SUM(N20:N22)</f>
        <v>0</v>
      </c>
      <c r="O19" s="40">
        <f>SUM(D19:N19)</f>
        <v>6385339</v>
      </c>
      <c r="P19" s="41">
        <f>(O19/P$33)</f>
        <v>1033.3935911959863</v>
      </c>
      <c r="Q19" s="10"/>
    </row>
    <row r="20" spans="1:120">
      <c r="A20" s="12"/>
      <c r="B20" s="42">
        <v>533</v>
      </c>
      <c r="C20" s="19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5287093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26" si="2">SUM(D20:N20)</f>
        <v>5287093</v>
      </c>
      <c r="P20" s="44">
        <f>(O20/P$33)</f>
        <v>855.65512218805634</v>
      </c>
      <c r="Q20" s="9"/>
    </row>
    <row r="21" spans="1:120">
      <c r="A21" s="12"/>
      <c r="B21" s="42">
        <v>534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600664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600664</v>
      </c>
      <c r="P21" s="44">
        <f>(O21/P$33)</f>
        <v>97.210551869234507</v>
      </c>
      <c r="Q21" s="9"/>
    </row>
    <row r="22" spans="1:120">
      <c r="A22" s="12"/>
      <c r="B22" s="42">
        <v>538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497582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497582</v>
      </c>
      <c r="P22" s="44">
        <f>(O22/P$33)</f>
        <v>80.527917138695585</v>
      </c>
      <c r="Q22" s="9"/>
    </row>
    <row r="23" spans="1:120" ht="15.75">
      <c r="A23" s="26" t="s">
        <v>33</v>
      </c>
      <c r="B23" s="27"/>
      <c r="C23" s="28"/>
      <c r="D23" s="29">
        <f>SUM(D24:D24)</f>
        <v>1521824</v>
      </c>
      <c r="E23" s="29">
        <f>SUM(E24:E24)</f>
        <v>0</v>
      </c>
      <c r="F23" s="29">
        <f>SUM(F24:F24)</f>
        <v>0</v>
      </c>
      <c r="G23" s="29">
        <f>SUM(G24:G24)</f>
        <v>307603</v>
      </c>
      <c r="H23" s="29">
        <f>SUM(H24:H24)</f>
        <v>0</v>
      </c>
      <c r="I23" s="29">
        <f>SUM(I24:I24)</f>
        <v>0</v>
      </c>
      <c r="J23" s="29">
        <f>SUM(J24:J24)</f>
        <v>0</v>
      </c>
      <c r="K23" s="29">
        <f>SUM(K24:K24)</f>
        <v>0</v>
      </c>
      <c r="L23" s="29">
        <f>SUM(L24:L24)</f>
        <v>0</v>
      </c>
      <c r="M23" s="29">
        <f>SUM(M24:M24)</f>
        <v>0</v>
      </c>
      <c r="N23" s="29">
        <f>SUM(N24:N24)</f>
        <v>0</v>
      </c>
      <c r="O23" s="29">
        <f t="shared" si="2"/>
        <v>1829427</v>
      </c>
      <c r="P23" s="41">
        <f>(O23/P$33)</f>
        <v>296.07169444893998</v>
      </c>
      <c r="Q23" s="10"/>
    </row>
    <row r="24" spans="1:120">
      <c r="A24" s="12"/>
      <c r="B24" s="42">
        <v>541</v>
      </c>
      <c r="C24" s="19" t="s">
        <v>34</v>
      </c>
      <c r="D24" s="43">
        <v>1521824</v>
      </c>
      <c r="E24" s="43">
        <v>0</v>
      </c>
      <c r="F24" s="43">
        <v>0</v>
      </c>
      <c r="G24" s="43">
        <v>307603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1829427</v>
      </c>
      <c r="P24" s="44">
        <f>(O24/P$33)</f>
        <v>296.07169444893998</v>
      </c>
      <c r="Q24" s="9"/>
    </row>
    <row r="25" spans="1:120" ht="15.75">
      <c r="A25" s="26" t="s">
        <v>35</v>
      </c>
      <c r="B25" s="27"/>
      <c r="C25" s="28"/>
      <c r="D25" s="29">
        <f>SUM(D26:D26)</f>
        <v>1530876</v>
      </c>
      <c r="E25" s="29">
        <f>SUM(E26:E26)</f>
        <v>0</v>
      </c>
      <c r="F25" s="29">
        <f>SUM(F26:F26)</f>
        <v>0</v>
      </c>
      <c r="G25" s="29">
        <f>SUM(G26:G26)</f>
        <v>0</v>
      </c>
      <c r="H25" s="29">
        <f>SUM(H26:H26)</f>
        <v>0</v>
      </c>
      <c r="I25" s="29">
        <f>SUM(I26:I26)</f>
        <v>0</v>
      </c>
      <c r="J25" s="29">
        <f>SUM(J26:J26)</f>
        <v>0</v>
      </c>
      <c r="K25" s="29">
        <f>SUM(K26:K26)</f>
        <v>0</v>
      </c>
      <c r="L25" s="29">
        <f>SUM(L26:L26)</f>
        <v>0</v>
      </c>
      <c r="M25" s="29">
        <f>SUM(M26:M26)</f>
        <v>0</v>
      </c>
      <c r="N25" s="29">
        <f>SUM(N26:N26)</f>
        <v>0</v>
      </c>
      <c r="O25" s="29">
        <f>SUM(D25:N25)</f>
        <v>1530876</v>
      </c>
      <c r="P25" s="41">
        <f>(O25/P$33)</f>
        <v>247.75465285644927</v>
      </c>
      <c r="Q25" s="9"/>
    </row>
    <row r="26" spans="1:120">
      <c r="A26" s="12"/>
      <c r="B26" s="42">
        <v>572</v>
      </c>
      <c r="C26" s="19" t="s">
        <v>36</v>
      </c>
      <c r="D26" s="43">
        <v>1530876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2"/>
        <v>1530876</v>
      </c>
      <c r="P26" s="44">
        <f>(O26/P$33)</f>
        <v>247.75465285644927</v>
      </c>
      <c r="Q26" s="9"/>
    </row>
    <row r="27" spans="1:120" ht="15.75">
      <c r="A27" s="26" t="s">
        <v>39</v>
      </c>
      <c r="B27" s="27"/>
      <c r="C27" s="28"/>
      <c r="D27" s="29">
        <f>SUM(D28:D30)</f>
        <v>1573978</v>
      </c>
      <c r="E27" s="29">
        <f>SUM(E28:E30)</f>
        <v>0</v>
      </c>
      <c r="F27" s="29">
        <f>SUM(F28:F30)</f>
        <v>0</v>
      </c>
      <c r="G27" s="29">
        <f>SUM(G28:G30)</f>
        <v>111030</v>
      </c>
      <c r="H27" s="29">
        <f>SUM(H28:H30)</f>
        <v>0</v>
      </c>
      <c r="I27" s="29">
        <f>SUM(I28:I30)</f>
        <v>102199</v>
      </c>
      <c r="J27" s="29">
        <f>SUM(J28:J30)</f>
        <v>0</v>
      </c>
      <c r="K27" s="29">
        <f>SUM(K28:K30)</f>
        <v>0</v>
      </c>
      <c r="L27" s="29">
        <f>SUM(L28:L30)</f>
        <v>0</v>
      </c>
      <c r="M27" s="29">
        <f>SUM(M28:M30)</f>
        <v>0</v>
      </c>
      <c r="N27" s="29">
        <f>SUM(N28:N30)</f>
        <v>0</v>
      </c>
      <c r="O27" s="29">
        <f>SUM(D27:N27)</f>
        <v>1787207</v>
      </c>
      <c r="P27" s="41">
        <f>(O27/P$33)</f>
        <v>289.23887360414307</v>
      </c>
      <c r="Q27" s="9"/>
    </row>
    <row r="28" spans="1:120">
      <c r="A28" s="12"/>
      <c r="B28" s="42">
        <v>581</v>
      </c>
      <c r="C28" s="19" t="s">
        <v>88</v>
      </c>
      <c r="D28" s="43">
        <v>1573978</v>
      </c>
      <c r="E28" s="43">
        <v>0</v>
      </c>
      <c r="F28" s="43">
        <v>0</v>
      </c>
      <c r="G28" s="43">
        <v>111030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>SUM(D28:N28)</f>
        <v>1685008</v>
      </c>
      <c r="P28" s="44">
        <f>(O28/P$33)</f>
        <v>272.69914225602849</v>
      </c>
      <c r="Q28" s="9"/>
    </row>
    <row r="29" spans="1:120">
      <c r="A29" s="12"/>
      <c r="B29" s="42">
        <v>590</v>
      </c>
      <c r="C29" s="19" t="s">
        <v>38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22467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ref="O29:O30" si="3">SUM(D29:N29)</f>
        <v>22467</v>
      </c>
      <c r="P29" s="44">
        <f>(O29/P$33)</f>
        <v>3.63602524680369</v>
      </c>
      <c r="Q29" s="9"/>
    </row>
    <row r="30" spans="1:120" ht="15.75" thickBot="1">
      <c r="A30" s="12"/>
      <c r="B30" s="42">
        <v>591</v>
      </c>
      <c r="C30" s="19" t="s">
        <v>43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79732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3"/>
        <v>79732</v>
      </c>
      <c r="P30" s="44">
        <f>(O30/P$33)</f>
        <v>12.903706101310892</v>
      </c>
      <c r="Q30" s="9"/>
    </row>
    <row r="31" spans="1:120" ht="16.5" thickBot="1">
      <c r="A31" s="13" t="s">
        <v>10</v>
      </c>
      <c r="B31" s="21"/>
      <c r="C31" s="20"/>
      <c r="D31" s="14">
        <f>SUM(D5,D14,D19,D23,D25,D27)</f>
        <v>17200433</v>
      </c>
      <c r="E31" s="14">
        <f t="shared" ref="E31:N31" si="4">SUM(E5,E14,E19,E23,E25,E27)</f>
        <v>988606</v>
      </c>
      <c r="F31" s="14">
        <f t="shared" si="4"/>
        <v>0</v>
      </c>
      <c r="G31" s="14">
        <f t="shared" si="4"/>
        <v>688271</v>
      </c>
      <c r="H31" s="14">
        <f t="shared" si="4"/>
        <v>0</v>
      </c>
      <c r="I31" s="14">
        <f t="shared" si="4"/>
        <v>6487538</v>
      </c>
      <c r="J31" s="14">
        <f t="shared" si="4"/>
        <v>0</v>
      </c>
      <c r="K31" s="14">
        <f t="shared" si="4"/>
        <v>1603378</v>
      </c>
      <c r="L31" s="14">
        <f t="shared" si="4"/>
        <v>0</v>
      </c>
      <c r="M31" s="14">
        <f t="shared" si="4"/>
        <v>0</v>
      </c>
      <c r="N31" s="14">
        <f t="shared" si="4"/>
        <v>0</v>
      </c>
      <c r="O31" s="14">
        <f>SUM(D31:N31)</f>
        <v>26968226</v>
      </c>
      <c r="P31" s="35">
        <f>(O31/P$33)</f>
        <v>4364.4968441495384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0" t="s">
        <v>93</v>
      </c>
      <c r="N33" s="90"/>
      <c r="O33" s="90"/>
      <c r="P33" s="39">
        <v>6179</v>
      </c>
    </row>
    <row r="34" spans="1:16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3"/>
    </row>
    <row r="35" spans="1:16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1627200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255369</v>
      </c>
      <c r="L5" s="56">
        <f t="shared" si="0"/>
        <v>0</v>
      </c>
      <c r="M5" s="56">
        <f t="shared" si="0"/>
        <v>0</v>
      </c>
      <c r="N5" s="57">
        <f>SUM(D5:M5)</f>
        <v>1882569</v>
      </c>
      <c r="O5" s="58">
        <f t="shared" ref="O5:O29" si="1">(N5/O$31)</f>
        <v>334.44110854503464</v>
      </c>
      <c r="P5" s="59"/>
    </row>
    <row r="6" spans="1:133">
      <c r="A6" s="61"/>
      <c r="B6" s="62">
        <v>511</v>
      </c>
      <c r="C6" s="63" t="s">
        <v>19</v>
      </c>
      <c r="D6" s="64">
        <v>23372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23372</v>
      </c>
      <c r="O6" s="65">
        <f t="shared" si="1"/>
        <v>4.1520696393675607</v>
      </c>
      <c r="P6" s="66"/>
    </row>
    <row r="7" spans="1:133">
      <c r="A7" s="61"/>
      <c r="B7" s="62">
        <v>512</v>
      </c>
      <c r="C7" s="63" t="s">
        <v>20</v>
      </c>
      <c r="D7" s="64">
        <v>396558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396558</v>
      </c>
      <c r="O7" s="65">
        <f t="shared" si="1"/>
        <v>70.449102860188304</v>
      </c>
      <c r="P7" s="66"/>
    </row>
    <row r="8" spans="1:133">
      <c r="A8" s="61"/>
      <c r="B8" s="62">
        <v>513</v>
      </c>
      <c r="C8" s="63" t="s">
        <v>21</v>
      </c>
      <c r="D8" s="64">
        <v>530922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530922</v>
      </c>
      <c r="O8" s="65">
        <f t="shared" si="1"/>
        <v>94.319062000355302</v>
      </c>
      <c r="P8" s="66"/>
    </row>
    <row r="9" spans="1:133">
      <c r="A9" s="61"/>
      <c r="B9" s="62">
        <v>514</v>
      </c>
      <c r="C9" s="63" t="s">
        <v>22</v>
      </c>
      <c r="D9" s="64">
        <v>197372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197372</v>
      </c>
      <c r="O9" s="65">
        <f t="shared" si="1"/>
        <v>35.063421566885772</v>
      </c>
      <c r="P9" s="66"/>
    </row>
    <row r="10" spans="1:133">
      <c r="A10" s="61"/>
      <c r="B10" s="62">
        <v>515</v>
      </c>
      <c r="C10" s="63" t="s">
        <v>23</v>
      </c>
      <c r="D10" s="64">
        <v>202681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202681</v>
      </c>
      <c r="O10" s="65">
        <f t="shared" si="1"/>
        <v>36.006573103570794</v>
      </c>
      <c r="P10" s="66"/>
    </row>
    <row r="11" spans="1:133">
      <c r="A11" s="61"/>
      <c r="B11" s="62">
        <v>518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255369</v>
      </c>
      <c r="L11" s="64">
        <v>0</v>
      </c>
      <c r="M11" s="64">
        <v>0</v>
      </c>
      <c r="N11" s="64">
        <f t="shared" si="2"/>
        <v>255369</v>
      </c>
      <c r="O11" s="65">
        <f t="shared" si="1"/>
        <v>45.366672588381597</v>
      </c>
      <c r="P11" s="66"/>
    </row>
    <row r="12" spans="1:133">
      <c r="A12" s="61"/>
      <c r="B12" s="62">
        <v>519</v>
      </c>
      <c r="C12" s="63" t="s">
        <v>57</v>
      </c>
      <c r="D12" s="64">
        <v>276295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276295</v>
      </c>
      <c r="O12" s="65">
        <f t="shared" si="1"/>
        <v>49.084206786285307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SUM(D14:D16)</f>
        <v>7151654</v>
      </c>
      <c r="E13" s="70">
        <f t="shared" si="3"/>
        <v>0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29" si="4">SUM(D13:M13)</f>
        <v>7151654</v>
      </c>
      <c r="O13" s="72">
        <f t="shared" si="1"/>
        <v>1270.5016876887546</v>
      </c>
      <c r="P13" s="73"/>
    </row>
    <row r="14" spans="1:133">
      <c r="A14" s="61"/>
      <c r="B14" s="62">
        <v>521</v>
      </c>
      <c r="C14" s="63" t="s">
        <v>27</v>
      </c>
      <c r="D14" s="64">
        <v>3384249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3384249</v>
      </c>
      <c r="O14" s="65">
        <f t="shared" si="1"/>
        <v>601.2167347663883</v>
      </c>
      <c r="P14" s="66"/>
    </row>
    <row r="15" spans="1:133">
      <c r="A15" s="61"/>
      <c r="B15" s="62">
        <v>522</v>
      </c>
      <c r="C15" s="63" t="s">
        <v>28</v>
      </c>
      <c r="D15" s="64">
        <v>3481489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3481489</v>
      </c>
      <c r="O15" s="65">
        <f t="shared" si="1"/>
        <v>618.49156155622666</v>
      </c>
      <c r="P15" s="66"/>
    </row>
    <row r="16" spans="1:133">
      <c r="A16" s="61"/>
      <c r="B16" s="62">
        <v>524</v>
      </c>
      <c r="C16" s="63" t="s">
        <v>46</v>
      </c>
      <c r="D16" s="64">
        <v>285916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285916</v>
      </c>
      <c r="O16" s="65">
        <f t="shared" si="1"/>
        <v>50.793391366139637</v>
      </c>
      <c r="P16" s="66"/>
    </row>
    <row r="17" spans="1:119" ht="15.75">
      <c r="A17" s="67" t="s">
        <v>29</v>
      </c>
      <c r="B17" s="68"/>
      <c r="C17" s="69"/>
      <c r="D17" s="70">
        <f t="shared" ref="D17:M17" si="5">SUM(D18:D20)</f>
        <v>0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5306733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5306733</v>
      </c>
      <c r="O17" s="72">
        <f t="shared" si="1"/>
        <v>942.74880085272696</v>
      </c>
      <c r="P17" s="73"/>
    </row>
    <row r="18" spans="1:119">
      <c r="A18" s="61"/>
      <c r="B18" s="62">
        <v>533</v>
      </c>
      <c r="C18" s="63" t="s">
        <v>30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4537705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4537705</v>
      </c>
      <c r="O18" s="65">
        <f t="shared" si="1"/>
        <v>806.12986320838513</v>
      </c>
      <c r="P18" s="66"/>
    </row>
    <row r="19" spans="1:119">
      <c r="A19" s="61"/>
      <c r="B19" s="62">
        <v>534</v>
      </c>
      <c r="C19" s="63" t="s">
        <v>58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489977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489977</v>
      </c>
      <c r="O19" s="65">
        <f t="shared" si="1"/>
        <v>87.045123467756255</v>
      </c>
      <c r="P19" s="66"/>
    </row>
    <row r="20" spans="1:119">
      <c r="A20" s="61"/>
      <c r="B20" s="62">
        <v>538</v>
      </c>
      <c r="C20" s="63" t="s">
        <v>59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279051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279051</v>
      </c>
      <c r="O20" s="65">
        <f t="shared" si="1"/>
        <v>49.573814176585536</v>
      </c>
      <c r="P20" s="66"/>
    </row>
    <row r="21" spans="1:119" ht="15.75">
      <c r="A21" s="67" t="s">
        <v>33</v>
      </c>
      <c r="B21" s="68"/>
      <c r="C21" s="69"/>
      <c r="D21" s="70">
        <f t="shared" ref="D21:M21" si="6">SUM(D22:D22)</f>
        <v>858787</v>
      </c>
      <c r="E21" s="70">
        <f t="shared" si="6"/>
        <v>0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4"/>
        <v>858787</v>
      </c>
      <c r="O21" s="72">
        <f t="shared" si="1"/>
        <v>152.56475395274472</v>
      </c>
      <c r="P21" s="73"/>
    </row>
    <row r="22" spans="1:119">
      <c r="A22" s="61"/>
      <c r="B22" s="62">
        <v>541</v>
      </c>
      <c r="C22" s="63" t="s">
        <v>60</v>
      </c>
      <c r="D22" s="64">
        <v>858787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858787</v>
      </c>
      <c r="O22" s="65">
        <f t="shared" si="1"/>
        <v>152.56475395274472</v>
      </c>
      <c r="P22" s="66"/>
    </row>
    <row r="23" spans="1:119" ht="15.75">
      <c r="A23" s="67" t="s">
        <v>35</v>
      </c>
      <c r="B23" s="68"/>
      <c r="C23" s="69"/>
      <c r="D23" s="70">
        <f t="shared" ref="D23:M23" si="7">SUM(D24:D24)</f>
        <v>508269</v>
      </c>
      <c r="E23" s="70">
        <f t="shared" si="7"/>
        <v>0</v>
      </c>
      <c r="F23" s="70">
        <f t="shared" si="7"/>
        <v>0</v>
      </c>
      <c r="G23" s="70">
        <f t="shared" si="7"/>
        <v>0</v>
      </c>
      <c r="H23" s="70">
        <f t="shared" si="7"/>
        <v>0</v>
      </c>
      <c r="I23" s="70">
        <f t="shared" si="7"/>
        <v>0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4"/>
        <v>508269</v>
      </c>
      <c r="O23" s="72">
        <f t="shared" si="1"/>
        <v>90.294723751998575</v>
      </c>
      <c r="P23" s="66"/>
    </row>
    <row r="24" spans="1:119">
      <c r="A24" s="61"/>
      <c r="B24" s="62">
        <v>572</v>
      </c>
      <c r="C24" s="63" t="s">
        <v>61</v>
      </c>
      <c r="D24" s="64">
        <v>508269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508269</v>
      </c>
      <c r="O24" s="65">
        <f t="shared" si="1"/>
        <v>90.294723751998575</v>
      </c>
      <c r="P24" s="66"/>
    </row>
    <row r="25" spans="1:119" ht="15.75">
      <c r="A25" s="67" t="s">
        <v>62</v>
      </c>
      <c r="B25" s="68"/>
      <c r="C25" s="69"/>
      <c r="D25" s="70">
        <f t="shared" ref="D25:M25" si="8">SUM(D26:D28)</f>
        <v>0</v>
      </c>
      <c r="E25" s="70">
        <f t="shared" si="8"/>
        <v>0</v>
      </c>
      <c r="F25" s="70">
        <f t="shared" si="8"/>
        <v>0</v>
      </c>
      <c r="G25" s="70">
        <f t="shared" si="8"/>
        <v>150000</v>
      </c>
      <c r="H25" s="70">
        <f t="shared" si="8"/>
        <v>0</v>
      </c>
      <c r="I25" s="70">
        <f t="shared" si="8"/>
        <v>244317</v>
      </c>
      <c r="J25" s="70">
        <f t="shared" si="8"/>
        <v>0</v>
      </c>
      <c r="K25" s="70">
        <f t="shared" si="8"/>
        <v>0</v>
      </c>
      <c r="L25" s="70">
        <f t="shared" si="8"/>
        <v>0</v>
      </c>
      <c r="M25" s="70">
        <f t="shared" si="8"/>
        <v>0</v>
      </c>
      <c r="N25" s="70">
        <f t="shared" si="4"/>
        <v>394317</v>
      </c>
      <c r="O25" s="72">
        <f t="shared" si="1"/>
        <v>70.050985965535617</v>
      </c>
      <c r="P25" s="66"/>
    </row>
    <row r="26" spans="1:119">
      <c r="A26" s="61"/>
      <c r="B26" s="62">
        <v>581</v>
      </c>
      <c r="C26" s="63" t="s">
        <v>63</v>
      </c>
      <c r="D26" s="64">
        <v>0</v>
      </c>
      <c r="E26" s="64">
        <v>0</v>
      </c>
      <c r="F26" s="64">
        <v>0</v>
      </c>
      <c r="G26" s="64">
        <v>150000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150000</v>
      </c>
      <c r="O26" s="65">
        <f t="shared" si="1"/>
        <v>26.647717178895007</v>
      </c>
      <c r="P26" s="66"/>
    </row>
    <row r="27" spans="1:119">
      <c r="A27" s="61"/>
      <c r="B27" s="62">
        <v>590</v>
      </c>
      <c r="C27" s="63" t="s">
        <v>64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39562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39562</v>
      </c>
      <c r="O27" s="65">
        <f t="shared" si="1"/>
        <v>7.028246580209629</v>
      </c>
      <c r="P27" s="66"/>
    </row>
    <row r="28" spans="1:119" ht="15.75" thickBot="1">
      <c r="A28" s="61"/>
      <c r="B28" s="62">
        <v>591</v>
      </c>
      <c r="C28" s="63" t="s">
        <v>65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204755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204755</v>
      </c>
      <c r="O28" s="65">
        <f t="shared" si="1"/>
        <v>36.375022206430984</v>
      </c>
      <c r="P28" s="66"/>
    </row>
    <row r="29" spans="1:119" ht="16.5" thickBot="1">
      <c r="A29" s="74" t="s">
        <v>10</v>
      </c>
      <c r="B29" s="75"/>
      <c r="C29" s="76"/>
      <c r="D29" s="77">
        <f>SUM(D5,D13,D17,D21,D23,D25)</f>
        <v>10145910</v>
      </c>
      <c r="E29" s="77">
        <f t="shared" ref="E29:M29" si="9">SUM(E5,E13,E17,E21,E23,E25)</f>
        <v>0</v>
      </c>
      <c r="F29" s="77">
        <f t="shared" si="9"/>
        <v>0</v>
      </c>
      <c r="G29" s="77">
        <f t="shared" si="9"/>
        <v>150000</v>
      </c>
      <c r="H29" s="77">
        <f t="shared" si="9"/>
        <v>0</v>
      </c>
      <c r="I29" s="77">
        <f t="shared" si="9"/>
        <v>5551050</v>
      </c>
      <c r="J29" s="77">
        <f t="shared" si="9"/>
        <v>0</v>
      </c>
      <c r="K29" s="77">
        <f t="shared" si="9"/>
        <v>255369</v>
      </c>
      <c r="L29" s="77">
        <f t="shared" si="9"/>
        <v>0</v>
      </c>
      <c r="M29" s="77">
        <f t="shared" si="9"/>
        <v>0</v>
      </c>
      <c r="N29" s="77">
        <f t="shared" si="4"/>
        <v>16102329</v>
      </c>
      <c r="O29" s="78">
        <f t="shared" si="1"/>
        <v>2860.6020607567953</v>
      </c>
      <c r="P29" s="59"/>
      <c r="Q29" s="79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</row>
    <row r="30" spans="1:119">
      <c r="A30" s="81"/>
      <c r="B30" s="82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</row>
    <row r="31" spans="1:119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114" t="s">
        <v>66</v>
      </c>
      <c r="M31" s="114"/>
      <c r="N31" s="114"/>
      <c r="O31" s="88">
        <v>5629</v>
      </c>
    </row>
    <row r="32" spans="1:119">
      <c r="A32" s="115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7"/>
    </row>
    <row r="33" spans="1:15" ht="15.75" customHeight="1" thickBot="1">
      <c r="A33" s="118" t="s">
        <v>48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2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1548485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250160</v>
      </c>
      <c r="L5" s="24">
        <f t="shared" si="0"/>
        <v>0</v>
      </c>
      <c r="M5" s="24">
        <f t="shared" si="0"/>
        <v>0</v>
      </c>
      <c r="N5" s="25">
        <f>SUM(D5:M5)</f>
        <v>1798645</v>
      </c>
      <c r="O5" s="30">
        <f t="shared" ref="O5:O29" si="1">(N5/O$31)</f>
        <v>318.40060187643832</v>
      </c>
      <c r="P5" s="6"/>
    </row>
    <row r="6" spans="1:133">
      <c r="A6" s="12"/>
      <c r="B6" s="42">
        <v>511</v>
      </c>
      <c r="C6" s="19" t="s">
        <v>19</v>
      </c>
      <c r="D6" s="43">
        <v>23190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23190</v>
      </c>
      <c r="O6" s="44">
        <f t="shared" si="1"/>
        <v>4.1051513542219862</v>
      </c>
      <c r="P6" s="9"/>
    </row>
    <row r="7" spans="1:133">
      <c r="A7" s="12"/>
      <c r="B7" s="42">
        <v>512</v>
      </c>
      <c r="C7" s="19" t="s">
        <v>20</v>
      </c>
      <c r="D7" s="43">
        <v>413956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413956</v>
      </c>
      <c r="O7" s="44">
        <f t="shared" si="1"/>
        <v>73.279518498849356</v>
      </c>
      <c r="P7" s="9"/>
    </row>
    <row r="8" spans="1:133">
      <c r="A8" s="12"/>
      <c r="B8" s="42">
        <v>513</v>
      </c>
      <c r="C8" s="19" t="s">
        <v>21</v>
      </c>
      <c r="D8" s="43">
        <v>523394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523394</v>
      </c>
      <c r="O8" s="44">
        <f t="shared" si="1"/>
        <v>92.652504868118257</v>
      </c>
      <c r="P8" s="9"/>
    </row>
    <row r="9" spans="1:133">
      <c r="A9" s="12"/>
      <c r="B9" s="42">
        <v>514</v>
      </c>
      <c r="C9" s="19" t="s">
        <v>22</v>
      </c>
      <c r="D9" s="43">
        <v>159313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159313</v>
      </c>
      <c r="O9" s="44">
        <f t="shared" si="1"/>
        <v>28.201982651796779</v>
      </c>
      <c r="P9" s="9"/>
    </row>
    <row r="10" spans="1:133">
      <c r="A10" s="12"/>
      <c r="B10" s="42">
        <v>515</v>
      </c>
      <c r="C10" s="19" t="s">
        <v>23</v>
      </c>
      <c r="D10" s="43">
        <v>156005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156005</v>
      </c>
      <c r="O10" s="44">
        <f t="shared" si="1"/>
        <v>27.616392281819792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250160</v>
      </c>
      <c r="L11" s="43">
        <v>0</v>
      </c>
      <c r="M11" s="43">
        <v>0</v>
      </c>
      <c r="N11" s="43">
        <f t="shared" si="2"/>
        <v>250160</v>
      </c>
      <c r="O11" s="44">
        <f t="shared" si="1"/>
        <v>44.283944060895735</v>
      </c>
      <c r="P11" s="9"/>
    </row>
    <row r="12" spans="1:133">
      <c r="A12" s="12"/>
      <c r="B12" s="42">
        <v>519</v>
      </c>
      <c r="C12" s="19" t="s">
        <v>25</v>
      </c>
      <c r="D12" s="43">
        <v>272627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272627</v>
      </c>
      <c r="O12" s="44">
        <f t="shared" si="1"/>
        <v>48.261108160736413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6386439</v>
      </c>
      <c r="E13" s="29">
        <f t="shared" si="3"/>
        <v>1000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6387439</v>
      </c>
      <c r="O13" s="41">
        <f t="shared" si="1"/>
        <v>1130.7203044786688</v>
      </c>
      <c r="P13" s="10"/>
    </row>
    <row r="14" spans="1:133">
      <c r="A14" s="12"/>
      <c r="B14" s="42">
        <v>521</v>
      </c>
      <c r="C14" s="19" t="s">
        <v>27</v>
      </c>
      <c r="D14" s="43">
        <v>3180231</v>
      </c>
      <c r="E14" s="43">
        <v>1000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3181231</v>
      </c>
      <c r="O14" s="44">
        <f t="shared" si="1"/>
        <v>563.1494069746858</v>
      </c>
      <c r="P14" s="9"/>
    </row>
    <row r="15" spans="1:133">
      <c r="A15" s="12"/>
      <c r="B15" s="42">
        <v>522</v>
      </c>
      <c r="C15" s="19" t="s">
        <v>28</v>
      </c>
      <c r="D15" s="43">
        <v>2869326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2869326</v>
      </c>
      <c r="O15" s="44">
        <f t="shared" si="1"/>
        <v>507.93520977164098</v>
      </c>
      <c r="P15" s="9"/>
    </row>
    <row r="16" spans="1:133">
      <c r="A16" s="12"/>
      <c r="B16" s="42">
        <v>524</v>
      </c>
      <c r="C16" s="19" t="s">
        <v>46</v>
      </c>
      <c r="D16" s="43">
        <v>336882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336882</v>
      </c>
      <c r="O16" s="44">
        <f t="shared" si="1"/>
        <v>59.635687732342006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4633151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4633151</v>
      </c>
      <c r="O17" s="41">
        <f t="shared" si="1"/>
        <v>820.17188882988137</v>
      </c>
      <c r="P17" s="10"/>
    </row>
    <row r="18" spans="1:119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3927703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3927703</v>
      </c>
      <c r="O18" s="44">
        <f t="shared" si="1"/>
        <v>695.29173305009738</v>
      </c>
      <c r="P18" s="9"/>
    </row>
    <row r="19" spans="1:119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484165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484165</v>
      </c>
      <c r="O19" s="44">
        <f t="shared" si="1"/>
        <v>85.708089927420787</v>
      </c>
      <c r="P19" s="9"/>
    </row>
    <row r="20" spans="1:119">
      <c r="A20" s="12"/>
      <c r="B20" s="42">
        <v>538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221283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221283</v>
      </c>
      <c r="O20" s="44">
        <f t="shared" si="1"/>
        <v>39.172065852363254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800959</v>
      </c>
      <c r="E21" s="29">
        <f t="shared" si="6"/>
        <v>0</v>
      </c>
      <c r="F21" s="29">
        <f t="shared" si="6"/>
        <v>0</v>
      </c>
      <c r="G21" s="29">
        <f t="shared" si="6"/>
        <v>78210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879169</v>
      </c>
      <c r="O21" s="41">
        <f t="shared" si="1"/>
        <v>155.63267835015046</v>
      </c>
      <c r="P21" s="10"/>
    </row>
    <row r="22" spans="1:119">
      <c r="A22" s="12"/>
      <c r="B22" s="42">
        <v>541</v>
      </c>
      <c r="C22" s="19" t="s">
        <v>34</v>
      </c>
      <c r="D22" s="43">
        <v>800959</v>
      </c>
      <c r="E22" s="43">
        <v>0</v>
      </c>
      <c r="F22" s="43">
        <v>0</v>
      </c>
      <c r="G22" s="43">
        <v>78210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879169</v>
      </c>
      <c r="O22" s="44">
        <f t="shared" si="1"/>
        <v>155.63267835015046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561939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561939</v>
      </c>
      <c r="O23" s="41">
        <f t="shared" si="1"/>
        <v>99.475836431226767</v>
      </c>
      <c r="P23" s="9"/>
    </row>
    <row r="24" spans="1:119">
      <c r="A24" s="12"/>
      <c r="B24" s="42">
        <v>572</v>
      </c>
      <c r="C24" s="19" t="s">
        <v>36</v>
      </c>
      <c r="D24" s="43">
        <v>561939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561939</v>
      </c>
      <c r="O24" s="44">
        <f t="shared" si="1"/>
        <v>99.475836431226767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SUM(D26:D28)</f>
        <v>0</v>
      </c>
      <c r="E25" s="29">
        <f t="shared" si="8"/>
        <v>50000</v>
      </c>
      <c r="F25" s="29">
        <f t="shared" si="8"/>
        <v>0</v>
      </c>
      <c r="G25" s="29">
        <f t="shared" si="8"/>
        <v>370440</v>
      </c>
      <c r="H25" s="29">
        <f t="shared" si="8"/>
        <v>0</v>
      </c>
      <c r="I25" s="29">
        <f t="shared" si="8"/>
        <v>277251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697691</v>
      </c>
      <c r="O25" s="41">
        <f t="shared" si="1"/>
        <v>123.50699238803328</v>
      </c>
      <c r="P25" s="9"/>
    </row>
    <row r="26" spans="1:119">
      <c r="A26" s="12"/>
      <c r="B26" s="42">
        <v>581</v>
      </c>
      <c r="C26" s="19" t="s">
        <v>37</v>
      </c>
      <c r="D26" s="43">
        <v>0</v>
      </c>
      <c r="E26" s="43">
        <v>50000</v>
      </c>
      <c r="F26" s="43">
        <v>0</v>
      </c>
      <c r="G26" s="43">
        <v>370440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420440</v>
      </c>
      <c r="O26" s="44">
        <f t="shared" si="1"/>
        <v>74.427332271198438</v>
      </c>
      <c r="P26" s="9"/>
    </row>
    <row r="27" spans="1:119">
      <c r="A27" s="12"/>
      <c r="B27" s="42">
        <v>590</v>
      </c>
      <c r="C27" s="19" t="s">
        <v>38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60832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60832</v>
      </c>
      <c r="O27" s="44">
        <f t="shared" si="1"/>
        <v>10.768631616215259</v>
      </c>
      <c r="P27" s="9"/>
    </row>
    <row r="28" spans="1:119" ht="15.75" thickBot="1">
      <c r="A28" s="12"/>
      <c r="B28" s="42">
        <v>591</v>
      </c>
      <c r="C28" s="19" t="s">
        <v>43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216419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216419</v>
      </c>
      <c r="O28" s="44">
        <f t="shared" si="1"/>
        <v>38.311028500619578</v>
      </c>
      <c r="P28" s="9"/>
    </row>
    <row r="29" spans="1:119" ht="16.5" thickBot="1">
      <c r="A29" s="13" t="s">
        <v>10</v>
      </c>
      <c r="B29" s="21"/>
      <c r="C29" s="20"/>
      <c r="D29" s="14">
        <f>SUM(D5,D13,D17,D21,D23,D25)</f>
        <v>9297822</v>
      </c>
      <c r="E29" s="14">
        <f t="shared" ref="E29:M29" si="9">SUM(E5,E13,E17,E21,E23,E25)</f>
        <v>51000</v>
      </c>
      <c r="F29" s="14">
        <f t="shared" si="9"/>
        <v>0</v>
      </c>
      <c r="G29" s="14">
        <f t="shared" si="9"/>
        <v>448650</v>
      </c>
      <c r="H29" s="14">
        <f t="shared" si="9"/>
        <v>0</v>
      </c>
      <c r="I29" s="14">
        <f t="shared" si="9"/>
        <v>4910402</v>
      </c>
      <c r="J29" s="14">
        <f t="shared" si="9"/>
        <v>0</v>
      </c>
      <c r="K29" s="14">
        <f t="shared" si="9"/>
        <v>250160</v>
      </c>
      <c r="L29" s="14">
        <f t="shared" si="9"/>
        <v>0</v>
      </c>
      <c r="M29" s="14">
        <f t="shared" si="9"/>
        <v>0</v>
      </c>
      <c r="N29" s="14">
        <f t="shared" si="4"/>
        <v>14958034</v>
      </c>
      <c r="O29" s="35">
        <f t="shared" si="1"/>
        <v>2647.908302354399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55</v>
      </c>
      <c r="M31" s="90"/>
      <c r="N31" s="90"/>
      <c r="O31" s="39">
        <v>5649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1509837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431840</v>
      </c>
      <c r="L5" s="24">
        <f t="shared" si="0"/>
        <v>0</v>
      </c>
      <c r="M5" s="24">
        <f t="shared" si="0"/>
        <v>0</v>
      </c>
      <c r="N5" s="25">
        <f>SUM(D5:M5)</f>
        <v>1941677</v>
      </c>
      <c r="O5" s="30">
        <f t="shared" ref="O5:O29" si="1">(N5/O$31)</f>
        <v>343.53803963198868</v>
      </c>
      <c r="P5" s="6"/>
    </row>
    <row r="6" spans="1:133">
      <c r="A6" s="12"/>
      <c r="B6" s="42">
        <v>511</v>
      </c>
      <c r="C6" s="19" t="s">
        <v>19</v>
      </c>
      <c r="D6" s="43">
        <v>31412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31412</v>
      </c>
      <c r="O6" s="44">
        <f t="shared" si="1"/>
        <v>5.5576786978060859</v>
      </c>
      <c r="P6" s="9"/>
    </row>
    <row r="7" spans="1:133">
      <c r="A7" s="12"/>
      <c r="B7" s="42">
        <v>512</v>
      </c>
      <c r="C7" s="19" t="s">
        <v>20</v>
      </c>
      <c r="D7" s="43">
        <v>371487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371487</v>
      </c>
      <c r="O7" s="44">
        <f t="shared" si="1"/>
        <v>65.726645435244166</v>
      </c>
      <c r="P7" s="9"/>
    </row>
    <row r="8" spans="1:133">
      <c r="A8" s="12"/>
      <c r="B8" s="42">
        <v>513</v>
      </c>
      <c r="C8" s="19" t="s">
        <v>21</v>
      </c>
      <c r="D8" s="43">
        <v>511953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511953</v>
      </c>
      <c r="O8" s="44">
        <f t="shared" si="1"/>
        <v>90.579087048832278</v>
      </c>
      <c r="P8" s="9"/>
    </row>
    <row r="9" spans="1:133">
      <c r="A9" s="12"/>
      <c r="B9" s="42">
        <v>514</v>
      </c>
      <c r="C9" s="19" t="s">
        <v>22</v>
      </c>
      <c r="D9" s="43">
        <v>115219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115219</v>
      </c>
      <c r="O9" s="44">
        <f t="shared" si="1"/>
        <v>20.385527246992215</v>
      </c>
      <c r="P9" s="9"/>
    </row>
    <row r="10" spans="1:133">
      <c r="A10" s="12"/>
      <c r="B10" s="42">
        <v>515</v>
      </c>
      <c r="C10" s="19" t="s">
        <v>23</v>
      </c>
      <c r="D10" s="43">
        <v>143373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143373</v>
      </c>
      <c r="O10" s="44">
        <f t="shared" si="1"/>
        <v>25.366772823779193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431840</v>
      </c>
      <c r="L11" s="43">
        <v>0</v>
      </c>
      <c r="M11" s="43">
        <v>0</v>
      </c>
      <c r="N11" s="43">
        <f t="shared" si="2"/>
        <v>431840</v>
      </c>
      <c r="O11" s="44">
        <f t="shared" si="1"/>
        <v>76.404812455767868</v>
      </c>
      <c r="P11" s="9"/>
    </row>
    <row r="12" spans="1:133">
      <c r="A12" s="12"/>
      <c r="B12" s="42">
        <v>519</v>
      </c>
      <c r="C12" s="19" t="s">
        <v>25</v>
      </c>
      <c r="D12" s="43">
        <v>336393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336393</v>
      </c>
      <c r="O12" s="44">
        <f t="shared" si="1"/>
        <v>59.517515923566876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6626440</v>
      </c>
      <c r="E13" s="29">
        <f t="shared" si="3"/>
        <v>1000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6627440</v>
      </c>
      <c r="O13" s="41">
        <f t="shared" si="1"/>
        <v>1172.5831564048124</v>
      </c>
      <c r="P13" s="10"/>
    </row>
    <row r="14" spans="1:133">
      <c r="A14" s="12"/>
      <c r="B14" s="42">
        <v>521</v>
      </c>
      <c r="C14" s="19" t="s">
        <v>27</v>
      </c>
      <c r="D14" s="43">
        <v>3442462</v>
      </c>
      <c r="E14" s="43">
        <v>1000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3443462</v>
      </c>
      <c r="O14" s="44">
        <f t="shared" si="1"/>
        <v>609.24663835810338</v>
      </c>
      <c r="P14" s="9"/>
    </row>
    <row r="15" spans="1:133">
      <c r="A15" s="12"/>
      <c r="B15" s="42">
        <v>522</v>
      </c>
      <c r="C15" s="19" t="s">
        <v>28</v>
      </c>
      <c r="D15" s="43">
        <v>2900329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2900329</v>
      </c>
      <c r="O15" s="44">
        <f t="shared" si="1"/>
        <v>513.15092002830852</v>
      </c>
      <c r="P15" s="9"/>
    </row>
    <row r="16" spans="1:133">
      <c r="A16" s="12"/>
      <c r="B16" s="42">
        <v>524</v>
      </c>
      <c r="C16" s="19" t="s">
        <v>46</v>
      </c>
      <c r="D16" s="43">
        <v>283649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283649</v>
      </c>
      <c r="O16" s="44">
        <f t="shared" si="1"/>
        <v>50.185598018400569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4462770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4462770</v>
      </c>
      <c r="O17" s="41">
        <f t="shared" si="1"/>
        <v>789.59129511677281</v>
      </c>
      <c r="P17" s="10"/>
    </row>
    <row r="18" spans="1:119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3786608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3786608</v>
      </c>
      <c r="O18" s="44">
        <f t="shared" si="1"/>
        <v>669.95895258315636</v>
      </c>
      <c r="P18" s="9"/>
    </row>
    <row r="19" spans="1:119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468637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468637</v>
      </c>
      <c r="O19" s="44">
        <f t="shared" si="1"/>
        <v>82.91525123849965</v>
      </c>
      <c r="P19" s="9"/>
    </row>
    <row r="20" spans="1:119">
      <c r="A20" s="12"/>
      <c r="B20" s="42">
        <v>538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207525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207525</v>
      </c>
      <c r="O20" s="44">
        <f t="shared" si="1"/>
        <v>36.717091295116774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725833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725833</v>
      </c>
      <c r="O21" s="41">
        <f t="shared" si="1"/>
        <v>128.42055909412596</v>
      </c>
      <c r="P21" s="10"/>
    </row>
    <row r="22" spans="1:119">
      <c r="A22" s="12"/>
      <c r="B22" s="42">
        <v>541</v>
      </c>
      <c r="C22" s="19" t="s">
        <v>34</v>
      </c>
      <c r="D22" s="43">
        <v>725833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725833</v>
      </c>
      <c r="O22" s="44">
        <f t="shared" si="1"/>
        <v>128.42055909412596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552002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552002</v>
      </c>
      <c r="O23" s="41">
        <f t="shared" si="1"/>
        <v>97.664897381457891</v>
      </c>
      <c r="P23" s="9"/>
    </row>
    <row r="24" spans="1:119">
      <c r="A24" s="12"/>
      <c r="B24" s="42">
        <v>572</v>
      </c>
      <c r="C24" s="19" t="s">
        <v>36</v>
      </c>
      <c r="D24" s="43">
        <v>552002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552002</v>
      </c>
      <c r="O24" s="44">
        <f t="shared" si="1"/>
        <v>97.664897381457891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SUM(D26:D28)</f>
        <v>0</v>
      </c>
      <c r="E25" s="29">
        <f t="shared" si="8"/>
        <v>50000</v>
      </c>
      <c r="F25" s="29">
        <f t="shared" si="8"/>
        <v>0</v>
      </c>
      <c r="G25" s="29">
        <f t="shared" si="8"/>
        <v>201300</v>
      </c>
      <c r="H25" s="29">
        <f t="shared" si="8"/>
        <v>0</v>
      </c>
      <c r="I25" s="29">
        <f t="shared" si="8"/>
        <v>230490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481790</v>
      </c>
      <c r="O25" s="41">
        <f t="shared" si="1"/>
        <v>85.242392073602261</v>
      </c>
      <c r="P25" s="9"/>
    </row>
    <row r="26" spans="1:119">
      <c r="A26" s="12"/>
      <c r="B26" s="42">
        <v>581</v>
      </c>
      <c r="C26" s="19" t="s">
        <v>37</v>
      </c>
      <c r="D26" s="43">
        <v>0</v>
      </c>
      <c r="E26" s="43">
        <v>50000</v>
      </c>
      <c r="F26" s="43">
        <v>0</v>
      </c>
      <c r="G26" s="43">
        <v>201300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251300</v>
      </c>
      <c r="O26" s="44">
        <f t="shared" si="1"/>
        <v>44.462137296532198</v>
      </c>
      <c r="P26" s="9"/>
    </row>
    <row r="27" spans="1:119">
      <c r="A27" s="12"/>
      <c r="B27" s="42">
        <v>590</v>
      </c>
      <c r="C27" s="19" t="s">
        <v>38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33676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33676</v>
      </c>
      <c r="O27" s="44">
        <f t="shared" si="1"/>
        <v>5.9582448690728942</v>
      </c>
      <c r="P27" s="9"/>
    </row>
    <row r="28" spans="1:119" ht="15.75" thickBot="1">
      <c r="A28" s="12"/>
      <c r="B28" s="42">
        <v>591</v>
      </c>
      <c r="C28" s="19" t="s">
        <v>43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196814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196814</v>
      </c>
      <c r="O28" s="44">
        <f t="shared" si="1"/>
        <v>34.82200990799717</v>
      </c>
      <c r="P28" s="9"/>
    </row>
    <row r="29" spans="1:119" ht="16.5" thickBot="1">
      <c r="A29" s="13" t="s">
        <v>10</v>
      </c>
      <c r="B29" s="21"/>
      <c r="C29" s="20"/>
      <c r="D29" s="14">
        <f>SUM(D5,D13,D17,D21,D23,D25)</f>
        <v>9414112</v>
      </c>
      <c r="E29" s="14">
        <f t="shared" ref="E29:M29" si="9">SUM(E5,E13,E17,E21,E23,E25)</f>
        <v>51000</v>
      </c>
      <c r="F29" s="14">
        <f t="shared" si="9"/>
        <v>0</v>
      </c>
      <c r="G29" s="14">
        <f t="shared" si="9"/>
        <v>201300</v>
      </c>
      <c r="H29" s="14">
        <f t="shared" si="9"/>
        <v>0</v>
      </c>
      <c r="I29" s="14">
        <f t="shared" si="9"/>
        <v>4693260</v>
      </c>
      <c r="J29" s="14">
        <f t="shared" si="9"/>
        <v>0</v>
      </c>
      <c r="K29" s="14">
        <f t="shared" si="9"/>
        <v>431840</v>
      </c>
      <c r="L29" s="14">
        <f t="shared" si="9"/>
        <v>0</v>
      </c>
      <c r="M29" s="14">
        <f t="shared" si="9"/>
        <v>0</v>
      </c>
      <c r="N29" s="14">
        <f t="shared" si="4"/>
        <v>14791512</v>
      </c>
      <c r="O29" s="35">
        <f t="shared" si="1"/>
        <v>2617.0403397027599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50</v>
      </c>
      <c r="M31" s="90"/>
      <c r="N31" s="90"/>
      <c r="O31" s="39">
        <v>5652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1425760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189533</v>
      </c>
      <c r="L5" s="24">
        <f t="shared" si="0"/>
        <v>0</v>
      </c>
      <c r="M5" s="24">
        <f t="shared" si="0"/>
        <v>0</v>
      </c>
      <c r="N5" s="25">
        <f>SUM(D5:M5)</f>
        <v>1615293</v>
      </c>
      <c r="O5" s="30">
        <f t="shared" ref="O5:O29" si="1">(N5/O$31)</f>
        <v>286.0951115834219</v>
      </c>
      <c r="P5" s="6"/>
    </row>
    <row r="6" spans="1:133">
      <c r="A6" s="12"/>
      <c r="B6" s="42">
        <v>511</v>
      </c>
      <c r="C6" s="19" t="s">
        <v>19</v>
      </c>
      <c r="D6" s="43">
        <v>24536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24536</v>
      </c>
      <c r="O6" s="44">
        <f t="shared" si="1"/>
        <v>4.3457314913212892</v>
      </c>
      <c r="P6" s="9"/>
    </row>
    <row r="7" spans="1:133">
      <c r="A7" s="12"/>
      <c r="B7" s="42">
        <v>512</v>
      </c>
      <c r="C7" s="19" t="s">
        <v>20</v>
      </c>
      <c r="D7" s="43">
        <v>356589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356589</v>
      </c>
      <c r="O7" s="44">
        <f t="shared" si="1"/>
        <v>63.157810839532409</v>
      </c>
      <c r="P7" s="9"/>
    </row>
    <row r="8" spans="1:133">
      <c r="A8" s="12"/>
      <c r="B8" s="42">
        <v>513</v>
      </c>
      <c r="C8" s="19" t="s">
        <v>21</v>
      </c>
      <c r="D8" s="43">
        <v>510781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510781</v>
      </c>
      <c r="O8" s="44">
        <f t="shared" si="1"/>
        <v>90.46776478923131</v>
      </c>
      <c r="P8" s="9"/>
    </row>
    <row r="9" spans="1:133">
      <c r="A9" s="12"/>
      <c r="B9" s="42">
        <v>514</v>
      </c>
      <c r="C9" s="19" t="s">
        <v>22</v>
      </c>
      <c r="D9" s="43">
        <v>124121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124121</v>
      </c>
      <c r="O9" s="44">
        <f t="shared" si="1"/>
        <v>21.983882394615659</v>
      </c>
      <c r="P9" s="9"/>
    </row>
    <row r="10" spans="1:133">
      <c r="A10" s="12"/>
      <c r="B10" s="42">
        <v>515</v>
      </c>
      <c r="C10" s="19" t="s">
        <v>23</v>
      </c>
      <c r="D10" s="43">
        <v>134699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134699</v>
      </c>
      <c r="O10" s="44">
        <f t="shared" si="1"/>
        <v>23.857421183138506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189533</v>
      </c>
      <c r="L11" s="43">
        <v>0</v>
      </c>
      <c r="M11" s="43">
        <v>0</v>
      </c>
      <c r="N11" s="43">
        <f t="shared" si="2"/>
        <v>189533</v>
      </c>
      <c r="O11" s="44">
        <f t="shared" si="1"/>
        <v>33.569429684732555</v>
      </c>
      <c r="P11" s="9"/>
    </row>
    <row r="12" spans="1:133">
      <c r="A12" s="12"/>
      <c r="B12" s="42">
        <v>519</v>
      </c>
      <c r="C12" s="19" t="s">
        <v>25</v>
      </c>
      <c r="D12" s="43">
        <v>275034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275034</v>
      </c>
      <c r="O12" s="44">
        <f t="shared" si="1"/>
        <v>48.713071200850159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6040814</v>
      </c>
      <c r="E13" s="29">
        <f t="shared" si="3"/>
        <v>1000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6041814</v>
      </c>
      <c r="O13" s="41">
        <f t="shared" si="1"/>
        <v>1070.1052072263549</v>
      </c>
      <c r="P13" s="10"/>
    </row>
    <row r="14" spans="1:133">
      <c r="A14" s="12"/>
      <c r="B14" s="42">
        <v>521</v>
      </c>
      <c r="C14" s="19" t="s">
        <v>27</v>
      </c>
      <c r="D14" s="43">
        <v>3018917</v>
      </c>
      <c r="E14" s="43">
        <v>1000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3019917</v>
      </c>
      <c r="O14" s="44">
        <f t="shared" si="1"/>
        <v>534.87725823591927</v>
      </c>
      <c r="P14" s="9"/>
    </row>
    <row r="15" spans="1:133">
      <c r="A15" s="12"/>
      <c r="B15" s="42">
        <v>522</v>
      </c>
      <c r="C15" s="19" t="s">
        <v>28</v>
      </c>
      <c r="D15" s="43">
        <v>2816209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2816209</v>
      </c>
      <c r="O15" s="44">
        <f t="shared" si="1"/>
        <v>498.7972015586256</v>
      </c>
      <c r="P15" s="9"/>
    </row>
    <row r="16" spans="1:133">
      <c r="A16" s="12"/>
      <c r="B16" s="42">
        <v>524</v>
      </c>
      <c r="C16" s="19" t="s">
        <v>46</v>
      </c>
      <c r="D16" s="43">
        <v>205688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205688</v>
      </c>
      <c r="O16" s="44">
        <f t="shared" si="1"/>
        <v>36.430747431810133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4231677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4231677</v>
      </c>
      <c r="O17" s="41">
        <f t="shared" si="1"/>
        <v>749.5</v>
      </c>
      <c r="P17" s="10"/>
    </row>
    <row r="18" spans="1:119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3593043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3593043</v>
      </c>
      <c r="O18" s="44">
        <f t="shared" si="1"/>
        <v>636.38735387885231</v>
      </c>
      <c r="P18" s="9"/>
    </row>
    <row r="19" spans="1:119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444302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444302</v>
      </c>
      <c r="O19" s="44">
        <f t="shared" si="1"/>
        <v>78.693234148069436</v>
      </c>
      <c r="P19" s="9"/>
    </row>
    <row r="20" spans="1:119">
      <c r="A20" s="12"/>
      <c r="B20" s="42">
        <v>538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194332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194332</v>
      </c>
      <c r="O20" s="44">
        <f t="shared" si="1"/>
        <v>34.419411973078283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720336</v>
      </c>
      <c r="E21" s="29">
        <f t="shared" si="6"/>
        <v>0</v>
      </c>
      <c r="F21" s="29">
        <f t="shared" si="6"/>
        <v>0</v>
      </c>
      <c r="G21" s="29">
        <f t="shared" si="6"/>
        <v>674980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1395316</v>
      </c>
      <c r="O21" s="41">
        <f t="shared" si="1"/>
        <v>247.13354587318454</v>
      </c>
      <c r="P21" s="10"/>
    </row>
    <row r="22" spans="1:119">
      <c r="A22" s="12"/>
      <c r="B22" s="42">
        <v>541</v>
      </c>
      <c r="C22" s="19" t="s">
        <v>34</v>
      </c>
      <c r="D22" s="43">
        <v>720336</v>
      </c>
      <c r="E22" s="43">
        <v>0</v>
      </c>
      <c r="F22" s="43">
        <v>0</v>
      </c>
      <c r="G22" s="43">
        <v>674980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1395316</v>
      </c>
      <c r="O22" s="44">
        <f t="shared" si="1"/>
        <v>247.13354587318454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779811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779811</v>
      </c>
      <c r="O23" s="41">
        <f t="shared" si="1"/>
        <v>138.11742826780022</v>
      </c>
      <c r="P23" s="9"/>
    </row>
    <row r="24" spans="1:119">
      <c r="A24" s="12"/>
      <c r="B24" s="42">
        <v>572</v>
      </c>
      <c r="C24" s="19" t="s">
        <v>36</v>
      </c>
      <c r="D24" s="43">
        <v>779811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779811</v>
      </c>
      <c r="O24" s="44">
        <f t="shared" si="1"/>
        <v>138.11742826780022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SUM(D26:D28)</f>
        <v>0</v>
      </c>
      <c r="E25" s="29">
        <f t="shared" si="8"/>
        <v>0</v>
      </c>
      <c r="F25" s="29">
        <f t="shared" si="8"/>
        <v>0</v>
      </c>
      <c r="G25" s="29">
        <f t="shared" si="8"/>
        <v>250000</v>
      </c>
      <c r="H25" s="29">
        <f t="shared" si="8"/>
        <v>0</v>
      </c>
      <c r="I25" s="29">
        <f t="shared" si="8"/>
        <v>236286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486286</v>
      </c>
      <c r="O25" s="41">
        <f t="shared" si="1"/>
        <v>86.129295076160119</v>
      </c>
      <c r="P25" s="9"/>
    </row>
    <row r="26" spans="1:119">
      <c r="A26" s="12"/>
      <c r="B26" s="42">
        <v>581</v>
      </c>
      <c r="C26" s="19" t="s">
        <v>37</v>
      </c>
      <c r="D26" s="43">
        <v>0</v>
      </c>
      <c r="E26" s="43">
        <v>0</v>
      </c>
      <c r="F26" s="43">
        <v>0</v>
      </c>
      <c r="G26" s="43">
        <v>250000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250000</v>
      </c>
      <c r="O26" s="44">
        <f t="shared" si="1"/>
        <v>44.279135671271696</v>
      </c>
      <c r="P26" s="9"/>
    </row>
    <row r="27" spans="1:119">
      <c r="A27" s="12"/>
      <c r="B27" s="42">
        <v>590</v>
      </c>
      <c r="C27" s="19" t="s">
        <v>38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34333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34333</v>
      </c>
      <c r="O27" s="44">
        <f t="shared" si="1"/>
        <v>6.0809422600070846</v>
      </c>
      <c r="P27" s="9"/>
    </row>
    <row r="28" spans="1:119" ht="15.75" thickBot="1">
      <c r="A28" s="12"/>
      <c r="B28" s="42">
        <v>591</v>
      </c>
      <c r="C28" s="19" t="s">
        <v>43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201953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201953</v>
      </c>
      <c r="O28" s="44">
        <f t="shared" si="1"/>
        <v>35.769217144881331</v>
      </c>
      <c r="P28" s="9"/>
    </row>
    <row r="29" spans="1:119" ht="16.5" thickBot="1">
      <c r="A29" s="13" t="s">
        <v>10</v>
      </c>
      <c r="B29" s="21"/>
      <c r="C29" s="20"/>
      <c r="D29" s="14">
        <f>SUM(D5,D13,D17,D21,D23,D25)</f>
        <v>8966721</v>
      </c>
      <c r="E29" s="14">
        <f t="shared" ref="E29:M29" si="9">SUM(E5,E13,E17,E21,E23,E25)</f>
        <v>1000</v>
      </c>
      <c r="F29" s="14">
        <f t="shared" si="9"/>
        <v>0</v>
      </c>
      <c r="G29" s="14">
        <f t="shared" si="9"/>
        <v>924980</v>
      </c>
      <c r="H29" s="14">
        <f t="shared" si="9"/>
        <v>0</v>
      </c>
      <c r="I29" s="14">
        <f t="shared" si="9"/>
        <v>4467963</v>
      </c>
      <c r="J29" s="14">
        <f t="shared" si="9"/>
        <v>0</v>
      </c>
      <c r="K29" s="14">
        <f t="shared" si="9"/>
        <v>189533</v>
      </c>
      <c r="L29" s="14">
        <f t="shared" si="9"/>
        <v>0</v>
      </c>
      <c r="M29" s="14">
        <f t="shared" si="9"/>
        <v>0</v>
      </c>
      <c r="N29" s="14">
        <f t="shared" si="4"/>
        <v>14550197</v>
      </c>
      <c r="O29" s="35">
        <f t="shared" si="1"/>
        <v>2577.0805880269218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47</v>
      </c>
      <c r="M31" s="90"/>
      <c r="N31" s="90"/>
      <c r="O31" s="39">
        <v>5646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1617977</v>
      </c>
      <c r="E5" s="24">
        <f t="shared" ref="E5:M5" si="0">SUM(E6:E12)</f>
        <v>0</v>
      </c>
      <c r="F5" s="24">
        <f t="shared" si="0"/>
        <v>0</v>
      </c>
      <c r="G5" s="24">
        <f t="shared" si="0"/>
        <v>162148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151671</v>
      </c>
      <c r="L5" s="24">
        <f t="shared" si="0"/>
        <v>0</v>
      </c>
      <c r="M5" s="24">
        <f t="shared" si="0"/>
        <v>0</v>
      </c>
      <c r="N5" s="25">
        <f>SUM(D5:M5)</f>
        <v>1931796</v>
      </c>
      <c r="O5" s="30">
        <f t="shared" ref="O5:O28" si="1">(N5/O$30)</f>
        <v>343.18635636880441</v>
      </c>
      <c r="P5" s="6"/>
    </row>
    <row r="6" spans="1:133">
      <c r="A6" s="12"/>
      <c r="B6" s="42">
        <v>511</v>
      </c>
      <c r="C6" s="19" t="s">
        <v>19</v>
      </c>
      <c r="D6" s="43">
        <v>33057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33057</v>
      </c>
      <c r="O6" s="44">
        <f t="shared" si="1"/>
        <v>5.8726239118848822</v>
      </c>
      <c r="P6" s="9"/>
    </row>
    <row r="7" spans="1:133">
      <c r="A7" s="12"/>
      <c r="B7" s="42">
        <v>512</v>
      </c>
      <c r="C7" s="19" t="s">
        <v>20</v>
      </c>
      <c r="D7" s="43">
        <v>363334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363334</v>
      </c>
      <c r="O7" s="44">
        <f t="shared" si="1"/>
        <v>64.546811156510927</v>
      </c>
      <c r="P7" s="9"/>
    </row>
    <row r="8" spans="1:133">
      <c r="A8" s="12"/>
      <c r="B8" s="42">
        <v>513</v>
      </c>
      <c r="C8" s="19" t="s">
        <v>21</v>
      </c>
      <c r="D8" s="43">
        <v>562488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562488</v>
      </c>
      <c r="O8" s="44">
        <f t="shared" si="1"/>
        <v>99.926807603481961</v>
      </c>
      <c r="P8" s="9"/>
    </row>
    <row r="9" spans="1:133">
      <c r="A9" s="12"/>
      <c r="B9" s="42">
        <v>514</v>
      </c>
      <c r="C9" s="19" t="s">
        <v>22</v>
      </c>
      <c r="D9" s="43">
        <v>84152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84152</v>
      </c>
      <c r="O9" s="44">
        <f t="shared" si="1"/>
        <v>14.949724640255818</v>
      </c>
      <c r="P9" s="9"/>
    </row>
    <row r="10" spans="1:133">
      <c r="A10" s="12"/>
      <c r="B10" s="42">
        <v>515</v>
      </c>
      <c r="C10" s="19" t="s">
        <v>23</v>
      </c>
      <c r="D10" s="43">
        <v>252585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252585</v>
      </c>
      <c r="O10" s="44">
        <f t="shared" si="1"/>
        <v>44.872090957541303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151671</v>
      </c>
      <c r="L11" s="43">
        <v>0</v>
      </c>
      <c r="M11" s="43">
        <v>0</v>
      </c>
      <c r="N11" s="43">
        <f t="shared" si="2"/>
        <v>151671</v>
      </c>
      <c r="O11" s="44">
        <f t="shared" si="1"/>
        <v>26.944572748267898</v>
      </c>
      <c r="P11" s="9"/>
    </row>
    <row r="12" spans="1:133">
      <c r="A12" s="12"/>
      <c r="B12" s="42">
        <v>519</v>
      </c>
      <c r="C12" s="19" t="s">
        <v>25</v>
      </c>
      <c r="D12" s="43">
        <v>322361</v>
      </c>
      <c r="E12" s="43">
        <v>0</v>
      </c>
      <c r="F12" s="43">
        <v>0</v>
      </c>
      <c r="G12" s="43">
        <v>162148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484509</v>
      </c>
      <c r="O12" s="44">
        <f t="shared" si="1"/>
        <v>86.073725350861608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6338673</v>
      </c>
      <c r="E13" s="29">
        <f t="shared" si="3"/>
        <v>1000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6339673</v>
      </c>
      <c r="O13" s="41">
        <f t="shared" si="1"/>
        <v>1126.2520874045124</v>
      </c>
      <c r="P13" s="10"/>
    </row>
    <row r="14" spans="1:133">
      <c r="A14" s="12"/>
      <c r="B14" s="42">
        <v>521</v>
      </c>
      <c r="C14" s="19" t="s">
        <v>27</v>
      </c>
      <c r="D14" s="43">
        <v>3216716</v>
      </c>
      <c r="E14" s="43">
        <v>1000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3217716</v>
      </c>
      <c r="O14" s="44">
        <f t="shared" si="1"/>
        <v>571.63190620003559</v>
      </c>
      <c r="P14" s="9"/>
    </row>
    <row r="15" spans="1:133">
      <c r="A15" s="12"/>
      <c r="B15" s="42">
        <v>522</v>
      </c>
      <c r="C15" s="19" t="s">
        <v>28</v>
      </c>
      <c r="D15" s="43">
        <v>3121957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3121957</v>
      </c>
      <c r="O15" s="44">
        <f t="shared" si="1"/>
        <v>554.62018120447681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4361240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4361240</v>
      </c>
      <c r="O16" s="41">
        <f t="shared" si="1"/>
        <v>774.78060046189375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3706663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3706663</v>
      </c>
      <c r="O17" s="44">
        <f t="shared" si="1"/>
        <v>658.49404867649673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431156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431156</v>
      </c>
      <c r="O18" s="44">
        <f t="shared" si="1"/>
        <v>76.595487653224367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223421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223421</v>
      </c>
      <c r="O19" s="44">
        <f t="shared" si="1"/>
        <v>39.691064132172677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756819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756819</v>
      </c>
      <c r="O20" s="41">
        <f t="shared" si="1"/>
        <v>134.4499911174276</v>
      </c>
      <c r="P20" s="10"/>
    </row>
    <row r="21" spans="1:119">
      <c r="A21" s="12"/>
      <c r="B21" s="42">
        <v>541</v>
      </c>
      <c r="C21" s="19" t="s">
        <v>34</v>
      </c>
      <c r="D21" s="43">
        <v>756819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756819</v>
      </c>
      <c r="O21" s="44">
        <f t="shared" si="1"/>
        <v>134.4499911174276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557213</v>
      </c>
      <c r="E22" s="29">
        <f t="shared" si="7"/>
        <v>0</v>
      </c>
      <c r="F22" s="29">
        <f t="shared" si="7"/>
        <v>0</v>
      </c>
      <c r="G22" s="29">
        <f t="shared" si="7"/>
        <v>144891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702104</v>
      </c>
      <c r="O22" s="41">
        <f t="shared" si="1"/>
        <v>124.72979214780601</v>
      </c>
      <c r="P22" s="9"/>
    </row>
    <row r="23" spans="1:119">
      <c r="A23" s="12"/>
      <c r="B23" s="42">
        <v>572</v>
      </c>
      <c r="C23" s="19" t="s">
        <v>36</v>
      </c>
      <c r="D23" s="43">
        <v>557213</v>
      </c>
      <c r="E23" s="43">
        <v>0</v>
      </c>
      <c r="F23" s="43">
        <v>0</v>
      </c>
      <c r="G23" s="43">
        <v>144891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702104</v>
      </c>
      <c r="O23" s="44">
        <f t="shared" si="1"/>
        <v>124.72979214780601</v>
      </c>
      <c r="P23" s="9"/>
    </row>
    <row r="24" spans="1:119" ht="15.75">
      <c r="A24" s="26" t="s">
        <v>39</v>
      </c>
      <c r="B24" s="27"/>
      <c r="C24" s="28"/>
      <c r="D24" s="29">
        <f t="shared" ref="D24:M24" si="8">SUM(D25:D27)</f>
        <v>158550</v>
      </c>
      <c r="E24" s="29">
        <f t="shared" si="8"/>
        <v>0</v>
      </c>
      <c r="F24" s="29">
        <f t="shared" si="8"/>
        <v>0</v>
      </c>
      <c r="G24" s="29">
        <f t="shared" si="8"/>
        <v>115000</v>
      </c>
      <c r="H24" s="29">
        <f t="shared" si="8"/>
        <v>0</v>
      </c>
      <c r="I24" s="29">
        <f t="shared" si="8"/>
        <v>282853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556403</v>
      </c>
      <c r="O24" s="41">
        <f t="shared" si="1"/>
        <v>98.845798543258127</v>
      </c>
      <c r="P24" s="9"/>
    </row>
    <row r="25" spans="1:119">
      <c r="A25" s="12"/>
      <c r="B25" s="42">
        <v>581</v>
      </c>
      <c r="C25" s="19" t="s">
        <v>37</v>
      </c>
      <c r="D25" s="43">
        <v>158550</v>
      </c>
      <c r="E25" s="43">
        <v>0</v>
      </c>
      <c r="F25" s="43">
        <v>0</v>
      </c>
      <c r="G25" s="43">
        <v>115000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273550</v>
      </c>
      <c r="O25" s="44">
        <f t="shared" si="1"/>
        <v>48.596553561911527</v>
      </c>
      <c r="P25" s="9"/>
    </row>
    <row r="26" spans="1:119">
      <c r="A26" s="12"/>
      <c r="B26" s="42">
        <v>590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10154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10154</v>
      </c>
      <c r="O26" s="44">
        <f t="shared" si="1"/>
        <v>1.8038728015633327</v>
      </c>
      <c r="P26" s="9"/>
    </row>
    <row r="27" spans="1:119" ht="15.75" thickBot="1">
      <c r="A27" s="12"/>
      <c r="B27" s="42">
        <v>591</v>
      </c>
      <c r="C27" s="19" t="s">
        <v>43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272699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272699</v>
      </c>
      <c r="O27" s="44">
        <f t="shared" si="1"/>
        <v>48.445372179783263</v>
      </c>
      <c r="P27" s="9"/>
    </row>
    <row r="28" spans="1:119" ht="16.5" thickBot="1">
      <c r="A28" s="13" t="s">
        <v>10</v>
      </c>
      <c r="B28" s="21"/>
      <c r="C28" s="20"/>
      <c r="D28" s="14">
        <f>SUM(D5,D13,D16,D20,D22,D24)</f>
        <v>9429232</v>
      </c>
      <c r="E28" s="14">
        <f t="shared" ref="E28:M28" si="9">SUM(E5,E13,E16,E20,E22,E24)</f>
        <v>1000</v>
      </c>
      <c r="F28" s="14">
        <f t="shared" si="9"/>
        <v>0</v>
      </c>
      <c r="G28" s="14">
        <f t="shared" si="9"/>
        <v>422039</v>
      </c>
      <c r="H28" s="14">
        <f t="shared" si="9"/>
        <v>0</v>
      </c>
      <c r="I28" s="14">
        <f t="shared" si="9"/>
        <v>4644093</v>
      </c>
      <c r="J28" s="14">
        <f t="shared" si="9"/>
        <v>0</v>
      </c>
      <c r="K28" s="14">
        <f t="shared" si="9"/>
        <v>151671</v>
      </c>
      <c r="L28" s="14">
        <f t="shared" si="9"/>
        <v>0</v>
      </c>
      <c r="M28" s="14">
        <f t="shared" si="9"/>
        <v>0</v>
      </c>
      <c r="N28" s="14">
        <f t="shared" si="4"/>
        <v>14648035</v>
      </c>
      <c r="O28" s="35">
        <f t="shared" si="1"/>
        <v>2602.2446260437023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44</v>
      </c>
      <c r="M30" s="90"/>
      <c r="N30" s="90"/>
      <c r="O30" s="39">
        <v>5629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thickBot="1">
      <c r="A32" s="94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A32:O32"/>
    <mergeCell ref="L30:N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&amp;L&amp;16Office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1787351</v>
      </c>
      <c r="E5" s="24">
        <f t="shared" ref="E5:M5" si="0">SUM(E6:E12)</f>
        <v>0</v>
      </c>
      <c r="F5" s="24">
        <f t="shared" si="0"/>
        <v>0</v>
      </c>
      <c r="G5" s="24">
        <f t="shared" si="0"/>
        <v>561270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150826</v>
      </c>
      <c r="L5" s="24">
        <f t="shared" si="0"/>
        <v>0</v>
      </c>
      <c r="M5" s="24">
        <f t="shared" si="0"/>
        <v>0</v>
      </c>
      <c r="N5" s="25">
        <f>SUM(D5:M5)</f>
        <v>2499447</v>
      </c>
      <c r="O5" s="30">
        <f t="shared" ref="O5:O27" si="1">(N5/O$29)</f>
        <v>425.65514305177112</v>
      </c>
      <c r="P5" s="6"/>
    </row>
    <row r="6" spans="1:133">
      <c r="A6" s="12"/>
      <c r="B6" s="42">
        <v>511</v>
      </c>
      <c r="C6" s="19" t="s">
        <v>19</v>
      </c>
      <c r="D6" s="43">
        <v>34148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34148</v>
      </c>
      <c r="O6" s="44">
        <f t="shared" si="1"/>
        <v>5.8153950953678475</v>
      </c>
      <c r="P6" s="9"/>
    </row>
    <row r="7" spans="1:133">
      <c r="A7" s="12"/>
      <c r="B7" s="42">
        <v>512</v>
      </c>
      <c r="C7" s="19" t="s">
        <v>20</v>
      </c>
      <c r="D7" s="43">
        <v>349377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349377</v>
      </c>
      <c r="O7" s="44">
        <f t="shared" si="1"/>
        <v>59.498807901907355</v>
      </c>
      <c r="P7" s="9"/>
    </row>
    <row r="8" spans="1:133">
      <c r="A8" s="12"/>
      <c r="B8" s="42">
        <v>513</v>
      </c>
      <c r="C8" s="19" t="s">
        <v>21</v>
      </c>
      <c r="D8" s="43">
        <v>597935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597935</v>
      </c>
      <c r="O8" s="44">
        <f t="shared" si="1"/>
        <v>101.82816757493188</v>
      </c>
      <c r="P8" s="9"/>
    </row>
    <row r="9" spans="1:133">
      <c r="A9" s="12"/>
      <c r="B9" s="42">
        <v>514</v>
      </c>
      <c r="C9" s="19" t="s">
        <v>22</v>
      </c>
      <c r="D9" s="43">
        <v>116384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116384</v>
      </c>
      <c r="O9" s="44">
        <f t="shared" si="1"/>
        <v>19.820163487738419</v>
      </c>
      <c r="P9" s="9"/>
    </row>
    <row r="10" spans="1:133">
      <c r="A10" s="12"/>
      <c r="B10" s="42">
        <v>515</v>
      </c>
      <c r="C10" s="19" t="s">
        <v>23</v>
      </c>
      <c r="D10" s="43">
        <v>379008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379008</v>
      </c>
      <c r="O10" s="44">
        <f t="shared" si="1"/>
        <v>64.5449591280654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150826</v>
      </c>
      <c r="L11" s="43">
        <v>0</v>
      </c>
      <c r="M11" s="43">
        <v>0</v>
      </c>
      <c r="N11" s="43">
        <f t="shared" si="2"/>
        <v>150826</v>
      </c>
      <c r="O11" s="44">
        <f t="shared" si="1"/>
        <v>25.685626702997276</v>
      </c>
      <c r="P11" s="9"/>
    </row>
    <row r="12" spans="1:133">
      <c r="A12" s="12"/>
      <c r="B12" s="42">
        <v>519</v>
      </c>
      <c r="C12" s="19" t="s">
        <v>25</v>
      </c>
      <c r="D12" s="43">
        <v>310499</v>
      </c>
      <c r="E12" s="43">
        <v>0</v>
      </c>
      <c r="F12" s="43">
        <v>0</v>
      </c>
      <c r="G12" s="43">
        <v>561270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871769</v>
      </c>
      <c r="O12" s="44">
        <f t="shared" si="1"/>
        <v>148.46202316076295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5568982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5568982</v>
      </c>
      <c r="O13" s="41">
        <f t="shared" si="1"/>
        <v>948.39611716621255</v>
      </c>
      <c r="P13" s="10"/>
    </row>
    <row r="14" spans="1:133">
      <c r="A14" s="12"/>
      <c r="B14" s="42">
        <v>521</v>
      </c>
      <c r="C14" s="19" t="s">
        <v>27</v>
      </c>
      <c r="D14" s="43">
        <v>3030460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3030460</v>
      </c>
      <c r="O14" s="44">
        <f t="shared" si="1"/>
        <v>516.08651226158042</v>
      </c>
      <c r="P14" s="9"/>
    </row>
    <row r="15" spans="1:133">
      <c r="A15" s="12"/>
      <c r="B15" s="42">
        <v>522</v>
      </c>
      <c r="C15" s="19" t="s">
        <v>28</v>
      </c>
      <c r="D15" s="43">
        <v>2538522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2538522</v>
      </c>
      <c r="O15" s="44">
        <f t="shared" si="1"/>
        <v>432.30960490463218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4588912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4588912</v>
      </c>
      <c r="O16" s="41">
        <f t="shared" si="1"/>
        <v>781.49046321525884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3917637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3917637</v>
      </c>
      <c r="O17" s="44">
        <f t="shared" si="1"/>
        <v>667.17251362397815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444777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444777</v>
      </c>
      <c r="O18" s="44">
        <f t="shared" si="1"/>
        <v>75.74540190735695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226498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226498</v>
      </c>
      <c r="O19" s="44">
        <f t="shared" si="1"/>
        <v>38.572547683923709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744558</v>
      </c>
      <c r="E20" s="29">
        <f t="shared" si="6"/>
        <v>0</v>
      </c>
      <c r="F20" s="29">
        <f t="shared" si="6"/>
        <v>0</v>
      </c>
      <c r="G20" s="29">
        <f t="shared" si="6"/>
        <v>7523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752081</v>
      </c>
      <c r="O20" s="41">
        <f t="shared" si="1"/>
        <v>128.079189373297</v>
      </c>
      <c r="P20" s="10"/>
    </row>
    <row r="21" spans="1:119">
      <c r="A21" s="12"/>
      <c r="B21" s="42">
        <v>541</v>
      </c>
      <c r="C21" s="19" t="s">
        <v>34</v>
      </c>
      <c r="D21" s="43">
        <v>744558</v>
      </c>
      <c r="E21" s="43">
        <v>0</v>
      </c>
      <c r="F21" s="43">
        <v>0</v>
      </c>
      <c r="G21" s="43">
        <v>7523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752081</v>
      </c>
      <c r="O21" s="44">
        <f t="shared" si="1"/>
        <v>128.079189373297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571464</v>
      </c>
      <c r="E22" s="29">
        <f t="shared" si="7"/>
        <v>0</v>
      </c>
      <c r="F22" s="29">
        <f t="shared" si="7"/>
        <v>0</v>
      </c>
      <c r="G22" s="29">
        <f t="shared" si="7"/>
        <v>19961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591425</v>
      </c>
      <c r="O22" s="41">
        <f t="shared" si="1"/>
        <v>100.71951634877384</v>
      </c>
      <c r="P22" s="9"/>
    </row>
    <row r="23" spans="1:119">
      <c r="A23" s="12"/>
      <c r="B23" s="42">
        <v>572</v>
      </c>
      <c r="C23" s="19" t="s">
        <v>36</v>
      </c>
      <c r="D23" s="43">
        <v>571464</v>
      </c>
      <c r="E23" s="43">
        <v>0</v>
      </c>
      <c r="F23" s="43">
        <v>0</v>
      </c>
      <c r="G23" s="43">
        <v>19961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591425</v>
      </c>
      <c r="O23" s="44">
        <f t="shared" si="1"/>
        <v>100.71951634877384</v>
      </c>
      <c r="P23" s="9"/>
    </row>
    <row r="24" spans="1:119" ht="15.75">
      <c r="A24" s="26" t="s">
        <v>39</v>
      </c>
      <c r="B24" s="27"/>
      <c r="C24" s="28"/>
      <c r="D24" s="29">
        <f t="shared" ref="D24:M24" si="8">SUM(D25:D26)</f>
        <v>1282796</v>
      </c>
      <c r="E24" s="29">
        <f t="shared" si="8"/>
        <v>369490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1652286</v>
      </c>
      <c r="O24" s="41">
        <f t="shared" si="1"/>
        <v>281.38385558583104</v>
      </c>
      <c r="P24" s="9"/>
    </row>
    <row r="25" spans="1:119">
      <c r="A25" s="12"/>
      <c r="B25" s="42">
        <v>581</v>
      </c>
      <c r="C25" s="19" t="s">
        <v>37</v>
      </c>
      <c r="D25" s="43">
        <v>1273323</v>
      </c>
      <c r="E25" s="43">
        <v>369490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1642813</v>
      </c>
      <c r="O25" s="44">
        <f t="shared" si="1"/>
        <v>279.77060626702996</v>
      </c>
      <c r="P25" s="9"/>
    </row>
    <row r="26" spans="1:119" ht="15.75" thickBot="1">
      <c r="A26" s="12"/>
      <c r="B26" s="42">
        <v>590</v>
      </c>
      <c r="C26" s="19" t="s">
        <v>38</v>
      </c>
      <c r="D26" s="43">
        <v>9473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9473</v>
      </c>
      <c r="O26" s="44">
        <f t="shared" si="1"/>
        <v>1.6132493188010899</v>
      </c>
      <c r="P26" s="9"/>
    </row>
    <row r="27" spans="1:119" ht="16.5" thickBot="1">
      <c r="A27" s="13" t="s">
        <v>10</v>
      </c>
      <c r="B27" s="21"/>
      <c r="C27" s="20"/>
      <c r="D27" s="14">
        <f>SUM(D5,D13,D16,D20,D22,D24)</f>
        <v>9955151</v>
      </c>
      <c r="E27" s="14">
        <f t="shared" ref="E27:M27" si="9">SUM(E5,E13,E16,E20,E22,E24)</f>
        <v>369490</v>
      </c>
      <c r="F27" s="14">
        <f t="shared" si="9"/>
        <v>0</v>
      </c>
      <c r="G27" s="14">
        <f t="shared" si="9"/>
        <v>588754</v>
      </c>
      <c r="H27" s="14">
        <f t="shared" si="9"/>
        <v>0</v>
      </c>
      <c r="I27" s="14">
        <f t="shared" si="9"/>
        <v>4588912</v>
      </c>
      <c r="J27" s="14">
        <f t="shared" si="9"/>
        <v>0</v>
      </c>
      <c r="K27" s="14">
        <f t="shared" si="9"/>
        <v>150826</v>
      </c>
      <c r="L27" s="14">
        <f t="shared" si="9"/>
        <v>0</v>
      </c>
      <c r="M27" s="14">
        <f t="shared" si="9"/>
        <v>0</v>
      </c>
      <c r="N27" s="14">
        <f t="shared" si="4"/>
        <v>15653133</v>
      </c>
      <c r="O27" s="35">
        <f t="shared" si="1"/>
        <v>2665.7242847411444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40</v>
      </c>
      <c r="M29" s="90"/>
      <c r="N29" s="90"/>
      <c r="O29" s="39">
        <v>5872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thickBot="1">
      <c r="A31" s="94" t="s">
        <v>48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1740521</v>
      </c>
      <c r="E5" s="24">
        <f t="shared" si="0"/>
        <v>0</v>
      </c>
      <c r="F5" s="24">
        <f t="shared" si="0"/>
        <v>0</v>
      </c>
      <c r="G5" s="24">
        <f t="shared" si="0"/>
        <v>8143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133519</v>
      </c>
      <c r="L5" s="24">
        <f t="shared" si="0"/>
        <v>0</v>
      </c>
      <c r="M5" s="24">
        <f t="shared" si="0"/>
        <v>0</v>
      </c>
      <c r="N5" s="25">
        <f>SUM(D5:M5)</f>
        <v>1882183</v>
      </c>
      <c r="O5" s="30">
        <f t="shared" ref="O5:O28" si="1">(N5/O$30)</f>
        <v>319.12224482875553</v>
      </c>
      <c r="P5" s="6"/>
    </row>
    <row r="6" spans="1:133">
      <c r="A6" s="12"/>
      <c r="B6" s="42">
        <v>511</v>
      </c>
      <c r="C6" s="19" t="s">
        <v>19</v>
      </c>
      <c r="D6" s="43">
        <v>25960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25960</v>
      </c>
      <c r="O6" s="44">
        <f t="shared" si="1"/>
        <v>4.4014920311970158</v>
      </c>
      <c r="P6" s="9"/>
    </row>
    <row r="7" spans="1:133">
      <c r="A7" s="12"/>
      <c r="B7" s="42">
        <v>512</v>
      </c>
      <c r="C7" s="19" t="s">
        <v>20</v>
      </c>
      <c r="D7" s="43">
        <v>379303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379303</v>
      </c>
      <c r="O7" s="44">
        <f t="shared" si="1"/>
        <v>64.310444218379118</v>
      </c>
      <c r="P7" s="9"/>
    </row>
    <row r="8" spans="1:133">
      <c r="A8" s="12"/>
      <c r="B8" s="42">
        <v>513</v>
      </c>
      <c r="C8" s="19" t="s">
        <v>21</v>
      </c>
      <c r="D8" s="43">
        <v>525676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525676</v>
      </c>
      <c r="O8" s="44">
        <f t="shared" si="1"/>
        <v>89.127839945744327</v>
      </c>
      <c r="P8" s="9"/>
    </row>
    <row r="9" spans="1:133">
      <c r="A9" s="12"/>
      <c r="B9" s="42">
        <v>514</v>
      </c>
      <c r="C9" s="19" t="s">
        <v>22</v>
      </c>
      <c r="D9" s="43">
        <v>97121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97121</v>
      </c>
      <c r="O9" s="44">
        <f t="shared" si="1"/>
        <v>16.466768396066463</v>
      </c>
      <c r="P9" s="9"/>
    </row>
    <row r="10" spans="1:133">
      <c r="A10" s="12"/>
      <c r="B10" s="42">
        <v>515</v>
      </c>
      <c r="C10" s="19" t="s">
        <v>23</v>
      </c>
      <c r="D10" s="43">
        <v>515905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515905</v>
      </c>
      <c r="O10" s="44">
        <f t="shared" si="1"/>
        <v>87.471176670057645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133519</v>
      </c>
      <c r="L11" s="43">
        <v>0</v>
      </c>
      <c r="M11" s="43">
        <v>0</v>
      </c>
      <c r="N11" s="43">
        <f t="shared" si="2"/>
        <v>133519</v>
      </c>
      <c r="O11" s="44">
        <f t="shared" si="1"/>
        <v>22.638012885723974</v>
      </c>
      <c r="P11" s="9"/>
    </row>
    <row r="12" spans="1:133">
      <c r="A12" s="12"/>
      <c r="B12" s="42">
        <v>519</v>
      </c>
      <c r="C12" s="19" t="s">
        <v>25</v>
      </c>
      <c r="D12" s="43">
        <v>196556</v>
      </c>
      <c r="E12" s="43">
        <v>0</v>
      </c>
      <c r="F12" s="43">
        <v>0</v>
      </c>
      <c r="G12" s="43">
        <v>8143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204699</v>
      </c>
      <c r="O12" s="44">
        <f t="shared" si="1"/>
        <v>34.706510681586977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5565756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5565756</v>
      </c>
      <c r="O13" s="41">
        <f t="shared" si="1"/>
        <v>943.66836215666331</v>
      </c>
      <c r="P13" s="10"/>
    </row>
    <row r="14" spans="1:133">
      <c r="A14" s="12"/>
      <c r="B14" s="42">
        <v>521</v>
      </c>
      <c r="C14" s="19" t="s">
        <v>27</v>
      </c>
      <c r="D14" s="43">
        <v>3033124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3033124</v>
      </c>
      <c r="O14" s="44">
        <f t="shared" si="1"/>
        <v>514.26314004747371</v>
      </c>
      <c r="P14" s="9"/>
    </row>
    <row r="15" spans="1:133">
      <c r="A15" s="12"/>
      <c r="B15" s="42">
        <v>522</v>
      </c>
      <c r="C15" s="19" t="s">
        <v>28</v>
      </c>
      <c r="D15" s="43">
        <v>2136878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2136878</v>
      </c>
      <c r="O15" s="44">
        <f t="shared" si="1"/>
        <v>362.30552729738895</v>
      </c>
      <c r="P15" s="9"/>
    </row>
    <row r="16" spans="1:133">
      <c r="A16" s="12"/>
      <c r="B16" s="42">
        <v>526</v>
      </c>
      <c r="C16" s="19" t="s">
        <v>52</v>
      </c>
      <c r="D16" s="43">
        <v>395754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395754</v>
      </c>
      <c r="O16" s="44">
        <f t="shared" si="1"/>
        <v>67.099694811800617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4395671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4395671</v>
      </c>
      <c r="O17" s="41">
        <f t="shared" si="1"/>
        <v>745.28162088843681</v>
      </c>
      <c r="P17" s="10"/>
    </row>
    <row r="18" spans="1:119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3760427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3760427</v>
      </c>
      <c r="O18" s="44">
        <f t="shared" si="1"/>
        <v>637.57663614784678</v>
      </c>
      <c r="P18" s="9"/>
    </row>
    <row r="19" spans="1:119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420081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420081</v>
      </c>
      <c r="O19" s="44">
        <f t="shared" si="1"/>
        <v>71.224313326551368</v>
      </c>
      <c r="P19" s="9"/>
    </row>
    <row r="20" spans="1:119">
      <c r="A20" s="12"/>
      <c r="B20" s="42">
        <v>538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215163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215163</v>
      </c>
      <c r="O20" s="44">
        <f t="shared" si="1"/>
        <v>36.48067141403866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712960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712960</v>
      </c>
      <c r="O21" s="41">
        <f t="shared" si="1"/>
        <v>120.8816547982367</v>
      </c>
      <c r="P21" s="10"/>
    </row>
    <row r="22" spans="1:119">
      <c r="A22" s="12"/>
      <c r="B22" s="42">
        <v>541</v>
      </c>
      <c r="C22" s="19" t="s">
        <v>34</v>
      </c>
      <c r="D22" s="43">
        <v>712960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712960</v>
      </c>
      <c r="O22" s="44">
        <f t="shared" si="1"/>
        <v>120.8816547982367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469903</v>
      </c>
      <c r="E23" s="29">
        <f t="shared" si="7"/>
        <v>0</v>
      </c>
      <c r="F23" s="29">
        <f t="shared" si="7"/>
        <v>0</v>
      </c>
      <c r="G23" s="29">
        <f t="shared" si="7"/>
        <v>76651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546554</v>
      </c>
      <c r="O23" s="41">
        <f t="shared" si="1"/>
        <v>92.667683960664633</v>
      </c>
      <c r="P23" s="9"/>
    </row>
    <row r="24" spans="1:119">
      <c r="A24" s="12"/>
      <c r="B24" s="42">
        <v>572</v>
      </c>
      <c r="C24" s="19" t="s">
        <v>36</v>
      </c>
      <c r="D24" s="43">
        <v>469903</v>
      </c>
      <c r="E24" s="43">
        <v>0</v>
      </c>
      <c r="F24" s="43">
        <v>0</v>
      </c>
      <c r="G24" s="43">
        <v>76651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546554</v>
      </c>
      <c r="O24" s="44">
        <f t="shared" si="1"/>
        <v>92.667683960664633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SUM(D26:D27)</f>
        <v>336205</v>
      </c>
      <c r="E25" s="29">
        <f t="shared" si="8"/>
        <v>749536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120600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1206341</v>
      </c>
      <c r="O25" s="41">
        <f t="shared" si="1"/>
        <v>204.53390979993219</v>
      </c>
      <c r="P25" s="9"/>
    </row>
    <row r="26" spans="1:119">
      <c r="A26" s="12"/>
      <c r="B26" s="42">
        <v>581</v>
      </c>
      <c r="C26" s="19" t="s">
        <v>37</v>
      </c>
      <c r="D26" s="43">
        <v>330000</v>
      </c>
      <c r="E26" s="43">
        <v>473700</v>
      </c>
      <c r="F26" s="43">
        <v>0</v>
      </c>
      <c r="G26" s="43">
        <v>0</v>
      </c>
      <c r="H26" s="43">
        <v>0</v>
      </c>
      <c r="I26" s="43">
        <v>120600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924300</v>
      </c>
      <c r="O26" s="44">
        <f t="shared" si="1"/>
        <v>156.71414038657173</v>
      </c>
      <c r="P26" s="9"/>
    </row>
    <row r="27" spans="1:119" ht="15.75" thickBot="1">
      <c r="A27" s="12"/>
      <c r="B27" s="42">
        <v>590</v>
      </c>
      <c r="C27" s="19" t="s">
        <v>38</v>
      </c>
      <c r="D27" s="43">
        <v>6205</v>
      </c>
      <c r="E27" s="43">
        <v>275836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282041</v>
      </c>
      <c r="O27" s="44">
        <f t="shared" si="1"/>
        <v>47.819769413360461</v>
      </c>
      <c r="P27" s="9"/>
    </row>
    <row r="28" spans="1:119" ht="16.5" thickBot="1">
      <c r="A28" s="13" t="s">
        <v>10</v>
      </c>
      <c r="B28" s="21"/>
      <c r="C28" s="20"/>
      <c r="D28" s="14">
        <f>SUM(D5,D13,D17,D21,D23,D25)</f>
        <v>8825345</v>
      </c>
      <c r="E28" s="14">
        <f t="shared" ref="E28:M28" si="9">SUM(E5,E13,E17,E21,E23,E25)</f>
        <v>749536</v>
      </c>
      <c r="F28" s="14">
        <f t="shared" si="9"/>
        <v>0</v>
      </c>
      <c r="G28" s="14">
        <f t="shared" si="9"/>
        <v>84794</v>
      </c>
      <c r="H28" s="14">
        <f t="shared" si="9"/>
        <v>0</v>
      </c>
      <c r="I28" s="14">
        <f t="shared" si="9"/>
        <v>4516271</v>
      </c>
      <c r="J28" s="14">
        <f t="shared" si="9"/>
        <v>0</v>
      </c>
      <c r="K28" s="14">
        <f t="shared" si="9"/>
        <v>133519</v>
      </c>
      <c r="L28" s="14">
        <f t="shared" si="9"/>
        <v>0</v>
      </c>
      <c r="M28" s="14">
        <f t="shared" si="9"/>
        <v>0</v>
      </c>
      <c r="N28" s="14">
        <f t="shared" si="4"/>
        <v>14309465</v>
      </c>
      <c r="O28" s="35">
        <f t="shared" si="1"/>
        <v>2426.1554764326888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53</v>
      </c>
      <c r="M30" s="90"/>
      <c r="N30" s="90"/>
      <c r="O30" s="39">
        <v>5898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1931958</v>
      </c>
      <c r="E5" s="24">
        <f t="shared" si="0"/>
        <v>0</v>
      </c>
      <c r="F5" s="24">
        <f t="shared" si="0"/>
        <v>0</v>
      </c>
      <c r="G5" s="24">
        <f t="shared" si="0"/>
        <v>981673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141908</v>
      </c>
      <c r="L5" s="24">
        <f t="shared" si="0"/>
        <v>0</v>
      </c>
      <c r="M5" s="24">
        <f t="shared" si="0"/>
        <v>0</v>
      </c>
      <c r="N5" s="25">
        <f>SUM(D5:M5)</f>
        <v>3055539</v>
      </c>
      <c r="O5" s="30">
        <f t="shared" ref="O5:O30" si="1">(N5/O$32)</f>
        <v>521.868317677199</v>
      </c>
      <c r="P5" s="6"/>
    </row>
    <row r="6" spans="1:133">
      <c r="A6" s="12"/>
      <c r="B6" s="42">
        <v>511</v>
      </c>
      <c r="C6" s="19" t="s">
        <v>19</v>
      </c>
      <c r="D6" s="43">
        <v>33221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33221</v>
      </c>
      <c r="O6" s="44">
        <f t="shared" si="1"/>
        <v>5.673953885567891</v>
      </c>
      <c r="P6" s="9"/>
    </row>
    <row r="7" spans="1:133">
      <c r="A7" s="12"/>
      <c r="B7" s="42">
        <v>512</v>
      </c>
      <c r="C7" s="19" t="s">
        <v>20</v>
      </c>
      <c r="D7" s="43">
        <v>308283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308283</v>
      </c>
      <c r="O7" s="44">
        <f t="shared" si="1"/>
        <v>52.652946199829209</v>
      </c>
      <c r="P7" s="9"/>
    </row>
    <row r="8" spans="1:133">
      <c r="A8" s="12"/>
      <c r="B8" s="42">
        <v>513</v>
      </c>
      <c r="C8" s="19" t="s">
        <v>21</v>
      </c>
      <c r="D8" s="43">
        <v>536975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536975</v>
      </c>
      <c r="O8" s="44">
        <f t="shared" si="1"/>
        <v>91.712211784799322</v>
      </c>
      <c r="P8" s="9"/>
    </row>
    <row r="9" spans="1:133">
      <c r="A9" s="12"/>
      <c r="B9" s="42">
        <v>514</v>
      </c>
      <c r="C9" s="19" t="s">
        <v>22</v>
      </c>
      <c r="D9" s="43">
        <v>227061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227061</v>
      </c>
      <c r="O9" s="44">
        <f t="shared" si="1"/>
        <v>38.780700256191288</v>
      </c>
      <c r="P9" s="9"/>
    </row>
    <row r="10" spans="1:133">
      <c r="A10" s="12"/>
      <c r="B10" s="42">
        <v>515</v>
      </c>
      <c r="C10" s="19" t="s">
        <v>23</v>
      </c>
      <c r="D10" s="43">
        <v>520282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520282</v>
      </c>
      <c r="O10" s="44">
        <f t="shared" si="1"/>
        <v>88.861144321093079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141908</v>
      </c>
      <c r="L11" s="43">
        <v>0</v>
      </c>
      <c r="M11" s="43">
        <v>0</v>
      </c>
      <c r="N11" s="43">
        <f t="shared" si="2"/>
        <v>141908</v>
      </c>
      <c r="O11" s="44">
        <f t="shared" si="1"/>
        <v>24.237062339880445</v>
      </c>
      <c r="P11" s="9"/>
    </row>
    <row r="12" spans="1:133">
      <c r="A12" s="12"/>
      <c r="B12" s="42">
        <v>519</v>
      </c>
      <c r="C12" s="19" t="s">
        <v>25</v>
      </c>
      <c r="D12" s="43">
        <v>306136</v>
      </c>
      <c r="E12" s="43">
        <v>0</v>
      </c>
      <c r="F12" s="43">
        <v>0</v>
      </c>
      <c r="G12" s="43">
        <v>981673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1287809</v>
      </c>
      <c r="O12" s="44">
        <f t="shared" si="1"/>
        <v>219.95029888983774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5761751</v>
      </c>
      <c r="E13" s="29">
        <f t="shared" si="3"/>
        <v>0</v>
      </c>
      <c r="F13" s="29">
        <f t="shared" si="3"/>
        <v>0</v>
      </c>
      <c r="G13" s="29">
        <f t="shared" si="3"/>
        <v>31004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5792755</v>
      </c>
      <c r="O13" s="41">
        <f t="shared" si="1"/>
        <v>989.36891545687445</v>
      </c>
      <c r="P13" s="10"/>
    </row>
    <row r="14" spans="1:133">
      <c r="A14" s="12"/>
      <c r="B14" s="42">
        <v>521</v>
      </c>
      <c r="C14" s="19" t="s">
        <v>27</v>
      </c>
      <c r="D14" s="43">
        <v>3302776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3302776</v>
      </c>
      <c r="O14" s="44">
        <f t="shared" si="1"/>
        <v>564.09496157130661</v>
      </c>
      <c r="P14" s="9"/>
    </row>
    <row r="15" spans="1:133">
      <c r="A15" s="12"/>
      <c r="B15" s="42">
        <v>522</v>
      </c>
      <c r="C15" s="19" t="s">
        <v>28</v>
      </c>
      <c r="D15" s="43">
        <v>2066558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2066558</v>
      </c>
      <c r="O15" s="44">
        <f t="shared" si="1"/>
        <v>352.95610589239965</v>
      </c>
      <c r="P15" s="9"/>
    </row>
    <row r="16" spans="1:133">
      <c r="A16" s="12"/>
      <c r="B16" s="42">
        <v>526</v>
      </c>
      <c r="C16" s="19" t="s">
        <v>52</v>
      </c>
      <c r="D16" s="43">
        <v>392417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392417</v>
      </c>
      <c r="O16" s="44">
        <f t="shared" si="1"/>
        <v>67.022544833475663</v>
      </c>
      <c r="P16" s="9"/>
    </row>
    <row r="17" spans="1:119">
      <c r="A17" s="12"/>
      <c r="B17" s="42">
        <v>529</v>
      </c>
      <c r="C17" s="19" t="s">
        <v>68</v>
      </c>
      <c r="D17" s="43">
        <v>0</v>
      </c>
      <c r="E17" s="43">
        <v>0</v>
      </c>
      <c r="F17" s="43">
        <v>0</v>
      </c>
      <c r="G17" s="43">
        <v>31004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31004</v>
      </c>
      <c r="O17" s="44">
        <f t="shared" si="1"/>
        <v>5.2953031596925708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256170</v>
      </c>
      <c r="H18" s="29">
        <f t="shared" si="5"/>
        <v>0</v>
      </c>
      <c r="I18" s="29">
        <f t="shared" si="5"/>
        <v>4634841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4891011</v>
      </c>
      <c r="O18" s="41">
        <f t="shared" si="1"/>
        <v>835.35627668659265</v>
      </c>
      <c r="P18" s="10"/>
    </row>
    <row r="19" spans="1:119">
      <c r="A19" s="12"/>
      <c r="B19" s="42">
        <v>533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4139785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4139785</v>
      </c>
      <c r="O19" s="44">
        <f t="shared" si="1"/>
        <v>707.05123825789929</v>
      </c>
      <c r="P19" s="9"/>
    </row>
    <row r="20" spans="1:119">
      <c r="A20" s="12"/>
      <c r="B20" s="42">
        <v>534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306347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306347</v>
      </c>
      <c r="O20" s="44">
        <f t="shared" si="1"/>
        <v>52.322288642186166</v>
      </c>
      <c r="P20" s="9"/>
    </row>
    <row r="21" spans="1:119">
      <c r="A21" s="12"/>
      <c r="B21" s="42">
        <v>538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188709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188709</v>
      </c>
      <c r="O21" s="44">
        <f t="shared" si="1"/>
        <v>32.230401366353547</v>
      </c>
      <c r="P21" s="9"/>
    </row>
    <row r="22" spans="1:119">
      <c r="A22" s="12"/>
      <c r="B22" s="42">
        <v>539</v>
      </c>
      <c r="C22" s="19" t="s">
        <v>69</v>
      </c>
      <c r="D22" s="43">
        <v>0</v>
      </c>
      <c r="E22" s="43">
        <v>0</v>
      </c>
      <c r="F22" s="43">
        <v>0</v>
      </c>
      <c r="G22" s="43">
        <v>256170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256170</v>
      </c>
      <c r="O22" s="44">
        <f t="shared" si="1"/>
        <v>43.752348420153716</v>
      </c>
      <c r="P22" s="9"/>
    </row>
    <row r="23" spans="1:119" ht="15.75">
      <c r="A23" s="26" t="s">
        <v>33</v>
      </c>
      <c r="B23" s="27"/>
      <c r="C23" s="28"/>
      <c r="D23" s="29">
        <f t="shared" ref="D23:M23" si="6">SUM(D24:D24)</f>
        <v>794555</v>
      </c>
      <c r="E23" s="29">
        <f t="shared" si="6"/>
        <v>0</v>
      </c>
      <c r="F23" s="29">
        <f t="shared" si="6"/>
        <v>0</v>
      </c>
      <c r="G23" s="29">
        <f t="shared" si="6"/>
        <v>35870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830425</v>
      </c>
      <c r="O23" s="41">
        <f t="shared" si="1"/>
        <v>141.83176771989753</v>
      </c>
      <c r="P23" s="10"/>
    </row>
    <row r="24" spans="1:119">
      <c r="A24" s="12"/>
      <c r="B24" s="42">
        <v>541</v>
      </c>
      <c r="C24" s="19" t="s">
        <v>34</v>
      </c>
      <c r="D24" s="43">
        <v>794555</v>
      </c>
      <c r="E24" s="43">
        <v>0</v>
      </c>
      <c r="F24" s="43">
        <v>0</v>
      </c>
      <c r="G24" s="43">
        <v>35870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830425</v>
      </c>
      <c r="O24" s="44">
        <f t="shared" si="1"/>
        <v>141.83176771989753</v>
      </c>
      <c r="P24" s="9"/>
    </row>
    <row r="25" spans="1:119" ht="15.75">
      <c r="A25" s="26" t="s">
        <v>35</v>
      </c>
      <c r="B25" s="27"/>
      <c r="C25" s="28"/>
      <c r="D25" s="29">
        <f t="shared" ref="D25:M25" si="7">SUM(D26:D26)</f>
        <v>501421</v>
      </c>
      <c r="E25" s="29">
        <f t="shared" si="7"/>
        <v>0</v>
      </c>
      <c r="F25" s="29">
        <f t="shared" si="7"/>
        <v>0</v>
      </c>
      <c r="G25" s="29">
        <f t="shared" si="7"/>
        <v>54655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556076</v>
      </c>
      <c r="O25" s="41">
        <f t="shared" si="1"/>
        <v>94.974551665243382</v>
      </c>
      <c r="P25" s="9"/>
    </row>
    <row r="26" spans="1:119">
      <c r="A26" s="12"/>
      <c r="B26" s="42">
        <v>572</v>
      </c>
      <c r="C26" s="19" t="s">
        <v>36</v>
      </c>
      <c r="D26" s="43">
        <v>501421</v>
      </c>
      <c r="E26" s="43">
        <v>0</v>
      </c>
      <c r="F26" s="43">
        <v>0</v>
      </c>
      <c r="G26" s="43">
        <v>54655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556076</v>
      </c>
      <c r="O26" s="44">
        <f t="shared" si="1"/>
        <v>94.974551665243382</v>
      </c>
      <c r="P26" s="9"/>
    </row>
    <row r="27" spans="1:119" ht="15.75">
      <c r="A27" s="26" t="s">
        <v>39</v>
      </c>
      <c r="B27" s="27"/>
      <c r="C27" s="28"/>
      <c r="D27" s="29">
        <f t="shared" ref="D27:M27" si="8">SUM(D28:D29)</f>
        <v>224649</v>
      </c>
      <c r="E27" s="29">
        <f t="shared" si="8"/>
        <v>550200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60300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835149</v>
      </c>
      <c r="O27" s="41">
        <f t="shared" si="1"/>
        <v>142.63859948761743</v>
      </c>
      <c r="P27" s="9"/>
    </row>
    <row r="28" spans="1:119">
      <c r="A28" s="12"/>
      <c r="B28" s="42">
        <v>581</v>
      </c>
      <c r="C28" s="19" t="s">
        <v>37</v>
      </c>
      <c r="D28" s="43">
        <v>218514</v>
      </c>
      <c r="E28" s="43">
        <v>406830</v>
      </c>
      <c r="F28" s="43">
        <v>0</v>
      </c>
      <c r="G28" s="43">
        <v>0</v>
      </c>
      <c r="H28" s="43">
        <v>0</v>
      </c>
      <c r="I28" s="43">
        <v>60300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685644</v>
      </c>
      <c r="O28" s="44">
        <f t="shared" si="1"/>
        <v>117.10401366353544</v>
      </c>
      <c r="P28" s="9"/>
    </row>
    <row r="29" spans="1:119" ht="15.75" thickBot="1">
      <c r="A29" s="12"/>
      <c r="B29" s="42">
        <v>590</v>
      </c>
      <c r="C29" s="19" t="s">
        <v>38</v>
      </c>
      <c r="D29" s="43">
        <v>6135</v>
      </c>
      <c r="E29" s="43">
        <v>143370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149505</v>
      </c>
      <c r="O29" s="44">
        <f t="shared" si="1"/>
        <v>25.534585824081983</v>
      </c>
      <c r="P29" s="9"/>
    </row>
    <row r="30" spans="1:119" ht="16.5" thickBot="1">
      <c r="A30" s="13" t="s">
        <v>10</v>
      </c>
      <c r="B30" s="21"/>
      <c r="C30" s="20"/>
      <c r="D30" s="14">
        <f>SUM(D5,D13,D18,D23,D25,D27)</f>
        <v>9214334</v>
      </c>
      <c r="E30" s="14">
        <f t="shared" ref="E30:M30" si="9">SUM(E5,E13,E18,E23,E25,E27)</f>
        <v>550200</v>
      </c>
      <c r="F30" s="14">
        <f t="shared" si="9"/>
        <v>0</v>
      </c>
      <c r="G30" s="14">
        <f t="shared" si="9"/>
        <v>1359372</v>
      </c>
      <c r="H30" s="14">
        <f t="shared" si="9"/>
        <v>0</v>
      </c>
      <c r="I30" s="14">
        <f t="shared" si="9"/>
        <v>4695141</v>
      </c>
      <c r="J30" s="14">
        <f t="shared" si="9"/>
        <v>0</v>
      </c>
      <c r="K30" s="14">
        <f t="shared" si="9"/>
        <v>141908</v>
      </c>
      <c r="L30" s="14">
        <f t="shared" si="9"/>
        <v>0</v>
      </c>
      <c r="M30" s="14">
        <f t="shared" si="9"/>
        <v>0</v>
      </c>
      <c r="N30" s="14">
        <f t="shared" si="4"/>
        <v>15960955</v>
      </c>
      <c r="O30" s="35">
        <f t="shared" si="1"/>
        <v>2726.0384286934245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70</v>
      </c>
      <c r="M32" s="90"/>
      <c r="N32" s="90"/>
      <c r="O32" s="39">
        <v>5855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85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2968164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1234475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4202639</v>
      </c>
      <c r="P5" s="30">
        <f t="shared" ref="P5:P31" si="1">(O5/P$33)</f>
        <v>683.13377763329004</v>
      </c>
      <c r="Q5" s="6"/>
    </row>
    <row r="6" spans="1:134">
      <c r="A6" s="12"/>
      <c r="B6" s="42">
        <v>511</v>
      </c>
      <c r="C6" s="19" t="s">
        <v>19</v>
      </c>
      <c r="D6" s="43">
        <v>68480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68480</v>
      </c>
      <c r="P6" s="44">
        <f t="shared" si="1"/>
        <v>11.131339401820545</v>
      </c>
      <c r="Q6" s="9"/>
    </row>
    <row r="7" spans="1:134">
      <c r="A7" s="12"/>
      <c r="B7" s="42">
        <v>512</v>
      </c>
      <c r="C7" s="19" t="s">
        <v>20</v>
      </c>
      <c r="D7" s="43">
        <v>643544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643544</v>
      </c>
      <c r="P7" s="44">
        <f t="shared" si="1"/>
        <v>104.6072821846554</v>
      </c>
      <c r="Q7" s="9"/>
    </row>
    <row r="8" spans="1:134">
      <c r="A8" s="12"/>
      <c r="B8" s="42">
        <v>513</v>
      </c>
      <c r="C8" s="19" t="s">
        <v>21</v>
      </c>
      <c r="D8" s="43">
        <v>1069114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1069114</v>
      </c>
      <c r="P8" s="44">
        <f t="shared" si="1"/>
        <v>173.78315994798439</v>
      </c>
      <c r="Q8" s="9"/>
    </row>
    <row r="9" spans="1:134">
      <c r="A9" s="12"/>
      <c r="B9" s="42">
        <v>514</v>
      </c>
      <c r="C9" s="19" t="s">
        <v>22</v>
      </c>
      <c r="D9" s="43">
        <v>166841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166841</v>
      </c>
      <c r="P9" s="44">
        <f t="shared" si="1"/>
        <v>27.119798439531859</v>
      </c>
      <c r="Q9" s="9"/>
    </row>
    <row r="10" spans="1:134">
      <c r="A10" s="12"/>
      <c r="B10" s="42">
        <v>515</v>
      </c>
      <c r="C10" s="19" t="s">
        <v>23</v>
      </c>
      <c r="D10" s="43">
        <v>288513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288513</v>
      </c>
      <c r="P10" s="44">
        <f t="shared" si="1"/>
        <v>46.897431729518857</v>
      </c>
      <c r="Q10" s="9"/>
    </row>
    <row r="11" spans="1:134">
      <c r="A11" s="12"/>
      <c r="B11" s="42">
        <v>517</v>
      </c>
      <c r="C11" s="19" t="s">
        <v>90</v>
      </c>
      <c r="D11" s="43">
        <v>58015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58015</v>
      </c>
      <c r="P11" s="44">
        <f t="shared" si="1"/>
        <v>9.430266579973992</v>
      </c>
      <c r="Q11" s="9"/>
    </row>
    <row r="12" spans="1:134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1234475</v>
      </c>
      <c r="L12" s="43">
        <v>0</v>
      </c>
      <c r="M12" s="43">
        <v>0</v>
      </c>
      <c r="N12" s="43">
        <v>0</v>
      </c>
      <c r="O12" s="43">
        <f t="shared" si="2"/>
        <v>1234475</v>
      </c>
      <c r="P12" s="44">
        <f t="shared" si="1"/>
        <v>200.66238621586476</v>
      </c>
      <c r="Q12" s="9"/>
    </row>
    <row r="13" spans="1:134">
      <c r="A13" s="12"/>
      <c r="B13" s="42">
        <v>519</v>
      </c>
      <c r="C13" s="19" t="s">
        <v>25</v>
      </c>
      <c r="D13" s="43">
        <v>673657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673657</v>
      </c>
      <c r="P13" s="44">
        <f t="shared" si="1"/>
        <v>109.50211313394018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SUM(D15:D18)</f>
        <v>8342187</v>
      </c>
      <c r="E14" s="29">
        <f t="shared" si="3"/>
        <v>884725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9226912</v>
      </c>
      <c r="P14" s="41">
        <f t="shared" si="1"/>
        <v>1499.8231469440832</v>
      </c>
      <c r="Q14" s="10"/>
    </row>
    <row r="15" spans="1:134">
      <c r="A15" s="12"/>
      <c r="B15" s="42">
        <v>521</v>
      </c>
      <c r="C15" s="19" t="s">
        <v>27</v>
      </c>
      <c r="D15" s="43">
        <v>3981541</v>
      </c>
      <c r="E15" s="43">
        <v>118335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4099876</v>
      </c>
      <c r="P15" s="44">
        <f t="shared" si="1"/>
        <v>666.42977893368015</v>
      </c>
      <c r="Q15" s="9"/>
    </row>
    <row r="16" spans="1:134">
      <c r="A16" s="12"/>
      <c r="B16" s="42">
        <v>522</v>
      </c>
      <c r="C16" s="19" t="s">
        <v>28</v>
      </c>
      <c r="D16" s="43">
        <v>4251964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8" si="4">SUM(D16:N16)</f>
        <v>4251964</v>
      </c>
      <c r="P16" s="44">
        <f t="shared" si="1"/>
        <v>691.15149544863459</v>
      </c>
      <c r="Q16" s="9"/>
    </row>
    <row r="17" spans="1:120">
      <c r="A17" s="12"/>
      <c r="B17" s="42">
        <v>524</v>
      </c>
      <c r="C17" s="19" t="s">
        <v>46</v>
      </c>
      <c r="D17" s="43">
        <v>0</v>
      </c>
      <c r="E17" s="43">
        <v>766390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766390</v>
      </c>
      <c r="P17" s="44">
        <f t="shared" si="1"/>
        <v>124.5757477243173</v>
      </c>
      <c r="Q17" s="9"/>
    </row>
    <row r="18" spans="1:120">
      <c r="A18" s="12"/>
      <c r="B18" s="42">
        <v>529</v>
      </c>
      <c r="C18" s="19" t="s">
        <v>68</v>
      </c>
      <c r="D18" s="43">
        <v>108682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108682</v>
      </c>
      <c r="P18" s="44">
        <f t="shared" si="1"/>
        <v>17.666124837451235</v>
      </c>
      <c r="Q18" s="9"/>
    </row>
    <row r="19" spans="1:120" ht="15.75">
      <c r="A19" s="26" t="s">
        <v>29</v>
      </c>
      <c r="B19" s="27"/>
      <c r="C19" s="28"/>
      <c r="D19" s="29">
        <f t="shared" ref="D19:N19" si="5">SUM(D20:D22)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6679097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40">
        <f>SUM(D19:N19)</f>
        <v>6679097</v>
      </c>
      <c r="P19" s="41">
        <f t="shared" si="1"/>
        <v>1085.678966189857</v>
      </c>
      <c r="Q19" s="10"/>
    </row>
    <row r="20" spans="1:120">
      <c r="A20" s="12"/>
      <c r="B20" s="42">
        <v>533</v>
      </c>
      <c r="C20" s="19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5434986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26" si="6">SUM(D20:N20)</f>
        <v>5434986</v>
      </c>
      <c r="P20" s="44">
        <f t="shared" si="1"/>
        <v>883.45026007802346</v>
      </c>
      <c r="Q20" s="9"/>
    </row>
    <row r="21" spans="1:120">
      <c r="A21" s="12"/>
      <c r="B21" s="42">
        <v>534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529107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529107</v>
      </c>
      <c r="P21" s="44">
        <f t="shared" si="1"/>
        <v>86.005689206762028</v>
      </c>
      <c r="Q21" s="9"/>
    </row>
    <row r="22" spans="1:120">
      <c r="A22" s="12"/>
      <c r="B22" s="42">
        <v>538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715004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715004</v>
      </c>
      <c r="P22" s="44">
        <f t="shared" si="1"/>
        <v>116.22301690507152</v>
      </c>
      <c r="Q22" s="9"/>
    </row>
    <row r="23" spans="1:120" ht="15.75">
      <c r="A23" s="26" t="s">
        <v>33</v>
      </c>
      <c r="B23" s="27"/>
      <c r="C23" s="28"/>
      <c r="D23" s="29">
        <f t="shared" ref="D23:N23" si="7">SUM(D24:D24)</f>
        <v>1398622</v>
      </c>
      <c r="E23" s="29">
        <f t="shared" si="7"/>
        <v>0</v>
      </c>
      <c r="F23" s="29">
        <f t="shared" si="7"/>
        <v>0</v>
      </c>
      <c r="G23" s="29">
        <f t="shared" si="7"/>
        <v>502013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6"/>
        <v>1900635</v>
      </c>
      <c r="P23" s="41">
        <f t="shared" si="1"/>
        <v>308.94587126137839</v>
      </c>
      <c r="Q23" s="10"/>
    </row>
    <row r="24" spans="1:120">
      <c r="A24" s="12"/>
      <c r="B24" s="42">
        <v>541</v>
      </c>
      <c r="C24" s="19" t="s">
        <v>34</v>
      </c>
      <c r="D24" s="43">
        <v>1398622</v>
      </c>
      <c r="E24" s="43">
        <v>0</v>
      </c>
      <c r="F24" s="43">
        <v>0</v>
      </c>
      <c r="G24" s="43">
        <v>502013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1900635</v>
      </c>
      <c r="P24" s="44">
        <f t="shared" si="1"/>
        <v>308.94587126137839</v>
      </c>
      <c r="Q24" s="9"/>
    </row>
    <row r="25" spans="1:120" ht="15.75">
      <c r="A25" s="26" t="s">
        <v>35</v>
      </c>
      <c r="B25" s="27"/>
      <c r="C25" s="28"/>
      <c r="D25" s="29">
        <f t="shared" ref="D25:N25" si="8">SUM(D26:D26)</f>
        <v>1165577</v>
      </c>
      <c r="E25" s="29">
        <f t="shared" si="8"/>
        <v>0</v>
      </c>
      <c r="F25" s="29">
        <f t="shared" si="8"/>
        <v>0</v>
      </c>
      <c r="G25" s="29">
        <f t="shared" si="8"/>
        <v>2159803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>SUM(D25:N25)</f>
        <v>3325380</v>
      </c>
      <c r="P25" s="41">
        <f t="shared" si="1"/>
        <v>540.536410923277</v>
      </c>
      <c r="Q25" s="9"/>
    </row>
    <row r="26" spans="1:120">
      <c r="A26" s="12"/>
      <c r="B26" s="42">
        <v>572</v>
      </c>
      <c r="C26" s="19" t="s">
        <v>36</v>
      </c>
      <c r="D26" s="43">
        <v>1165577</v>
      </c>
      <c r="E26" s="43">
        <v>0</v>
      </c>
      <c r="F26" s="43">
        <v>0</v>
      </c>
      <c r="G26" s="43">
        <v>2159803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3325380</v>
      </c>
      <c r="P26" s="44">
        <f t="shared" si="1"/>
        <v>540.536410923277</v>
      </c>
      <c r="Q26" s="9"/>
    </row>
    <row r="27" spans="1:120" ht="15.75">
      <c r="A27" s="26" t="s">
        <v>39</v>
      </c>
      <c r="B27" s="27"/>
      <c r="C27" s="28"/>
      <c r="D27" s="29">
        <f t="shared" ref="D27:N27" si="9">SUM(D28:D30)</f>
        <v>994796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116584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9"/>
        <v>0</v>
      </c>
      <c r="O27" s="29">
        <f>SUM(D27:N27)</f>
        <v>1111380</v>
      </c>
      <c r="P27" s="41">
        <f t="shared" si="1"/>
        <v>180.65344603381016</v>
      </c>
      <c r="Q27" s="9"/>
    </row>
    <row r="28" spans="1:120">
      <c r="A28" s="12"/>
      <c r="B28" s="42">
        <v>581</v>
      </c>
      <c r="C28" s="19" t="s">
        <v>88</v>
      </c>
      <c r="D28" s="43">
        <v>994796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>SUM(D28:N28)</f>
        <v>994796</v>
      </c>
      <c r="P28" s="44">
        <f t="shared" si="1"/>
        <v>161.70286085825748</v>
      </c>
      <c r="Q28" s="9"/>
    </row>
    <row r="29" spans="1:120">
      <c r="A29" s="12"/>
      <c r="B29" s="42">
        <v>590</v>
      </c>
      <c r="C29" s="19" t="s">
        <v>38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22467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ref="O29:O30" si="10">SUM(D29:N29)</f>
        <v>22467</v>
      </c>
      <c r="P29" s="44">
        <f t="shared" si="1"/>
        <v>3.6519830949284784</v>
      </c>
      <c r="Q29" s="9"/>
    </row>
    <row r="30" spans="1:120" ht="15.75" thickBot="1">
      <c r="A30" s="12"/>
      <c r="B30" s="42">
        <v>591</v>
      </c>
      <c r="C30" s="19" t="s">
        <v>43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94117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10"/>
        <v>94117</v>
      </c>
      <c r="P30" s="44">
        <f t="shared" si="1"/>
        <v>15.298602080624187</v>
      </c>
      <c r="Q30" s="9"/>
    </row>
    <row r="31" spans="1:120" ht="16.5" thickBot="1">
      <c r="A31" s="13" t="s">
        <v>10</v>
      </c>
      <c r="B31" s="21"/>
      <c r="C31" s="20"/>
      <c r="D31" s="14">
        <f>SUM(D5,D14,D19,D23,D25,D27)</f>
        <v>14869346</v>
      </c>
      <c r="E31" s="14">
        <f t="shared" ref="E31:N31" si="11">SUM(E5,E14,E19,E23,E25,E27)</f>
        <v>884725</v>
      </c>
      <c r="F31" s="14">
        <f t="shared" si="11"/>
        <v>0</v>
      </c>
      <c r="G31" s="14">
        <f t="shared" si="11"/>
        <v>2661816</v>
      </c>
      <c r="H31" s="14">
        <f t="shared" si="11"/>
        <v>0</v>
      </c>
      <c r="I31" s="14">
        <f t="shared" si="11"/>
        <v>6795681</v>
      </c>
      <c r="J31" s="14">
        <f t="shared" si="11"/>
        <v>0</v>
      </c>
      <c r="K31" s="14">
        <f t="shared" si="11"/>
        <v>1234475</v>
      </c>
      <c r="L31" s="14">
        <f t="shared" si="11"/>
        <v>0</v>
      </c>
      <c r="M31" s="14">
        <f t="shared" si="11"/>
        <v>0</v>
      </c>
      <c r="N31" s="14">
        <f t="shared" si="11"/>
        <v>0</v>
      </c>
      <c r="O31" s="14">
        <f>SUM(D31:N31)</f>
        <v>26446043</v>
      </c>
      <c r="P31" s="35">
        <f t="shared" si="1"/>
        <v>4298.7716189856956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0" t="s">
        <v>91</v>
      </c>
      <c r="N33" s="90"/>
      <c r="O33" s="90"/>
      <c r="P33" s="39">
        <v>6152</v>
      </c>
    </row>
    <row r="34" spans="1:16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3"/>
    </row>
    <row r="35" spans="1:16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85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2797864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665138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3463002</v>
      </c>
      <c r="P5" s="30">
        <f t="shared" ref="P5:P30" si="1">(O5/P$32)</f>
        <v>562.90669700910269</v>
      </c>
      <c r="Q5" s="6"/>
    </row>
    <row r="6" spans="1:134">
      <c r="A6" s="12"/>
      <c r="B6" s="42">
        <v>511</v>
      </c>
      <c r="C6" s="19" t="s">
        <v>19</v>
      </c>
      <c r="D6" s="43">
        <v>53872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53872</v>
      </c>
      <c r="P6" s="44">
        <f t="shared" si="1"/>
        <v>8.7568270481144346</v>
      </c>
      <c r="Q6" s="9"/>
    </row>
    <row r="7" spans="1:134">
      <c r="A7" s="12"/>
      <c r="B7" s="42">
        <v>512</v>
      </c>
      <c r="C7" s="19" t="s">
        <v>20</v>
      </c>
      <c r="D7" s="43">
        <v>614506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614506</v>
      </c>
      <c r="P7" s="44">
        <f t="shared" si="1"/>
        <v>99.887191157347203</v>
      </c>
      <c r="Q7" s="9"/>
    </row>
    <row r="8" spans="1:134">
      <c r="A8" s="12"/>
      <c r="B8" s="42">
        <v>513</v>
      </c>
      <c r="C8" s="19" t="s">
        <v>21</v>
      </c>
      <c r="D8" s="43">
        <v>1026814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1026814</v>
      </c>
      <c r="P8" s="44">
        <f t="shared" si="1"/>
        <v>166.90734720416125</v>
      </c>
      <c r="Q8" s="9"/>
    </row>
    <row r="9" spans="1:134">
      <c r="A9" s="12"/>
      <c r="B9" s="42">
        <v>514</v>
      </c>
      <c r="C9" s="19" t="s">
        <v>22</v>
      </c>
      <c r="D9" s="43">
        <v>195445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195445</v>
      </c>
      <c r="P9" s="44">
        <f t="shared" si="1"/>
        <v>31.769343302990897</v>
      </c>
      <c r="Q9" s="9"/>
    </row>
    <row r="10" spans="1:134">
      <c r="A10" s="12"/>
      <c r="B10" s="42">
        <v>515</v>
      </c>
      <c r="C10" s="19" t="s">
        <v>23</v>
      </c>
      <c r="D10" s="43">
        <v>157625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157625</v>
      </c>
      <c r="P10" s="44">
        <f t="shared" si="1"/>
        <v>25.621749024707412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665138</v>
      </c>
      <c r="L11" s="43">
        <v>0</v>
      </c>
      <c r="M11" s="43">
        <v>0</v>
      </c>
      <c r="N11" s="43">
        <v>0</v>
      </c>
      <c r="O11" s="43">
        <f t="shared" si="2"/>
        <v>665138</v>
      </c>
      <c r="P11" s="44">
        <f t="shared" si="1"/>
        <v>108.11736020806242</v>
      </c>
      <c r="Q11" s="9"/>
    </row>
    <row r="12" spans="1:134">
      <c r="A12" s="12"/>
      <c r="B12" s="42">
        <v>519</v>
      </c>
      <c r="C12" s="19" t="s">
        <v>25</v>
      </c>
      <c r="D12" s="43">
        <v>749602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749602</v>
      </c>
      <c r="P12" s="44">
        <f t="shared" si="1"/>
        <v>121.84687906371911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SUM(D14:D17)</f>
        <v>8416327</v>
      </c>
      <c r="E13" s="29">
        <f t="shared" si="3"/>
        <v>694762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0" si="4">SUM(D13:N13)</f>
        <v>9111089</v>
      </c>
      <c r="P13" s="41">
        <f t="shared" si="1"/>
        <v>1480.9962613784135</v>
      </c>
      <c r="Q13" s="10"/>
    </row>
    <row r="14" spans="1:134">
      <c r="A14" s="12"/>
      <c r="B14" s="42">
        <v>521</v>
      </c>
      <c r="C14" s="19" t="s">
        <v>27</v>
      </c>
      <c r="D14" s="43">
        <v>3778197</v>
      </c>
      <c r="E14" s="43">
        <v>19582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3797779</v>
      </c>
      <c r="P14" s="44">
        <f t="shared" si="1"/>
        <v>617.32428478543568</v>
      </c>
      <c r="Q14" s="9"/>
    </row>
    <row r="15" spans="1:134">
      <c r="A15" s="12"/>
      <c r="B15" s="42">
        <v>522</v>
      </c>
      <c r="C15" s="19" t="s">
        <v>28</v>
      </c>
      <c r="D15" s="43">
        <v>4553184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4553184</v>
      </c>
      <c r="P15" s="44">
        <f t="shared" si="1"/>
        <v>740.1144343302991</v>
      </c>
      <c r="Q15" s="9"/>
    </row>
    <row r="16" spans="1:134">
      <c r="A16" s="12"/>
      <c r="B16" s="42">
        <v>524</v>
      </c>
      <c r="C16" s="19" t="s">
        <v>46</v>
      </c>
      <c r="D16" s="43">
        <v>0</v>
      </c>
      <c r="E16" s="43">
        <v>675180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675180</v>
      </c>
      <c r="P16" s="44">
        <f t="shared" si="1"/>
        <v>109.74967490247074</v>
      </c>
      <c r="Q16" s="9"/>
    </row>
    <row r="17" spans="1:120">
      <c r="A17" s="12"/>
      <c r="B17" s="42">
        <v>529</v>
      </c>
      <c r="C17" s="19" t="s">
        <v>68</v>
      </c>
      <c r="D17" s="43">
        <v>84946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84946</v>
      </c>
      <c r="P17" s="44">
        <f t="shared" si="1"/>
        <v>13.807867360208062</v>
      </c>
      <c r="Q17" s="9"/>
    </row>
    <row r="18" spans="1:120" ht="15.75">
      <c r="A18" s="26" t="s">
        <v>29</v>
      </c>
      <c r="B18" s="27"/>
      <c r="C18" s="28"/>
      <c r="D18" s="29">
        <f t="shared" ref="D18:N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6685321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6685321</v>
      </c>
      <c r="P18" s="41">
        <f t="shared" si="1"/>
        <v>1086.6906697009103</v>
      </c>
      <c r="Q18" s="10"/>
    </row>
    <row r="19" spans="1:120">
      <c r="A19" s="12"/>
      <c r="B19" s="42">
        <v>533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5649290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5649290</v>
      </c>
      <c r="P19" s="44">
        <f t="shared" si="1"/>
        <v>918.28511053315992</v>
      </c>
      <c r="Q19" s="9"/>
    </row>
    <row r="20" spans="1:120">
      <c r="A20" s="12"/>
      <c r="B20" s="42">
        <v>534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511299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511299</v>
      </c>
      <c r="P20" s="44">
        <f t="shared" si="1"/>
        <v>83.111020806241868</v>
      </c>
      <c r="Q20" s="9"/>
    </row>
    <row r="21" spans="1:120">
      <c r="A21" s="12"/>
      <c r="B21" s="42">
        <v>538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524732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524732</v>
      </c>
      <c r="P21" s="44">
        <f t="shared" si="1"/>
        <v>85.294538361508458</v>
      </c>
      <c r="Q21" s="9"/>
    </row>
    <row r="22" spans="1:120" ht="15.75">
      <c r="A22" s="26" t="s">
        <v>33</v>
      </c>
      <c r="B22" s="27"/>
      <c r="C22" s="28"/>
      <c r="D22" s="29">
        <f t="shared" ref="D22:N22" si="6">SUM(D23:D23)</f>
        <v>1403950</v>
      </c>
      <c r="E22" s="29">
        <f t="shared" si="6"/>
        <v>0</v>
      </c>
      <c r="F22" s="29">
        <f t="shared" si="6"/>
        <v>0</v>
      </c>
      <c r="G22" s="29">
        <f t="shared" si="6"/>
        <v>462550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4"/>
        <v>1866500</v>
      </c>
      <c r="P22" s="41">
        <f t="shared" si="1"/>
        <v>303.39726918075422</v>
      </c>
      <c r="Q22" s="10"/>
    </row>
    <row r="23" spans="1:120">
      <c r="A23" s="12"/>
      <c r="B23" s="42">
        <v>541</v>
      </c>
      <c r="C23" s="19" t="s">
        <v>34</v>
      </c>
      <c r="D23" s="43">
        <v>1403950</v>
      </c>
      <c r="E23" s="43">
        <v>0</v>
      </c>
      <c r="F23" s="43">
        <v>0</v>
      </c>
      <c r="G23" s="43">
        <v>462550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1866500</v>
      </c>
      <c r="P23" s="44">
        <f t="shared" si="1"/>
        <v>303.39726918075422</v>
      </c>
      <c r="Q23" s="9"/>
    </row>
    <row r="24" spans="1:120" ht="15.75">
      <c r="A24" s="26" t="s">
        <v>35</v>
      </c>
      <c r="B24" s="27"/>
      <c r="C24" s="28"/>
      <c r="D24" s="29">
        <f t="shared" ref="D24:N24" si="7">SUM(D25:D25)</f>
        <v>670569</v>
      </c>
      <c r="E24" s="29">
        <f t="shared" si="7"/>
        <v>0</v>
      </c>
      <c r="F24" s="29">
        <f t="shared" si="7"/>
        <v>0</v>
      </c>
      <c r="G24" s="29">
        <f t="shared" si="7"/>
        <v>4571626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4"/>
        <v>5242195</v>
      </c>
      <c r="P24" s="41">
        <f t="shared" si="1"/>
        <v>852.11232119635895</v>
      </c>
      <c r="Q24" s="9"/>
    </row>
    <row r="25" spans="1:120">
      <c r="A25" s="12"/>
      <c r="B25" s="42">
        <v>572</v>
      </c>
      <c r="C25" s="19" t="s">
        <v>36</v>
      </c>
      <c r="D25" s="43">
        <v>670569</v>
      </c>
      <c r="E25" s="43">
        <v>0</v>
      </c>
      <c r="F25" s="43">
        <v>0</v>
      </c>
      <c r="G25" s="43">
        <v>4571626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5242195</v>
      </c>
      <c r="P25" s="44">
        <f t="shared" si="1"/>
        <v>852.11232119635895</v>
      </c>
      <c r="Q25" s="9"/>
    </row>
    <row r="26" spans="1:120" ht="15.75">
      <c r="A26" s="26" t="s">
        <v>39</v>
      </c>
      <c r="B26" s="27"/>
      <c r="C26" s="28"/>
      <c r="D26" s="29">
        <f t="shared" ref="D26:N26" si="8">SUM(D27:D29)</f>
        <v>668160</v>
      </c>
      <c r="E26" s="29">
        <f t="shared" si="8"/>
        <v>10103</v>
      </c>
      <c r="F26" s="29">
        <f t="shared" si="8"/>
        <v>0</v>
      </c>
      <c r="G26" s="29">
        <f t="shared" si="8"/>
        <v>196000</v>
      </c>
      <c r="H26" s="29">
        <f t="shared" si="8"/>
        <v>0</v>
      </c>
      <c r="I26" s="29">
        <f t="shared" si="8"/>
        <v>153282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4"/>
        <v>1027545</v>
      </c>
      <c r="P26" s="41">
        <f t="shared" si="1"/>
        <v>167.02617035110532</v>
      </c>
      <c r="Q26" s="9"/>
    </row>
    <row r="27" spans="1:120">
      <c r="A27" s="12"/>
      <c r="B27" s="42">
        <v>581</v>
      </c>
      <c r="C27" s="19" t="s">
        <v>88</v>
      </c>
      <c r="D27" s="43">
        <v>668160</v>
      </c>
      <c r="E27" s="43">
        <v>10103</v>
      </c>
      <c r="F27" s="43">
        <v>0</v>
      </c>
      <c r="G27" s="43">
        <v>196000</v>
      </c>
      <c r="H27" s="43">
        <v>0</v>
      </c>
      <c r="I27" s="43">
        <v>21891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896154</v>
      </c>
      <c r="P27" s="44">
        <f t="shared" si="1"/>
        <v>145.66872561768531</v>
      </c>
      <c r="Q27" s="9"/>
    </row>
    <row r="28" spans="1:120">
      <c r="A28" s="12"/>
      <c r="B28" s="42">
        <v>590</v>
      </c>
      <c r="C28" s="19" t="s">
        <v>38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22467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22467</v>
      </c>
      <c r="P28" s="44">
        <f t="shared" si="1"/>
        <v>3.6519830949284784</v>
      </c>
      <c r="Q28" s="9"/>
    </row>
    <row r="29" spans="1:120" ht="15.75" thickBot="1">
      <c r="A29" s="12"/>
      <c r="B29" s="42">
        <v>591</v>
      </c>
      <c r="C29" s="19" t="s">
        <v>43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108924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108924</v>
      </c>
      <c r="P29" s="44">
        <f t="shared" si="1"/>
        <v>17.705461638491549</v>
      </c>
      <c r="Q29" s="9"/>
    </row>
    <row r="30" spans="1:120" ht="16.5" thickBot="1">
      <c r="A30" s="13" t="s">
        <v>10</v>
      </c>
      <c r="B30" s="21"/>
      <c r="C30" s="20"/>
      <c r="D30" s="14">
        <f>SUM(D5,D13,D18,D22,D24,D26)</f>
        <v>13956870</v>
      </c>
      <c r="E30" s="14">
        <f t="shared" ref="E30:N30" si="9">SUM(E5,E13,E18,E22,E24,E26)</f>
        <v>704865</v>
      </c>
      <c r="F30" s="14">
        <f t="shared" si="9"/>
        <v>0</v>
      </c>
      <c r="G30" s="14">
        <f t="shared" si="9"/>
        <v>5230176</v>
      </c>
      <c r="H30" s="14">
        <f t="shared" si="9"/>
        <v>0</v>
      </c>
      <c r="I30" s="14">
        <f t="shared" si="9"/>
        <v>6838603</v>
      </c>
      <c r="J30" s="14">
        <f t="shared" si="9"/>
        <v>0</v>
      </c>
      <c r="K30" s="14">
        <f t="shared" si="9"/>
        <v>665138</v>
      </c>
      <c r="L30" s="14">
        <f t="shared" si="9"/>
        <v>0</v>
      </c>
      <c r="M30" s="14">
        <f t="shared" si="9"/>
        <v>0</v>
      </c>
      <c r="N30" s="14">
        <f t="shared" si="9"/>
        <v>0</v>
      </c>
      <c r="O30" s="14">
        <f t="shared" si="4"/>
        <v>27395652</v>
      </c>
      <c r="P30" s="35">
        <f t="shared" si="1"/>
        <v>4453.1293888166447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90" t="s">
        <v>84</v>
      </c>
      <c r="N32" s="90"/>
      <c r="O32" s="90"/>
      <c r="P32" s="39">
        <v>6152</v>
      </c>
    </row>
    <row r="33" spans="1:16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3"/>
    </row>
    <row r="34" spans="1:16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2253727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730874</v>
      </c>
      <c r="L5" s="24">
        <f t="shared" si="0"/>
        <v>0</v>
      </c>
      <c r="M5" s="24">
        <f t="shared" si="0"/>
        <v>0</v>
      </c>
      <c r="N5" s="25">
        <f>SUM(D5:M5)</f>
        <v>2984601</v>
      </c>
      <c r="O5" s="30">
        <f t="shared" ref="O5:O30" si="1">(N5/O$32)</f>
        <v>508.10367722165478</v>
      </c>
      <c r="P5" s="6"/>
    </row>
    <row r="6" spans="1:133">
      <c r="A6" s="12"/>
      <c r="B6" s="42">
        <v>511</v>
      </c>
      <c r="C6" s="19" t="s">
        <v>19</v>
      </c>
      <c r="D6" s="43">
        <v>51837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51837</v>
      </c>
      <c r="O6" s="44">
        <f t="shared" si="1"/>
        <v>8.8248212461695612</v>
      </c>
      <c r="P6" s="9"/>
    </row>
    <row r="7" spans="1:133">
      <c r="A7" s="12"/>
      <c r="B7" s="42">
        <v>512</v>
      </c>
      <c r="C7" s="19" t="s">
        <v>20</v>
      </c>
      <c r="D7" s="43">
        <v>631478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631478</v>
      </c>
      <c r="O7" s="44">
        <f t="shared" si="1"/>
        <v>107.50391556009534</v>
      </c>
      <c r="P7" s="9"/>
    </row>
    <row r="8" spans="1:133">
      <c r="A8" s="12"/>
      <c r="B8" s="42">
        <v>513</v>
      </c>
      <c r="C8" s="19" t="s">
        <v>21</v>
      </c>
      <c r="D8" s="43">
        <v>772070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772070</v>
      </c>
      <c r="O8" s="44">
        <f t="shared" si="1"/>
        <v>131.43854273067757</v>
      </c>
      <c r="P8" s="9"/>
    </row>
    <row r="9" spans="1:133">
      <c r="A9" s="12"/>
      <c r="B9" s="42">
        <v>514</v>
      </c>
      <c r="C9" s="19" t="s">
        <v>22</v>
      </c>
      <c r="D9" s="43">
        <v>148842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148842</v>
      </c>
      <c r="O9" s="44">
        <f t="shared" si="1"/>
        <v>25.339121552604698</v>
      </c>
      <c r="P9" s="9"/>
    </row>
    <row r="10" spans="1:133">
      <c r="A10" s="12"/>
      <c r="B10" s="42">
        <v>515</v>
      </c>
      <c r="C10" s="19" t="s">
        <v>23</v>
      </c>
      <c r="D10" s="43">
        <v>162122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162122</v>
      </c>
      <c r="O10" s="44">
        <f t="shared" si="1"/>
        <v>27.599931903302689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730874</v>
      </c>
      <c r="L11" s="43">
        <v>0</v>
      </c>
      <c r="M11" s="43">
        <v>0</v>
      </c>
      <c r="N11" s="43">
        <f t="shared" si="2"/>
        <v>730874</v>
      </c>
      <c r="O11" s="44">
        <f t="shared" si="1"/>
        <v>124.42526387470208</v>
      </c>
      <c r="P11" s="9"/>
    </row>
    <row r="12" spans="1:133">
      <c r="A12" s="12"/>
      <c r="B12" s="42">
        <v>519</v>
      </c>
      <c r="C12" s="19" t="s">
        <v>57</v>
      </c>
      <c r="D12" s="43">
        <v>487378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487378</v>
      </c>
      <c r="O12" s="44">
        <f t="shared" si="1"/>
        <v>82.972080354102829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8087356</v>
      </c>
      <c r="E13" s="29">
        <f t="shared" si="3"/>
        <v>689615</v>
      </c>
      <c r="F13" s="29">
        <f t="shared" si="3"/>
        <v>0</v>
      </c>
      <c r="G13" s="29">
        <f t="shared" si="3"/>
        <v>129008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8905979</v>
      </c>
      <c r="O13" s="41">
        <f t="shared" si="1"/>
        <v>1516.1693905345592</v>
      </c>
      <c r="P13" s="10"/>
    </row>
    <row r="14" spans="1:133">
      <c r="A14" s="12"/>
      <c r="B14" s="42">
        <v>521</v>
      </c>
      <c r="C14" s="19" t="s">
        <v>27</v>
      </c>
      <c r="D14" s="43">
        <v>3908385</v>
      </c>
      <c r="E14" s="43">
        <v>1512</v>
      </c>
      <c r="F14" s="43">
        <v>0</v>
      </c>
      <c r="G14" s="43">
        <v>129008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4038905</v>
      </c>
      <c r="O14" s="44">
        <f t="shared" si="1"/>
        <v>687.59022812393596</v>
      </c>
      <c r="P14" s="9"/>
    </row>
    <row r="15" spans="1:133">
      <c r="A15" s="12"/>
      <c r="B15" s="42">
        <v>522</v>
      </c>
      <c r="C15" s="19" t="s">
        <v>28</v>
      </c>
      <c r="D15" s="43">
        <v>4096694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4096694</v>
      </c>
      <c r="O15" s="44">
        <f t="shared" si="1"/>
        <v>697.42832822608102</v>
      </c>
      <c r="P15" s="9"/>
    </row>
    <row r="16" spans="1:133">
      <c r="A16" s="12"/>
      <c r="B16" s="42">
        <v>524</v>
      </c>
      <c r="C16" s="19" t="s">
        <v>46</v>
      </c>
      <c r="D16" s="43">
        <v>0</v>
      </c>
      <c r="E16" s="43">
        <v>688103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688103</v>
      </c>
      <c r="O16" s="44">
        <f t="shared" si="1"/>
        <v>117.14385427306776</v>
      </c>
      <c r="P16" s="9"/>
    </row>
    <row r="17" spans="1:119">
      <c r="A17" s="12"/>
      <c r="B17" s="42">
        <v>529</v>
      </c>
      <c r="C17" s="19" t="s">
        <v>68</v>
      </c>
      <c r="D17" s="43">
        <v>82277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82277</v>
      </c>
      <c r="O17" s="44">
        <f t="shared" si="1"/>
        <v>14.006979911474293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6698207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6698207</v>
      </c>
      <c r="O18" s="41">
        <f t="shared" si="1"/>
        <v>1140.3144364998298</v>
      </c>
      <c r="P18" s="10"/>
    </row>
    <row r="19" spans="1:119">
      <c r="A19" s="12"/>
      <c r="B19" s="42">
        <v>533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5747812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5747812</v>
      </c>
      <c r="O19" s="44">
        <f t="shared" si="1"/>
        <v>978.5175348995574</v>
      </c>
      <c r="P19" s="9"/>
    </row>
    <row r="20" spans="1:119">
      <c r="A20" s="12"/>
      <c r="B20" s="42">
        <v>534</v>
      </c>
      <c r="C20" s="19" t="s">
        <v>58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496619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496619</v>
      </c>
      <c r="O20" s="44">
        <f t="shared" si="1"/>
        <v>84.54528430371127</v>
      </c>
      <c r="P20" s="9"/>
    </row>
    <row r="21" spans="1:119">
      <c r="A21" s="12"/>
      <c r="B21" s="42">
        <v>538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453776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453776</v>
      </c>
      <c r="O21" s="44">
        <f t="shared" si="1"/>
        <v>77.251617296561122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SUM(D23:D23)</f>
        <v>1314415</v>
      </c>
      <c r="E22" s="29">
        <f t="shared" si="6"/>
        <v>0</v>
      </c>
      <c r="F22" s="29">
        <f t="shared" si="6"/>
        <v>0</v>
      </c>
      <c r="G22" s="29">
        <f t="shared" si="6"/>
        <v>173014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1487429</v>
      </c>
      <c r="O22" s="41">
        <f t="shared" si="1"/>
        <v>253.22250595846103</v>
      </c>
      <c r="P22" s="10"/>
    </row>
    <row r="23" spans="1:119">
      <c r="A23" s="12"/>
      <c r="B23" s="42">
        <v>541</v>
      </c>
      <c r="C23" s="19" t="s">
        <v>60</v>
      </c>
      <c r="D23" s="43">
        <v>1314415</v>
      </c>
      <c r="E23" s="43">
        <v>0</v>
      </c>
      <c r="F23" s="43">
        <v>0</v>
      </c>
      <c r="G23" s="43">
        <v>173014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1487429</v>
      </c>
      <c r="O23" s="44">
        <f t="shared" si="1"/>
        <v>253.22250595846103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SUM(D25:D25)</f>
        <v>604892</v>
      </c>
      <c r="E24" s="29">
        <f t="shared" si="7"/>
        <v>0</v>
      </c>
      <c r="F24" s="29">
        <f t="shared" si="7"/>
        <v>0</v>
      </c>
      <c r="G24" s="29">
        <f t="shared" si="7"/>
        <v>98047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702939</v>
      </c>
      <c r="O24" s="41">
        <f t="shared" si="1"/>
        <v>119.66956077630235</v>
      </c>
      <c r="P24" s="9"/>
    </row>
    <row r="25" spans="1:119">
      <c r="A25" s="12"/>
      <c r="B25" s="42">
        <v>572</v>
      </c>
      <c r="C25" s="19" t="s">
        <v>61</v>
      </c>
      <c r="D25" s="43">
        <v>604892</v>
      </c>
      <c r="E25" s="43">
        <v>0</v>
      </c>
      <c r="F25" s="43">
        <v>0</v>
      </c>
      <c r="G25" s="43">
        <v>98047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702939</v>
      </c>
      <c r="O25" s="44">
        <f t="shared" si="1"/>
        <v>119.66956077630235</v>
      </c>
      <c r="P25" s="9"/>
    </row>
    <row r="26" spans="1:119" ht="15.75">
      <c r="A26" s="26" t="s">
        <v>62</v>
      </c>
      <c r="B26" s="27"/>
      <c r="C26" s="28"/>
      <c r="D26" s="29">
        <f t="shared" ref="D26:M26" si="8">SUM(D27:D29)</f>
        <v>1324715</v>
      </c>
      <c r="E26" s="29">
        <f t="shared" si="8"/>
        <v>195378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216390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1736483</v>
      </c>
      <c r="O26" s="41">
        <f t="shared" si="1"/>
        <v>295.62189308818523</v>
      </c>
      <c r="P26" s="9"/>
    </row>
    <row r="27" spans="1:119">
      <c r="A27" s="12"/>
      <c r="B27" s="42">
        <v>581</v>
      </c>
      <c r="C27" s="19" t="s">
        <v>63</v>
      </c>
      <c r="D27" s="43">
        <v>1324715</v>
      </c>
      <c r="E27" s="43">
        <v>195378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1520093</v>
      </c>
      <c r="O27" s="44">
        <f t="shared" si="1"/>
        <v>258.78328226081032</v>
      </c>
      <c r="P27" s="9"/>
    </row>
    <row r="28" spans="1:119">
      <c r="A28" s="12"/>
      <c r="B28" s="42">
        <v>590</v>
      </c>
      <c r="C28" s="19" t="s">
        <v>64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92057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92057</v>
      </c>
      <c r="O28" s="44">
        <f t="shared" si="1"/>
        <v>15.671944160708206</v>
      </c>
      <c r="P28" s="9"/>
    </row>
    <row r="29" spans="1:119" ht="15.75" thickBot="1">
      <c r="A29" s="12"/>
      <c r="B29" s="42">
        <v>591</v>
      </c>
      <c r="C29" s="19" t="s">
        <v>65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124333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124333</v>
      </c>
      <c r="O29" s="44">
        <f t="shared" si="1"/>
        <v>21.166666666666668</v>
      </c>
      <c r="P29" s="9"/>
    </row>
    <row r="30" spans="1:119" ht="16.5" thickBot="1">
      <c r="A30" s="13" t="s">
        <v>10</v>
      </c>
      <c r="B30" s="21"/>
      <c r="C30" s="20"/>
      <c r="D30" s="14">
        <f>SUM(D5,D13,D18,D22,D24,D26)</f>
        <v>13585105</v>
      </c>
      <c r="E30" s="14">
        <f t="shared" ref="E30:M30" si="9">SUM(E5,E13,E18,E22,E24,E26)</f>
        <v>884993</v>
      </c>
      <c r="F30" s="14">
        <f t="shared" si="9"/>
        <v>0</v>
      </c>
      <c r="G30" s="14">
        <f t="shared" si="9"/>
        <v>400069</v>
      </c>
      <c r="H30" s="14">
        <f t="shared" si="9"/>
        <v>0</v>
      </c>
      <c r="I30" s="14">
        <f t="shared" si="9"/>
        <v>6914597</v>
      </c>
      <c r="J30" s="14">
        <f t="shared" si="9"/>
        <v>0</v>
      </c>
      <c r="K30" s="14">
        <f t="shared" si="9"/>
        <v>730874</v>
      </c>
      <c r="L30" s="14">
        <f t="shared" si="9"/>
        <v>0</v>
      </c>
      <c r="M30" s="14">
        <f t="shared" si="9"/>
        <v>0</v>
      </c>
      <c r="N30" s="14">
        <f t="shared" si="4"/>
        <v>22515638</v>
      </c>
      <c r="O30" s="35">
        <f t="shared" si="1"/>
        <v>3833.1014640789922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82</v>
      </c>
      <c r="M32" s="90"/>
      <c r="N32" s="90"/>
      <c r="O32" s="39">
        <v>5874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2326142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664380</v>
      </c>
      <c r="L5" s="24">
        <f t="shared" si="0"/>
        <v>0</v>
      </c>
      <c r="M5" s="24">
        <f t="shared" si="0"/>
        <v>0</v>
      </c>
      <c r="N5" s="25">
        <f>SUM(D5:M5)</f>
        <v>2990522</v>
      </c>
      <c r="O5" s="30">
        <f t="shared" ref="O5:O30" si="1">(N5/O$32)</f>
        <v>511.20034188034185</v>
      </c>
      <c r="P5" s="6"/>
    </row>
    <row r="6" spans="1:133">
      <c r="A6" s="12"/>
      <c r="B6" s="42">
        <v>511</v>
      </c>
      <c r="C6" s="19" t="s">
        <v>19</v>
      </c>
      <c r="D6" s="43">
        <v>47855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47855</v>
      </c>
      <c r="O6" s="44">
        <f t="shared" si="1"/>
        <v>8.1803418803418797</v>
      </c>
      <c r="P6" s="9"/>
    </row>
    <row r="7" spans="1:133">
      <c r="A7" s="12"/>
      <c r="B7" s="42">
        <v>512</v>
      </c>
      <c r="C7" s="19" t="s">
        <v>20</v>
      </c>
      <c r="D7" s="43">
        <v>636366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636366</v>
      </c>
      <c r="O7" s="44">
        <f t="shared" si="1"/>
        <v>108.78051282051283</v>
      </c>
      <c r="P7" s="9"/>
    </row>
    <row r="8" spans="1:133">
      <c r="A8" s="12"/>
      <c r="B8" s="42">
        <v>513</v>
      </c>
      <c r="C8" s="19" t="s">
        <v>21</v>
      </c>
      <c r="D8" s="43">
        <v>764125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764125</v>
      </c>
      <c r="O8" s="44">
        <f t="shared" si="1"/>
        <v>130.61965811965811</v>
      </c>
      <c r="P8" s="9"/>
    </row>
    <row r="9" spans="1:133">
      <c r="A9" s="12"/>
      <c r="B9" s="42">
        <v>514</v>
      </c>
      <c r="C9" s="19" t="s">
        <v>22</v>
      </c>
      <c r="D9" s="43">
        <v>135972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135972</v>
      </c>
      <c r="O9" s="44">
        <f t="shared" si="1"/>
        <v>23.243076923076924</v>
      </c>
      <c r="P9" s="9"/>
    </row>
    <row r="10" spans="1:133">
      <c r="A10" s="12"/>
      <c r="B10" s="42">
        <v>515</v>
      </c>
      <c r="C10" s="19" t="s">
        <v>23</v>
      </c>
      <c r="D10" s="43">
        <v>186942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186942</v>
      </c>
      <c r="O10" s="44">
        <f t="shared" si="1"/>
        <v>31.955897435897437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664380</v>
      </c>
      <c r="L11" s="43">
        <v>0</v>
      </c>
      <c r="M11" s="43">
        <v>0</v>
      </c>
      <c r="N11" s="43">
        <f t="shared" si="2"/>
        <v>664380</v>
      </c>
      <c r="O11" s="44">
        <f t="shared" si="1"/>
        <v>113.56923076923077</v>
      </c>
      <c r="P11" s="9"/>
    </row>
    <row r="12" spans="1:133">
      <c r="A12" s="12"/>
      <c r="B12" s="42">
        <v>519</v>
      </c>
      <c r="C12" s="19" t="s">
        <v>57</v>
      </c>
      <c r="D12" s="43">
        <v>554882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554882</v>
      </c>
      <c r="O12" s="44">
        <f t="shared" si="1"/>
        <v>94.851623931623934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9098656</v>
      </c>
      <c r="E13" s="29">
        <f t="shared" si="3"/>
        <v>26974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9125630</v>
      </c>
      <c r="O13" s="41">
        <f t="shared" si="1"/>
        <v>1559.9367521367521</v>
      </c>
      <c r="P13" s="10"/>
    </row>
    <row r="14" spans="1:133">
      <c r="A14" s="12"/>
      <c r="B14" s="42">
        <v>521</v>
      </c>
      <c r="C14" s="19" t="s">
        <v>27</v>
      </c>
      <c r="D14" s="43">
        <v>4479389</v>
      </c>
      <c r="E14" s="43">
        <v>26974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4506363</v>
      </c>
      <c r="O14" s="44">
        <f t="shared" si="1"/>
        <v>770.31846153846152</v>
      </c>
      <c r="P14" s="9"/>
    </row>
    <row r="15" spans="1:133">
      <c r="A15" s="12"/>
      <c r="B15" s="42">
        <v>522</v>
      </c>
      <c r="C15" s="19" t="s">
        <v>28</v>
      </c>
      <c r="D15" s="43">
        <v>3898268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3898268</v>
      </c>
      <c r="O15" s="44">
        <f t="shared" si="1"/>
        <v>666.37059829059831</v>
      </c>
      <c r="P15" s="9"/>
    </row>
    <row r="16" spans="1:133">
      <c r="A16" s="12"/>
      <c r="B16" s="42">
        <v>524</v>
      </c>
      <c r="C16" s="19" t="s">
        <v>46</v>
      </c>
      <c r="D16" s="43">
        <v>619804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619804</v>
      </c>
      <c r="O16" s="44">
        <f t="shared" si="1"/>
        <v>105.94940170940171</v>
      </c>
      <c r="P16" s="9"/>
    </row>
    <row r="17" spans="1:119">
      <c r="A17" s="12"/>
      <c r="B17" s="42">
        <v>529</v>
      </c>
      <c r="C17" s="19" t="s">
        <v>68</v>
      </c>
      <c r="D17" s="43">
        <v>101195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101195</v>
      </c>
      <c r="O17" s="44">
        <f t="shared" si="1"/>
        <v>17.298290598290599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5851070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5851070</v>
      </c>
      <c r="O18" s="41">
        <f t="shared" si="1"/>
        <v>1000.1829059829059</v>
      </c>
      <c r="P18" s="10"/>
    </row>
    <row r="19" spans="1:119">
      <c r="A19" s="12"/>
      <c r="B19" s="42">
        <v>533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4885236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4885236</v>
      </c>
      <c r="O19" s="44">
        <f t="shared" si="1"/>
        <v>835.08307692307687</v>
      </c>
      <c r="P19" s="9"/>
    </row>
    <row r="20" spans="1:119">
      <c r="A20" s="12"/>
      <c r="B20" s="42">
        <v>534</v>
      </c>
      <c r="C20" s="19" t="s">
        <v>58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480268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480268</v>
      </c>
      <c r="O20" s="44">
        <f t="shared" si="1"/>
        <v>82.097094017094022</v>
      </c>
      <c r="P20" s="9"/>
    </row>
    <row r="21" spans="1:119">
      <c r="A21" s="12"/>
      <c r="B21" s="42">
        <v>538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485566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485566</v>
      </c>
      <c r="O21" s="44">
        <f t="shared" si="1"/>
        <v>83.00273504273504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SUM(D23:D23)</f>
        <v>1236310</v>
      </c>
      <c r="E22" s="29">
        <f t="shared" si="6"/>
        <v>0</v>
      </c>
      <c r="F22" s="29">
        <f t="shared" si="6"/>
        <v>0</v>
      </c>
      <c r="G22" s="29">
        <f t="shared" si="6"/>
        <v>10837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1247147</v>
      </c>
      <c r="O22" s="41">
        <f t="shared" si="1"/>
        <v>213.18752136752136</v>
      </c>
      <c r="P22" s="10"/>
    </row>
    <row r="23" spans="1:119">
      <c r="A23" s="12"/>
      <c r="B23" s="42">
        <v>541</v>
      </c>
      <c r="C23" s="19" t="s">
        <v>60</v>
      </c>
      <c r="D23" s="43">
        <v>1236310</v>
      </c>
      <c r="E23" s="43">
        <v>0</v>
      </c>
      <c r="F23" s="43">
        <v>0</v>
      </c>
      <c r="G23" s="43">
        <v>10837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1247147</v>
      </c>
      <c r="O23" s="44">
        <f t="shared" si="1"/>
        <v>213.18752136752136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SUM(D25:D25)</f>
        <v>651748</v>
      </c>
      <c r="E24" s="29">
        <f t="shared" si="7"/>
        <v>0</v>
      </c>
      <c r="F24" s="29">
        <f t="shared" si="7"/>
        <v>0</v>
      </c>
      <c r="G24" s="29">
        <f t="shared" si="7"/>
        <v>50000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701748</v>
      </c>
      <c r="O24" s="41">
        <f t="shared" si="1"/>
        <v>119.95692307692308</v>
      </c>
      <c r="P24" s="9"/>
    </row>
    <row r="25" spans="1:119">
      <c r="A25" s="12"/>
      <c r="B25" s="42">
        <v>572</v>
      </c>
      <c r="C25" s="19" t="s">
        <v>61</v>
      </c>
      <c r="D25" s="43">
        <v>651748</v>
      </c>
      <c r="E25" s="43">
        <v>0</v>
      </c>
      <c r="F25" s="43">
        <v>0</v>
      </c>
      <c r="G25" s="43">
        <v>50000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701748</v>
      </c>
      <c r="O25" s="44">
        <f t="shared" si="1"/>
        <v>119.95692307692308</v>
      </c>
      <c r="P25" s="9"/>
    </row>
    <row r="26" spans="1:119" ht="15.75">
      <c r="A26" s="26" t="s">
        <v>62</v>
      </c>
      <c r="B26" s="27"/>
      <c r="C26" s="28"/>
      <c r="D26" s="29">
        <f t="shared" ref="D26:M26" si="8">SUM(D27:D29)</f>
        <v>422754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194008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616762</v>
      </c>
      <c r="O26" s="41">
        <f t="shared" si="1"/>
        <v>105.42940170940172</v>
      </c>
      <c r="P26" s="9"/>
    </row>
    <row r="27" spans="1:119">
      <c r="A27" s="12"/>
      <c r="B27" s="42">
        <v>581</v>
      </c>
      <c r="C27" s="19" t="s">
        <v>63</v>
      </c>
      <c r="D27" s="43">
        <v>422754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422754</v>
      </c>
      <c r="O27" s="44">
        <f t="shared" si="1"/>
        <v>72.265641025641031</v>
      </c>
      <c r="P27" s="9"/>
    </row>
    <row r="28" spans="1:119">
      <c r="A28" s="12"/>
      <c r="B28" s="42">
        <v>590</v>
      </c>
      <c r="C28" s="19" t="s">
        <v>64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32925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32925</v>
      </c>
      <c r="O28" s="44">
        <f t="shared" si="1"/>
        <v>5.6282051282051286</v>
      </c>
      <c r="P28" s="9"/>
    </row>
    <row r="29" spans="1:119" ht="15.75" thickBot="1">
      <c r="A29" s="12"/>
      <c r="B29" s="42">
        <v>591</v>
      </c>
      <c r="C29" s="19" t="s">
        <v>65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161083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161083</v>
      </c>
      <c r="O29" s="44">
        <f t="shared" si="1"/>
        <v>27.535555555555554</v>
      </c>
      <c r="P29" s="9"/>
    </row>
    <row r="30" spans="1:119" ht="16.5" thickBot="1">
      <c r="A30" s="13" t="s">
        <v>10</v>
      </c>
      <c r="B30" s="21"/>
      <c r="C30" s="20"/>
      <c r="D30" s="14">
        <f>SUM(D5,D13,D18,D22,D24,D26)</f>
        <v>13735610</v>
      </c>
      <c r="E30" s="14">
        <f t="shared" ref="E30:M30" si="9">SUM(E5,E13,E18,E22,E24,E26)</f>
        <v>26974</v>
      </c>
      <c r="F30" s="14">
        <f t="shared" si="9"/>
        <v>0</v>
      </c>
      <c r="G30" s="14">
        <f t="shared" si="9"/>
        <v>60837</v>
      </c>
      <c r="H30" s="14">
        <f t="shared" si="9"/>
        <v>0</v>
      </c>
      <c r="I30" s="14">
        <f t="shared" si="9"/>
        <v>6045078</v>
      </c>
      <c r="J30" s="14">
        <f t="shared" si="9"/>
        <v>0</v>
      </c>
      <c r="K30" s="14">
        <f t="shared" si="9"/>
        <v>664380</v>
      </c>
      <c r="L30" s="14">
        <f t="shared" si="9"/>
        <v>0</v>
      </c>
      <c r="M30" s="14">
        <f t="shared" si="9"/>
        <v>0</v>
      </c>
      <c r="N30" s="14">
        <f t="shared" si="4"/>
        <v>20532879</v>
      </c>
      <c r="O30" s="35">
        <f t="shared" si="1"/>
        <v>3509.893846153846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80</v>
      </c>
      <c r="M32" s="90"/>
      <c r="N32" s="90"/>
      <c r="O32" s="39">
        <v>5850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2233600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858047</v>
      </c>
      <c r="L5" s="24">
        <f t="shared" si="0"/>
        <v>0</v>
      </c>
      <c r="M5" s="24">
        <f t="shared" si="0"/>
        <v>0</v>
      </c>
      <c r="N5" s="25">
        <f>SUM(D5:M5)</f>
        <v>3091647</v>
      </c>
      <c r="O5" s="30">
        <f t="shared" ref="O5:O29" si="1">(N5/O$31)</f>
        <v>527.85504524500595</v>
      </c>
      <c r="P5" s="6"/>
    </row>
    <row r="6" spans="1:133">
      <c r="A6" s="12"/>
      <c r="B6" s="42">
        <v>511</v>
      </c>
      <c r="C6" s="19" t="s">
        <v>19</v>
      </c>
      <c r="D6" s="43">
        <v>48254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48254</v>
      </c>
      <c r="O6" s="44">
        <f t="shared" si="1"/>
        <v>8.2386887485060605</v>
      </c>
      <c r="P6" s="9"/>
    </row>
    <row r="7" spans="1:133">
      <c r="A7" s="12"/>
      <c r="B7" s="42">
        <v>512</v>
      </c>
      <c r="C7" s="19" t="s">
        <v>20</v>
      </c>
      <c r="D7" s="43">
        <v>557668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557668</v>
      </c>
      <c r="O7" s="44">
        <f t="shared" si="1"/>
        <v>95.213932047123095</v>
      </c>
      <c r="P7" s="9"/>
    </row>
    <row r="8" spans="1:133">
      <c r="A8" s="12"/>
      <c r="B8" s="42">
        <v>513</v>
      </c>
      <c r="C8" s="19" t="s">
        <v>21</v>
      </c>
      <c r="D8" s="43">
        <v>720567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720567</v>
      </c>
      <c r="O8" s="44">
        <f t="shared" si="1"/>
        <v>123.02663479597064</v>
      </c>
      <c r="P8" s="9"/>
    </row>
    <row r="9" spans="1:133">
      <c r="A9" s="12"/>
      <c r="B9" s="42">
        <v>514</v>
      </c>
      <c r="C9" s="19" t="s">
        <v>22</v>
      </c>
      <c r="D9" s="43">
        <v>185828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185828</v>
      </c>
      <c r="O9" s="44">
        <f t="shared" si="1"/>
        <v>31.727505548915826</v>
      </c>
      <c r="P9" s="9"/>
    </row>
    <row r="10" spans="1:133">
      <c r="A10" s="12"/>
      <c r="B10" s="42">
        <v>515</v>
      </c>
      <c r="C10" s="19" t="s">
        <v>23</v>
      </c>
      <c r="D10" s="43">
        <v>227478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227478</v>
      </c>
      <c r="O10" s="44">
        <f t="shared" si="1"/>
        <v>38.83865460133174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858047</v>
      </c>
      <c r="L11" s="43">
        <v>0</v>
      </c>
      <c r="M11" s="43">
        <v>0</v>
      </c>
      <c r="N11" s="43">
        <f t="shared" si="2"/>
        <v>858047</v>
      </c>
      <c r="O11" s="44">
        <f t="shared" si="1"/>
        <v>146.49940242444939</v>
      </c>
      <c r="P11" s="9"/>
    </row>
    <row r="12" spans="1:133">
      <c r="A12" s="12"/>
      <c r="B12" s="42">
        <v>519</v>
      </c>
      <c r="C12" s="19" t="s">
        <v>57</v>
      </c>
      <c r="D12" s="43">
        <v>493805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493805</v>
      </c>
      <c r="O12" s="44">
        <f t="shared" si="1"/>
        <v>84.310227078709232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7819502</v>
      </c>
      <c r="E13" s="29">
        <f t="shared" si="3"/>
        <v>227467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8046969</v>
      </c>
      <c r="O13" s="41">
        <f t="shared" si="1"/>
        <v>1373.9062660064881</v>
      </c>
      <c r="P13" s="10"/>
    </row>
    <row r="14" spans="1:133">
      <c r="A14" s="12"/>
      <c r="B14" s="42">
        <v>521</v>
      </c>
      <c r="C14" s="19" t="s">
        <v>27</v>
      </c>
      <c r="D14" s="43">
        <v>3635676</v>
      </c>
      <c r="E14" s="43">
        <v>227467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3863143</v>
      </c>
      <c r="O14" s="44">
        <f t="shared" si="1"/>
        <v>659.57708724603037</v>
      </c>
      <c r="P14" s="9"/>
    </row>
    <row r="15" spans="1:133">
      <c r="A15" s="12"/>
      <c r="B15" s="42">
        <v>522</v>
      </c>
      <c r="C15" s="19" t="s">
        <v>28</v>
      </c>
      <c r="D15" s="43">
        <v>3570305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3570305</v>
      </c>
      <c r="O15" s="44">
        <f t="shared" si="1"/>
        <v>609.5791360764897</v>
      </c>
      <c r="P15" s="9"/>
    </row>
    <row r="16" spans="1:133">
      <c r="A16" s="12"/>
      <c r="B16" s="42">
        <v>524</v>
      </c>
      <c r="C16" s="19" t="s">
        <v>46</v>
      </c>
      <c r="D16" s="43">
        <v>613521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613521</v>
      </c>
      <c r="O16" s="44">
        <f t="shared" si="1"/>
        <v>104.75004268396791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5815646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5815646</v>
      </c>
      <c r="O17" s="41">
        <f t="shared" si="1"/>
        <v>992.93938876557968</v>
      </c>
      <c r="P17" s="10"/>
    </row>
    <row r="18" spans="1:119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4648291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4648291</v>
      </c>
      <c r="O18" s="44">
        <f t="shared" si="1"/>
        <v>793.63001536622846</v>
      </c>
      <c r="P18" s="9"/>
    </row>
    <row r="19" spans="1:119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479477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479477</v>
      </c>
      <c r="O19" s="44">
        <f t="shared" si="1"/>
        <v>81.863923510329514</v>
      </c>
      <c r="P19" s="9"/>
    </row>
    <row r="20" spans="1:119">
      <c r="A20" s="12"/>
      <c r="B20" s="42">
        <v>538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687878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687878</v>
      </c>
      <c r="O20" s="44">
        <f t="shared" si="1"/>
        <v>117.44544988902169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1520810</v>
      </c>
      <c r="E21" s="29">
        <f t="shared" si="6"/>
        <v>0</v>
      </c>
      <c r="F21" s="29">
        <f t="shared" si="6"/>
        <v>0</v>
      </c>
      <c r="G21" s="29">
        <f t="shared" si="6"/>
        <v>565411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2086221</v>
      </c>
      <c r="O21" s="41">
        <f t="shared" si="1"/>
        <v>356.19276079904387</v>
      </c>
      <c r="P21" s="10"/>
    </row>
    <row r="22" spans="1:119">
      <c r="A22" s="12"/>
      <c r="B22" s="42">
        <v>541</v>
      </c>
      <c r="C22" s="19" t="s">
        <v>60</v>
      </c>
      <c r="D22" s="43">
        <v>1520810</v>
      </c>
      <c r="E22" s="43">
        <v>0</v>
      </c>
      <c r="F22" s="43">
        <v>0</v>
      </c>
      <c r="G22" s="43">
        <v>565411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2086221</v>
      </c>
      <c r="O22" s="44">
        <f t="shared" si="1"/>
        <v>356.19276079904387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745874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745874</v>
      </c>
      <c r="O23" s="41">
        <f t="shared" si="1"/>
        <v>127.34744749871948</v>
      </c>
      <c r="P23" s="9"/>
    </row>
    <row r="24" spans="1:119">
      <c r="A24" s="12"/>
      <c r="B24" s="42">
        <v>572</v>
      </c>
      <c r="C24" s="19" t="s">
        <v>61</v>
      </c>
      <c r="D24" s="43">
        <v>745874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745874</v>
      </c>
      <c r="O24" s="44">
        <f t="shared" si="1"/>
        <v>127.34744749871948</v>
      </c>
      <c r="P24" s="9"/>
    </row>
    <row r="25" spans="1:119" ht="15.75">
      <c r="A25" s="26" t="s">
        <v>62</v>
      </c>
      <c r="B25" s="27"/>
      <c r="C25" s="28"/>
      <c r="D25" s="29">
        <f t="shared" ref="D25:M25" si="8">SUM(D26:D28)</f>
        <v>740100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223311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963411</v>
      </c>
      <c r="O25" s="41">
        <f t="shared" si="1"/>
        <v>164.48881680040978</v>
      </c>
      <c r="P25" s="9"/>
    </row>
    <row r="26" spans="1:119">
      <c r="A26" s="12"/>
      <c r="B26" s="42">
        <v>581</v>
      </c>
      <c r="C26" s="19" t="s">
        <v>63</v>
      </c>
      <c r="D26" s="43">
        <v>740100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740100</v>
      </c>
      <c r="O26" s="44">
        <f t="shared" si="1"/>
        <v>126.36161857606282</v>
      </c>
      <c r="P26" s="9"/>
    </row>
    <row r="27" spans="1:119">
      <c r="A27" s="12"/>
      <c r="B27" s="42">
        <v>590</v>
      </c>
      <c r="C27" s="19" t="s">
        <v>64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25537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25537</v>
      </c>
      <c r="O27" s="44">
        <f t="shared" si="1"/>
        <v>4.360081953218371</v>
      </c>
      <c r="P27" s="9"/>
    </row>
    <row r="28" spans="1:119" ht="15.75" thickBot="1">
      <c r="A28" s="12"/>
      <c r="B28" s="42">
        <v>591</v>
      </c>
      <c r="C28" s="19" t="s">
        <v>65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197774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197774</v>
      </c>
      <c r="O28" s="44">
        <f t="shared" si="1"/>
        <v>33.767116271128565</v>
      </c>
      <c r="P28" s="9"/>
    </row>
    <row r="29" spans="1:119" ht="16.5" thickBot="1">
      <c r="A29" s="13" t="s">
        <v>10</v>
      </c>
      <c r="B29" s="21"/>
      <c r="C29" s="20"/>
      <c r="D29" s="14">
        <f>SUM(D5,D13,D17,D21,D23,D25)</f>
        <v>13059886</v>
      </c>
      <c r="E29" s="14">
        <f t="shared" ref="E29:M29" si="9">SUM(E5,E13,E17,E21,E23,E25)</f>
        <v>227467</v>
      </c>
      <c r="F29" s="14">
        <f t="shared" si="9"/>
        <v>0</v>
      </c>
      <c r="G29" s="14">
        <f t="shared" si="9"/>
        <v>565411</v>
      </c>
      <c r="H29" s="14">
        <f t="shared" si="9"/>
        <v>0</v>
      </c>
      <c r="I29" s="14">
        <f t="shared" si="9"/>
        <v>6038957</v>
      </c>
      <c r="J29" s="14">
        <f t="shared" si="9"/>
        <v>0</v>
      </c>
      <c r="K29" s="14">
        <f t="shared" si="9"/>
        <v>858047</v>
      </c>
      <c r="L29" s="14">
        <f t="shared" si="9"/>
        <v>0</v>
      </c>
      <c r="M29" s="14">
        <f t="shared" si="9"/>
        <v>0</v>
      </c>
      <c r="N29" s="14">
        <f t="shared" si="4"/>
        <v>20749768</v>
      </c>
      <c r="O29" s="35">
        <f t="shared" si="1"/>
        <v>3542.7297251152468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78</v>
      </c>
      <c r="M31" s="90"/>
      <c r="N31" s="90"/>
      <c r="O31" s="39">
        <v>5857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2171250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416867</v>
      </c>
      <c r="L5" s="24">
        <f t="shared" si="0"/>
        <v>0</v>
      </c>
      <c r="M5" s="24">
        <f t="shared" si="0"/>
        <v>0</v>
      </c>
      <c r="N5" s="25">
        <f>SUM(D5:M5)</f>
        <v>2588117</v>
      </c>
      <c r="O5" s="30">
        <f t="shared" ref="O5:O29" si="1">(N5/O$31)</f>
        <v>451.59954632699356</v>
      </c>
      <c r="P5" s="6"/>
    </row>
    <row r="6" spans="1:133">
      <c r="A6" s="12"/>
      <c r="B6" s="42">
        <v>511</v>
      </c>
      <c r="C6" s="19" t="s">
        <v>19</v>
      </c>
      <c r="D6" s="43">
        <v>47917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47917</v>
      </c>
      <c r="O6" s="44">
        <f t="shared" si="1"/>
        <v>8.3610190193683476</v>
      </c>
      <c r="P6" s="9"/>
    </row>
    <row r="7" spans="1:133">
      <c r="A7" s="12"/>
      <c r="B7" s="42">
        <v>512</v>
      </c>
      <c r="C7" s="19" t="s">
        <v>20</v>
      </c>
      <c r="D7" s="43">
        <v>488957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488957</v>
      </c>
      <c r="O7" s="44">
        <f t="shared" si="1"/>
        <v>85.317920083755013</v>
      </c>
      <c r="P7" s="9"/>
    </row>
    <row r="8" spans="1:133">
      <c r="A8" s="12"/>
      <c r="B8" s="42">
        <v>513</v>
      </c>
      <c r="C8" s="19" t="s">
        <v>21</v>
      </c>
      <c r="D8" s="43">
        <v>667022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667022</v>
      </c>
      <c r="O8" s="44">
        <f t="shared" si="1"/>
        <v>116.38841388937358</v>
      </c>
      <c r="P8" s="9"/>
    </row>
    <row r="9" spans="1:133">
      <c r="A9" s="12"/>
      <c r="B9" s="42">
        <v>514</v>
      </c>
      <c r="C9" s="19" t="s">
        <v>22</v>
      </c>
      <c r="D9" s="43">
        <v>256490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256490</v>
      </c>
      <c r="O9" s="44">
        <f t="shared" si="1"/>
        <v>44.754842086895827</v>
      </c>
      <c r="P9" s="9"/>
    </row>
    <row r="10" spans="1:133">
      <c r="A10" s="12"/>
      <c r="B10" s="42">
        <v>515</v>
      </c>
      <c r="C10" s="19" t="s">
        <v>23</v>
      </c>
      <c r="D10" s="43">
        <v>230039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230039</v>
      </c>
      <c r="O10" s="44">
        <f t="shared" si="1"/>
        <v>40.13941720467632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416867</v>
      </c>
      <c r="L11" s="43">
        <v>0</v>
      </c>
      <c r="M11" s="43">
        <v>0</v>
      </c>
      <c r="N11" s="43">
        <f t="shared" si="2"/>
        <v>416867</v>
      </c>
      <c r="O11" s="44">
        <f t="shared" si="1"/>
        <v>72.738963531669867</v>
      </c>
      <c r="P11" s="9"/>
    </row>
    <row r="12" spans="1:133">
      <c r="A12" s="12"/>
      <c r="B12" s="42">
        <v>519</v>
      </c>
      <c r="C12" s="19" t="s">
        <v>57</v>
      </c>
      <c r="D12" s="43">
        <v>480825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480825</v>
      </c>
      <c r="O12" s="44">
        <f t="shared" si="1"/>
        <v>83.898970511254575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7352995</v>
      </c>
      <c r="E13" s="29">
        <f t="shared" si="3"/>
        <v>12173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7365168</v>
      </c>
      <c r="O13" s="41">
        <f t="shared" si="1"/>
        <v>1285.1453498516839</v>
      </c>
      <c r="P13" s="10"/>
    </row>
    <row r="14" spans="1:133">
      <c r="A14" s="12"/>
      <c r="B14" s="42">
        <v>521</v>
      </c>
      <c r="C14" s="19" t="s">
        <v>27</v>
      </c>
      <c r="D14" s="43">
        <v>3456053</v>
      </c>
      <c r="E14" s="43">
        <v>12173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3468226</v>
      </c>
      <c r="O14" s="44">
        <f t="shared" si="1"/>
        <v>605.16942941894956</v>
      </c>
      <c r="P14" s="9"/>
    </row>
    <row r="15" spans="1:133">
      <c r="A15" s="12"/>
      <c r="B15" s="42">
        <v>522</v>
      </c>
      <c r="C15" s="19" t="s">
        <v>28</v>
      </c>
      <c r="D15" s="43">
        <v>3301262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3301262</v>
      </c>
      <c r="O15" s="44">
        <f t="shared" si="1"/>
        <v>576.03594486128077</v>
      </c>
      <c r="P15" s="9"/>
    </row>
    <row r="16" spans="1:133">
      <c r="A16" s="12"/>
      <c r="B16" s="42">
        <v>524</v>
      </c>
      <c r="C16" s="19" t="s">
        <v>46</v>
      </c>
      <c r="D16" s="43">
        <v>595680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595680</v>
      </c>
      <c r="O16" s="44">
        <f t="shared" si="1"/>
        <v>103.9399755714535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5662194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5662194</v>
      </c>
      <c r="O17" s="41">
        <f t="shared" si="1"/>
        <v>987.99406735299249</v>
      </c>
      <c r="P17" s="10"/>
    </row>
    <row r="18" spans="1:119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4844157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4844157</v>
      </c>
      <c r="O18" s="44">
        <f t="shared" si="1"/>
        <v>845.25510382132268</v>
      </c>
      <c r="P18" s="9"/>
    </row>
    <row r="19" spans="1:119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479279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479279</v>
      </c>
      <c r="O19" s="44">
        <f t="shared" si="1"/>
        <v>83.629209562031065</v>
      </c>
      <c r="P19" s="9"/>
    </row>
    <row r="20" spans="1:119">
      <c r="A20" s="12"/>
      <c r="B20" s="42">
        <v>538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338758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338758</v>
      </c>
      <c r="O20" s="44">
        <f t="shared" si="1"/>
        <v>59.10975396963881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1382921</v>
      </c>
      <c r="E21" s="29">
        <f t="shared" si="6"/>
        <v>0</v>
      </c>
      <c r="F21" s="29">
        <f t="shared" si="6"/>
        <v>0</v>
      </c>
      <c r="G21" s="29">
        <f t="shared" si="6"/>
        <v>156083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1539004</v>
      </c>
      <c r="O21" s="41">
        <f t="shared" si="1"/>
        <v>268.5402198569185</v>
      </c>
      <c r="P21" s="10"/>
    </row>
    <row r="22" spans="1:119">
      <c r="A22" s="12"/>
      <c r="B22" s="42">
        <v>541</v>
      </c>
      <c r="C22" s="19" t="s">
        <v>60</v>
      </c>
      <c r="D22" s="43">
        <v>1382921</v>
      </c>
      <c r="E22" s="43">
        <v>0</v>
      </c>
      <c r="F22" s="43">
        <v>0</v>
      </c>
      <c r="G22" s="43">
        <v>156083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1539004</v>
      </c>
      <c r="O22" s="44">
        <f t="shared" si="1"/>
        <v>268.5402198569185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662014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662014</v>
      </c>
      <c r="O23" s="41">
        <f t="shared" si="1"/>
        <v>115.51456988309195</v>
      </c>
      <c r="P23" s="9"/>
    </row>
    <row r="24" spans="1:119">
      <c r="A24" s="12"/>
      <c r="B24" s="42">
        <v>572</v>
      </c>
      <c r="C24" s="19" t="s">
        <v>61</v>
      </c>
      <c r="D24" s="43">
        <v>662014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662014</v>
      </c>
      <c r="O24" s="44">
        <f t="shared" si="1"/>
        <v>115.51456988309195</v>
      </c>
      <c r="P24" s="9"/>
    </row>
    <row r="25" spans="1:119" ht="15.75">
      <c r="A25" s="26" t="s">
        <v>62</v>
      </c>
      <c r="B25" s="27"/>
      <c r="C25" s="28"/>
      <c r="D25" s="29">
        <f t="shared" ref="D25:M25" si="8">SUM(D26:D28)</f>
        <v>106000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194582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300582</v>
      </c>
      <c r="O25" s="41">
        <f t="shared" si="1"/>
        <v>52.448438317920086</v>
      </c>
      <c r="P25" s="9"/>
    </row>
    <row r="26" spans="1:119">
      <c r="A26" s="12"/>
      <c r="B26" s="42">
        <v>581</v>
      </c>
      <c r="C26" s="19" t="s">
        <v>63</v>
      </c>
      <c r="D26" s="43">
        <v>106000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106000</v>
      </c>
      <c r="O26" s="44">
        <f t="shared" si="1"/>
        <v>18.495899493980108</v>
      </c>
      <c r="P26" s="9"/>
    </row>
    <row r="27" spans="1:119">
      <c r="A27" s="12"/>
      <c r="B27" s="42">
        <v>590</v>
      </c>
      <c r="C27" s="19" t="s">
        <v>64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27705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27705</v>
      </c>
      <c r="O27" s="44">
        <f t="shared" si="1"/>
        <v>4.8342348630256495</v>
      </c>
      <c r="P27" s="9"/>
    </row>
    <row r="28" spans="1:119" ht="15.75" thickBot="1">
      <c r="A28" s="12"/>
      <c r="B28" s="42">
        <v>591</v>
      </c>
      <c r="C28" s="19" t="s">
        <v>65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166877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166877</v>
      </c>
      <c r="O28" s="44">
        <f t="shared" si="1"/>
        <v>29.118303960914325</v>
      </c>
      <c r="P28" s="9"/>
    </row>
    <row r="29" spans="1:119" ht="16.5" thickBot="1">
      <c r="A29" s="13" t="s">
        <v>10</v>
      </c>
      <c r="B29" s="21"/>
      <c r="C29" s="20"/>
      <c r="D29" s="14">
        <f>SUM(D5,D13,D17,D21,D23,D25)</f>
        <v>11675180</v>
      </c>
      <c r="E29" s="14">
        <f t="shared" ref="E29:M29" si="9">SUM(E5,E13,E17,E21,E23,E25)</f>
        <v>12173</v>
      </c>
      <c r="F29" s="14">
        <f t="shared" si="9"/>
        <v>0</v>
      </c>
      <c r="G29" s="14">
        <f t="shared" si="9"/>
        <v>156083</v>
      </c>
      <c r="H29" s="14">
        <f t="shared" si="9"/>
        <v>0</v>
      </c>
      <c r="I29" s="14">
        <f t="shared" si="9"/>
        <v>5856776</v>
      </c>
      <c r="J29" s="14">
        <f t="shared" si="9"/>
        <v>0</v>
      </c>
      <c r="K29" s="14">
        <f t="shared" si="9"/>
        <v>416867</v>
      </c>
      <c r="L29" s="14">
        <f t="shared" si="9"/>
        <v>0</v>
      </c>
      <c r="M29" s="14">
        <f t="shared" si="9"/>
        <v>0</v>
      </c>
      <c r="N29" s="14">
        <f t="shared" si="4"/>
        <v>18117079</v>
      </c>
      <c r="O29" s="35">
        <f t="shared" si="1"/>
        <v>3161.2421915896002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76</v>
      </c>
      <c r="M31" s="90"/>
      <c r="N31" s="90"/>
      <c r="O31" s="39">
        <v>5731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1824372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740156</v>
      </c>
      <c r="L5" s="24">
        <f t="shared" si="0"/>
        <v>0</v>
      </c>
      <c r="M5" s="24">
        <f t="shared" si="0"/>
        <v>0</v>
      </c>
      <c r="N5" s="25">
        <f>SUM(D5:M5)</f>
        <v>2564528</v>
      </c>
      <c r="O5" s="30">
        <f t="shared" ref="O5:O29" si="1">(N5/O$31)</f>
        <v>449.99613967362694</v>
      </c>
      <c r="P5" s="6"/>
    </row>
    <row r="6" spans="1:133">
      <c r="A6" s="12"/>
      <c r="B6" s="42">
        <v>511</v>
      </c>
      <c r="C6" s="19" t="s">
        <v>19</v>
      </c>
      <c r="D6" s="43">
        <v>32871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32871</v>
      </c>
      <c r="O6" s="44">
        <f t="shared" si="1"/>
        <v>5.7678540094753465</v>
      </c>
      <c r="P6" s="9"/>
    </row>
    <row r="7" spans="1:133">
      <c r="A7" s="12"/>
      <c r="B7" s="42">
        <v>512</v>
      </c>
      <c r="C7" s="19" t="s">
        <v>20</v>
      </c>
      <c r="D7" s="43">
        <v>427903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427903</v>
      </c>
      <c r="O7" s="44">
        <f t="shared" si="1"/>
        <v>75.083874363923499</v>
      </c>
      <c r="P7" s="9"/>
    </row>
    <row r="8" spans="1:133">
      <c r="A8" s="12"/>
      <c r="B8" s="42">
        <v>513</v>
      </c>
      <c r="C8" s="19" t="s">
        <v>21</v>
      </c>
      <c r="D8" s="43">
        <v>620181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620181</v>
      </c>
      <c r="O8" s="44">
        <f t="shared" si="1"/>
        <v>108.82277592560098</v>
      </c>
      <c r="P8" s="9"/>
    </row>
    <row r="9" spans="1:133">
      <c r="A9" s="12"/>
      <c r="B9" s="42">
        <v>514</v>
      </c>
      <c r="C9" s="19" t="s">
        <v>22</v>
      </c>
      <c r="D9" s="43">
        <v>202798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202798</v>
      </c>
      <c r="O9" s="44">
        <f t="shared" si="1"/>
        <v>35.584839445516756</v>
      </c>
      <c r="P9" s="9"/>
    </row>
    <row r="10" spans="1:133">
      <c r="A10" s="12"/>
      <c r="B10" s="42">
        <v>515</v>
      </c>
      <c r="C10" s="19" t="s">
        <v>23</v>
      </c>
      <c r="D10" s="43">
        <v>191143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191143</v>
      </c>
      <c r="O10" s="44">
        <f t="shared" si="1"/>
        <v>33.539743814704337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740156</v>
      </c>
      <c r="L11" s="43">
        <v>0</v>
      </c>
      <c r="M11" s="43">
        <v>0</v>
      </c>
      <c r="N11" s="43">
        <f t="shared" si="2"/>
        <v>740156</v>
      </c>
      <c r="O11" s="44">
        <f t="shared" si="1"/>
        <v>129.87471486225652</v>
      </c>
      <c r="P11" s="9"/>
    </row>
    <row r="12" spans="1:133">
      <c r="A12" s="12"/>
      <c r="B12" s="42">
        <v>519</v>
      </c>
      <c r="C12" s="19" t="s">
        <v>57</v>
      </c>
      <c r="D12" s="43">
        <v>349476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349476</v>
      </c>
      <c r="O12" s="44">
        <f t="shared" si="1"/>
        <v>61.322337252149502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6881107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6881107</v>
      </c>
      <c r="O13" s="41">
        <f t="shared" si="1"/>
        <v>1207.4235830847517</v>
      </c>
      <c r="P13" s="10"/>
    </row>
    <row r="14" spans="1:133">
      <c r="A14" s="12"/>
      <c r="B14" s="42">
        <v>521</v>
      </c>
      <c r="C14" s="19" t="s">
        <v>27</v>
      </c>
      <c r="D14" s="43">
        <v>3249098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3249098</v>
      </c>
      <c r="O14" s="44">
        <f t="shared" si="1"/>
        <v>570.11721354623614</v>
      </c>
      <c r="P14" s="9"/>
    </row>
    <row r="15" spans="1:133">
      <c r="A15" s="12"/>
      <c r="B15" s="42">
        <v>522</v>
      </c>
      <c r="C15" s="19" t="s">
        <v>28</v>
      </c>
      <c r="D15" s="43">
        <v>3139733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3139733</v>
      </c>
      <c r="O15" s="44">
        <f t="shared" si="1"/>
        <v>550.92700473767331</v>
      </c>
      <c r="P15" s="9"/>
    </row>
    <row r="16" spans="1:133">
      <c r="A16" s="12"/>
      <c r="B16" s="42">
        <v>524</v>
      </c>
      <c r="C16" s="19" t="s">
        <v>46</v>
      </c>
      <c r="D16" s="43">
        <v>492276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492276</v>
      </c>
      <c r="O16" s="44">
        <f t="shared" si="1"/>
        <v>86.379364800842254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5481792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5481792</v>
      </c>
      <c r="O17" s="41">
        <f t="shared" si="1"/>
        <v>961.88664678013686</v>
      </c>
      <c r="P17" s="10"/>
    </row>
    <row r="18" spans="1:119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4501514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4501514</v>
      </c>
      <c r="O18" s="44">
        <f t="shared" si="1"/>
        <v>789.87787331110724</v>
      </c>
      <c r="P18" s="9"/>
    </row>
    <row r="19" spans="1:119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489874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489874</v>
      </c>
      <c r="O19" s="44">
        <f t="shared" si="1"/>
        <v>85.957887348657664</v>
      </c>
      <c r="P19" s="9"/>
    </row>
    <row r="20" spans="1:119">
      <c r="A20" s="12"/>
      <c r="B20" s="42">
        <v>538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490404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490404</v>
      </c>
      <c r="O20" s="44">
        <f t="shared" si="1"/>
        <v>86.050886120371999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1072544</v>
      </c>
      <c r="E21" s="29">
        <f t="shared" si="6"/>
        <v>0</v>
      </c>
      <c r="F21" s="29">
        <f t="shared" si="6"/>
        <v>0</v>
      </c>
      <c r="G21" s="29">
        <f t="shared" si="6"/>
        <v>223009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1295553</v>
      </c>
      <c r="O21" s="41">
        <f t="shared" si="1"/>
        <v>227.329882435515</v>
      </c>
      <c r="P21" s="10"/>
    </row>
    <row r="22" spans="1:119">
      <c r="A22" s="12"/>
      <c r="B22" s="42">
        <v>541</v>
      </c>
      <c r="C22" s="19" t="s">
        <v>60</v>
      </c>
      <c r="D22" s="43">
        <v>1072544</v>
      </c>
      <c r="E22" s="43">
        <v>0</v>
      </c>
      <c r="F22" s="43">
        <v>0</v>
      </c>
      <c r="G22" s="43">
        <v>223009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1295553</v>
      </c>
      <c r="O22" s="44">
        <f t="shared" si="1"/>
        <v>227.329882435515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640514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640514</v>
      </c>
      <c r="O23" s="41">
        <f t="shared" si="1"/>
        <v>112.39059484120021</v>
      </c>
      <c r="P23" s="9"/>
    </row>
    <row r="24" spans="1:119">
      <c r="A24" s="12"/>
      <c r="B24" s="42">
        <v>572</v>
      </c>
      <c r="C24" s="19" t="s">
        <v>61</v>
      </c>
      <c r="D24" s="43">
        <v>640514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640514</v>
      </c>
      <c r="O24" s="44">
        <f t="shared" si="1"/>
        <v>112.39059484120021</v>
      </c>
      <c r="P24" s="9"/>
    </row>
    <row r="25" spans="1:119" ht="15.75">
      <c r="A25" s="26" t="s">
        <v>62</v>
      </c>
      <c r="B25" s="27"/>
      <c r="C25" s="28"/>
      <c r="D25" s="29">
        <f t="shared" ref="D25:M25" si="8">SUM(D26:D28)</f>
        <v>366800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225336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592136</v>
      </c>
      <c r="O25" s="41">
        <f t="shared" si="1"/>
        <v>103.90173714686787</v>
      </c>
      <c r="P25" s="9"/>
    </row>
    <row r="26" spans="1:119">
      <c r="A26" s="12"/>
      <c r="B26" s="42">
        <v>581</v>
      </c>
      <c r="C26" s="19" t="s">
        <v>63</v>
      </c>
      <c r="D26" s="43">
        <v>366800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366800</v>
      </c>
      <c r="O26" s="44">
        <f t="shared" si="1"/>
        <v>64.362168801544129</v>
      </c>
      <c r="P26" s="9"/>
    </row>
    <row r="27" spans="1:119">
      <c r="A27" s="12"/>
      <c r="B27" s="42">
        <v>590</v>
      </c>
      <c r="C27" s="19" t="s">
        <v>64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44829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44829</v>
      </c>
      <c r="O27" s="44">
        <f t="shared" si="1"/>
        <v>7.8661168626074751</v>
      </c>
      <c r="P27" s="9"/>
    </row>
    <row r="28" spans="1:119" ht="15.75" thickBot="1">
      <c r="A28" s="12"/>
      <c r="B28" s="42">
        <v>591</v>
      </c>
      <c r="C28" s="19" t="s">
        <v>65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180507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180507</v>
      </c>
      <c r="O28" s="44">
        <f t="shared" si="1"/>
        <v>31.673451482716267</v>
      </c>
      <c r="P28" s="9"/>
    </row>
    <row r="29" spans="1:119" ht="16.5" thickBot="1">
      <c r="A29" s="13" t="s">
        <v>10</v>
      </c>
      <c r="B29" s="21"/>
      <c r="C29" s="20"/>
      <c r="D29" s="14">
        <f>SUM(D5,D13,D17,D21,D23,D25)</f>
        <v>10785337</v>
      </c>
      <c r="E29" s="14">
        <f t="shared" ref="E29:M29" si="9">SUM(E5,E13,E17,E21,E23,E25)</f>
        <v>0</v>
      </c>
      <c r="F29" s="14">
        <f t="shared" si="9"/>
        <v>0</v>
      </c>
      <c r="G29" s="14">
        <f t="shared" si="9"/>
        <v>223009</v>
      </c>
      <c r="H29" s="14">
        <f t="shared" si="9"/>
        <v>0</v>
      </c>
      <c r="I29" s="14">
        <f t="shared" si="9"/>
        <v>5707128</v>
      </c>
      <c r="J29" s="14">
        <f t="shared" si="9"/>
        <v>0</v>
      </c>
      <c r="K29" s="14">
        <f t="shared" si="9"/>
        <v>740156</v>
      </c>
      <c r="L29" s="14">
        <f t="shared" si="9"/>
        <v>0</v>
      </c>
      <c r="M29" s="14">
        <f t="shared" si="9"/>
        <v>0</v>
      </c>
      <c r="N29" s="14">
        <f t="shared" si="4"/>
        <v>17455630</v>
      </c>
      <c r="O29" s="35">
        <f t="shared" si="1"/>
        <v>3062.9285839620984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74</v>
      </c>
      <c r="M31" s="90"/>
      <c r="N31" s="90"/>
      <c r="O31" s="39">
        <v>5699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1641789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283723</v>
      </c>
      <c r="L5" s="24">
        <f t="shared" si="0"/>
        <v>0</v>
      </c>
      <c r="M5" s="24">
        <f t="shared" si="0"/>
        <v>0</v>
      </c>
      <c r="N5" s="25">
        <f>SUM(D5:M5)</f>
        <v>1925512</v>
      </c>
      <c r="O5" s="30">
        <f t="shared" ref="O5:O29" si="1">(N5/O$31)</f>
        <v>339.8962047661077</v>
      </c>
      <c r="P5" s="6"/>
    </row>
    <row r="6" spans="1:133">
      <c r="A6" s="12"/>
      <c r="B6" s="42">
        <v>511</v>
      </c>
      <c r="C6" s="19" t="s">
        <v>19</v>
      </c>
      <c r="D6" s="43">
        <v>28971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28971</v>
      </c>
      <c r="O6" s="44">
        <f t="shared" si="1"/>
        <v>5.1140335392762575</v>
      </c>
      <c r="P6" s="9"/>
    </row>
    <row r="7" spans="1:133">
      <c r="A7" s="12"/>
      <c r="B7" s="42">
        <v>512</v>
      </c>
      <c r="C7" s="19" t="s">
        <v>20</v>
      </c>
      <c r="D7" s="43">
        <v>423101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423101</v>
      </c>
      <c r="O7" s="44">
        <f t="shared" si="1"/>
        <v>74.686849073256838</v>
      </c>
      <c r="P7" s="9"/>
    </row>
    <row r="8" spans="1:133">
      <c r="A8" s="12"/>
      <c r="B8" s="42">
        <v>513</v>
      </c>
      <c r="C8" s="19" t="s">
        <v>21</v>
      </c>
      <c r="D8" s="43">
        <v>565135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565135</v>
      </c>
      <c r="O8" s="44">
        <f t="shared" si="1"/>
        <v>99.759046778464253</v>
      </c>
      <c r="P8" s="9"/>
    </row>
    <row r="9" spans="1:133">
      <c r="A9" s="12"/>
      <c r="B9" s="42">
        <v>514</v>
      </c>
      <c r="C9" s="19" t="s">
        <v>22</v>
      </c>
      <c r="D9" s="43">
        <v>125542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125542</v>
      </c>
      <c r="O9" s="44">
        <f t="shared" si="1"/>
        <v>22.16098852603707</v>
      </c>
      <c r="P9" s="9"/>
    </row>
    <row r="10" spans="1:133">
      <c r="A10" s="12"/>
      <c r="B10" s="42">
        <v>515</v>
      </c>
      <c r="C10" s="19" t="s">
        <v>23</v>
      </c>
      <c r="D10" s="43">
        <v>179663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179663</v>
      </c>
      <c r="O10" s="44">
        <f t="shared" si="1"/>
        <v>31.714563106796117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283723</v>
      </c>
      <c r="L11" s="43">
        <v>0</v>
      </c>
      <c r="M11" s="43">
        <v>0</v>
      </c>
      <c r="N11" s="43">
        <f t="shared" si="2"/>
        <v>283723</v>
      </c>
      <c r="O11" s="44">
        <f t="shared" si="1"/>
        <v>50.083495145631069</v>
      </c>
      <c r="P11" s="9"/>
    </row>
    <row r="12" spans="1:133">
      <c r="A12" s="12"/>
      <c r="B12" s="42">
        <v>519</v>
      </c>
      <c r="C12" s="19" t="s">
        <v>57</v>
      </c>
      <c r="D12" s="43">
        <v>319377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319377</v>
      </c>
      <c r="O12" s="44">
        <f t="shared" si="1"/>
        <v>56.37722859664607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6891939</v>
      </c>
      <c r="E13" s="29">
        <f t="shared" si="3"/>
        <v>65296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6957235</v>
      </c>
      <c r="O13" s="41">
        <f t="shared" si="1"/>
        <v>1228.108561341571</v>
      </c>
      <c r="P13" s="10"/>
    </row>
    <row r="14" spans="1:133">
      <c r="A14" s="12"/>
      <c r="B14" s="42">
        <v>521</v>
      </c>
      <c r="C14" s="19" t="s">
        <v>27</v>
      </c>
      <c r="D14" s="43">
        <v>3367135</v>
      </c>
      <c r="E14" s="43">
        <v>65296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3432431</v>
      </c>
      <c r="O14" s="44">
        <f t="shared" si="1"/>
        <v>605.90132391879968</v>
      </c>
      <c r="P14" s="9"/>
    </row>
    <row r="15" spans="1:133">
      <c r="A15" s="12"/>
      <c r="B15" s="42">
        <v>522</v>
      </c>
      <c r="C15" s="19" t="s">
        <v>28</v>
      </c>
      <c r="D15" s="43">
        <v>3098132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3098132</v>
      </c>
      <c r="O15" s="44">
        <f t="shared" si="1"/>
        <v>546.89002647837594</v>
      </c>
      <c r="P15" s="9"/>
    </row>
    <row r="16" spans="1:133">
      <c r="A16" s="12"/>
      <c r="B16" s="42">
        <v>524</v>
      </c>
      <c r="C16" s="19" t="s">
        <v>46</v>
      </c>
      <c r="D16" s="43">
        <v>426672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426672</v>
      </c>
      <c r="O16" s="44">
        <f t="shared" si="1"/>
        <v>75.317210944395413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5439543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5439543</v>
      </c>
      <c r="O17" s="41">
        <f t="shared" si="1"/>
        <v>960.2017652250662</v>
      </c>
      <c r="P17" s="10"/>
    </row>
    <row r="18" spans="1:119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4677460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4677460</v>
      </c>
      <c r="O18" s="44">
        <f t="shared" si="1"/>
        <v>825.67696381288613</v>
      </c>
      <c r="P18" s="9"/>
    </row>
    <row r="19" spans="1:119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499670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499670</v>
      </c>
      <c r="O19" s="44">
        <f t="shared" si="1"/>
        <v>88.203000882612528</v>
      </c>
      <c r="P19" s="9"/>
    </row>
    <row r="20" spans="1:119">
      <c r="A20" s="12"/>
      <c r="B20" s="42">
        <v>538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262413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262413</v>
      </c>
      <c r="O20" s="44">
        <f t="shared" si="1"/>
        <v>46.321800529567518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1007755</v>
      </c>
      <c r="E21" s="29">
        <f t="shared" si="6"/>
        <v>0</v>
      </c>
      <c r="F21" s="29">
        <f t="shared" si="6"/>
        <v>0</v>
      </c>
      <c r="G21" s="29">
        <f t="shared" si="6"/>
        <v>78285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1086040</v>
      </c>
      <c r="O21" s="41">
        <f t="shared" si="1"/>
        <v>191.71050308914386</v>
      </c>
      <c r="P21" s="10"/>
    </row>
    <row r="22" spans="1:119">
      <c r="A22" s="12"/>
      <c r="B22" s="42">
        <v>541</v>
      </c>
      <c r="C22" s="19" t="s">
        <v>60</v>
      </c>
      <c r="D22" s="43">
        <v>1007755</v>
      </c>
      <c r="E22" s="43">
        <v>0</v>
      </c>
      <c r="F22" s="43">
        <v>0</v>
      </c>
      <c r="G22" s="43">
        <v>78285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1086040</v>
      </c>
      <c r="O22" s="44">
        <f t="shared" si="1"/>
        <v>191.71050308914386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527223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527223</v>
      </c>
      <c r="O23" s="41">
        <f t="shared" si="1"/>
        <v>93.066725507502213</v>
      </c>
      <c r="P23" s="9"/>
    </row>
    <row r="24" spans="1:119">
      <c r="A24" s="12"/>
      <c r="B24" s="42">
        <v>572</v>
      </c>
      <c r="C24" s="19" t="s">
        <v>61</v>
      </c>
      <c r="D24" s="43">
        <v>527223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527223</v>
      </c>
      <c r="O24" s="44">
        <f t="shared" si="1"/>
        <v>93.066725507502213</v>
      </c>
      <c r="P24" s="9"/>
    </row>
    <row r="25" spans="1:119" ht="15.75">
      <c r="A25" s="26" t="s">
        <v>62</v>
      </c>
      <c r="B25" s="27"/>
      <c r="C25" s="28"/>
      <c r="D25" s="29">
        <f t="shared" ref="D25:M25" si="8">SUM(D26:D28)</f>
        <v>85000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235548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320548</v>
      </c>
      <c r="O25" s="41">
        <f t="shared" si="1"/>
        <v>56.583936451897614</v>
      </c>
      <c r="P25" s="9"/>
    </row>
    <row r="26" spans="1:119">
      <c r="A26" s="12"/>
      <c r="B26" s="42">
        <v>581</v>
      </c>
      <c r="C26" s="19" t="s">
        <v>63</v>
      </c>
      <c r="D26" s="43">
        <v>85000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85000</v>
      </c>
      <c r="O26" s="44">
        <f t="shared" si="1"/>
        <v>15.00441306266549</v>
      </c>
      <c r="P26" s="9"/>
    </row>
    <row r="27" spans="1:119">
      <c r="A27" s="12"/>
      <c r="B27" s="42">
        <v>590</v>
      </c>
      <c r="C27" s="19" t="s">
        <v>64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42887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42887</v>
      </c>
      <c r="O27" s="44">
        <f t="shared" si="1"/>
        <v>7.5705207413945281</v>
      </c>
      <c r="P27" s="9"/>
    </row>
    <row r="28" spans="1:119" ht="15.75" thickBot="1">
      <c r="A28" s="12"/>
      <c r="B28" s="42">
        <v>591</v>
      </c>
      <c r="C28" s="19" t="s">
        <v>65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192661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192661</v>
      </c>
      <c r="O28" s="44">
        <f t="shared" si="1"/>
        <v>34.009002647837598</v>
      </c>
      <c r="P28" s="9"/>
    </row>
    <row r="29" spans="1:119" ht="16.5" thickBot="1">
      <c r="A29" s="13" t="s">
        <v>10</v>
      </c>
      <c r="B29" s="21"/>
      <c r="C29" s="20"/>
      <c r="D29" s="14">
        <f>SUM(D5,D13,D17,D21,D23,D25)</f>
        <v>10153706</v>
      </c>
      <c r="E29" s="14">
        <f t="shared" ref="E29:M29" si="9">SUM(E5,E13,E17,E21,E23,E25)</f>
        <v>65296</v>
      </c>
      <c r="F29" s="14">
        <f t="shared" si="9"/>
        <v>0</v>
      </c>
      <c r="G29" s="14">
        <f t="shared" si="9"/>
        <v>78285</v>
      </c>
      <c r="H29" s="14">
        <f t="shared" si="9"/>
        <v>0</v>
      </c>
      <c r="I29" s="14">
        <f t="shared" si="9"/>
        <v>5675091</v>
      </c>
      <c r="J29" s="14">
        <f t="shared" si="9"/>
        <v>0</v>
      </c>
      <c r="K29" s="14">
        <f t="shared" si="9"/>
        <v>283723</v>
      </c>
      <c r="L29" s="14">
        <f t="shared" si="9"/>
        <v>0</v>
      </c>
      <c r="M29" s="14">
        <f t="shared" si="9"/>
        <v>0</v>
      </c>
      <c r="N29" s="14">
        <f t="shared" si="4"/>
        <v>16256101</v>
      </c>
      <c r="O29" s="35">
        <f t="shared" si="1"/>
        <v>2869.5676963812884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72</v>
      </c>
      <c r="M31" s="90"/>
      <c r="N31" s="90"/>
      <c r="O31" s="39">
        <v>5665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2024-06-05T21:37:53Z</cp:lastPrinted>
  <dcterms:created xsi:type="dcterms:W3CDTF">2000-08-31T21:26:31Z</dcterms:created>
  <dcterms:modified xsi:type="dcterms:W3CDTF">2024-06-05T21:38:01Z</dcterms:modified>
</cp:coreProperties>
</file>