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'2008'!$A$1:$O$69</definedName>
    <definedName name="_xlnm.Print_Area" localSheetId="13">'2009'!$A$1:$O$68</definedName>
    <definedName name="_xlnm.Print_Area" localSheetId="12">'2010'!$A$1:$O$71</definedName>
    <definedName name="_xlnm.Print_Area" localSheetId="11">'2011'!$A$1:$O$69</definedName>
    <definedName name="_xlnm.Print_Area" localSheetId="10">'2012'!$A$1:$O$71</definedName>
    <definedName name="_xlnm.Print_Area" localSheetId="9">'2013'!$A$1:$O$71</definedName>
    <definedName name="_xlnm.Print_Area" localSheetId="8">'2014'!$A$1:$O$69</definedName>
    <definedName name="_xlnm.Print_Area" localSheetId="7">'2015'!$A$1:$O$83</definedName>
    <definedName name="_xlnm.Print_Area" localSheetId="6">'2016'!$A$1:$O$78</definedName>
    <definedName name="_xlnm.Print_Area" localSheetId="5">'2017'!$A$1:$O$75</definedName>
    <definedName name="_xlnm.Print_Area" localSheetId="4">'2018'!$A$1:$O$74</definedName>
    <definedName name="_xlnm.Print_Area" localSheetId="3">'2019'!$A$1:$O$80</definedName>
    <definedName name="_xlnm.Print_Area" localSheetId="2">'2020'!$A$1:$O$80</definedName>
    <definedName name="_xlnm.Print_Area" localSheetId="1">'2021'!$A$1:$P$74</definedName>
    <definedName name="_xlnm.Print_Area" localSheetId="0">'2022'!$A$1:$P$77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72" i="48" l="1"/>
  <c r="P72" i="48" s="1"/>
  <c r="O71" i="48"/>
  <c r="P71" i="48" s="1"/>
  <c r="O70" i="48"/>
  <c r="P70" i="48" s="1"/>
  <c r="N69" i="48"/>
  <c r="M69" i="48"/>
  <c r="L69" i="48"/>
  <c r="K69" i="48"/>
  <c r="J69" i="48"/>
  <c r="I69" i="48"/>
  <c r="H69" i="48"/>
  <c r="G69" i="48"/>
  <c r="F69" i="48"/>
  <c r="E69" i="48"/>
  <c r="D69" i="48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N59" i="48"/>
  <c r="M59" i="48"/>
  <c r="L59" i="48"/>
  <c r="K59" i="48"/>
  <c r="J59" i="48"/>
  <c r="I59" i="48"/>
  <c r="H59" i="48"/>
  <c r="G59" i="48"/>
  <c r="F59" i="48"/>
  <c r="E59" i="48"/>
  <c r="D59" i="48"/>
  <c r="O58" i="48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9" i="48" l="1"/>
  <c r="P69" i="48" s="1"/>
  <c r="O59" i="48"/>
  <c r="P59" i="48" s="1"/>
  <c r="O54" i="48"/>
  <c r="P54" i="48" s="1"/>
  <c r="O38" i="48"/>
  <c r="P38" i="48" s="1"/>
  <c r="O24" i="48"/>
  <c r="P24" i="48" s="1"/>
  <c r="K73" i="48"/>
  <c r="L73" i="48"/>
  <c r="F73" i="48"/>
  <c r="I73" i="48"/>
  <c r="O15" i="48"/>
  <c r="P15" i="48" s="1"/>
  <c r="M73" i="48"/>
  <c r="D73" i="48"/>
  <c r="H73" i="48"/>
  <c r="J73" i="48"/>
  <c r="N73" i="48"/>
  <c r="E73" i="48"/>
  <c r="G73" i="48"/>
  <c r="O5" i="48"/>
  <c r="P5" i="48" s="1"/>
  <c r="O69" i="47"/>
  <c r="P69" i="47"/>
  <c r="O68" i="47"/>
  <c r="P68" i="47"/>
  <c r="N67" i="47"/>
  <c r="M67" i="47"/>
  <c r="L67" i="47"/>
  <c r="K67" i="47"/>
  <c r="J67" i="47"/>
  <c r="I67" i="47"/>
  <c r="H67" i="47"/>
  <c r="G67" i="47"/>
  <c r="F67" i="47"/>
  <c r="E67" i="47"/>
  <c r="D67" i="47"/>
  <c r="O66" i="47"/>
  <c r="P66" i="47" s="1"/>
  <c r="O65" i="47"/>
  <c r="P65" i="47"/>
  <c r="O64" i="47"/>
  <c r="P64" i="47"/>
  <c r="O63" i="47"/>
  <c r="P63" i="47"/>
  <c r="O62" i="47"/>
  <c r="P62" i="47" s="1"/>
  <c r="O61" i="47"/>
  <c r="P61" i="47" s="1"/>
  <c r="O60" i="47"/>
  <c r="P60" i="47" s="1"/>
  <c r="O59" i="47"/>
  <c r="P59" i="47"/>
  <c r="O58" i="47"/>
  <c r="P58" i="47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/>
  <c r="O54" i="47"/>
  <c r="P54" i="47"/>
  <c r="O53" i="47"/>
  <c r="P53" i="47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/>
  <c r="O49" i="47"/>
  <c r="P49" i="47"/>
  <c r="O48" i="47"/>
  <c r="P48" i="47"/>
  <c r="O47" i="47"/>
  <c r="P47" i="47" s="1"/>
  <c r="O46" i="47"/>
  <c r="P46" i="47" s="1"/>
  <c r="O45" i="47"/>
  <c r="P45" i="47" s="1"/>
  <c r="O44" i="47"/>
  <c r="P44" i="47"/>
  <c r="O43" i="47"/>
  <c r="P43" i="47" s="1"/>
  <c r="O42" i="47"/>
  <c r="P42" i="47"/>
  <c r="O41" i="47"/>
  <c r="P41" i="47" s="1"/>
  <c r="O40" i="47"/>
  <c r="P40" i="47" s="1"/>
  <c r="O39" i="47"/>
  <c r="P39" i="47" s="1"/>
  <c r="O38" i="47"/>
  <c r="P38" i="47"/>
  <c r="O37" i="47"/>
  <c r="P37" i="47"/>
  <c r="O36" i="47"/>
  <c r="P36" i="47"/>
  <c r="N35" i="47"/>
  <c r="M35" i="47"/>
  <c r="L35" i="47"/>
  <c r="K35" i="47"/>
  <c r="J35" i="47"/>
  <c r="I35" i="47"/>
  <c r="H35" i="47"/>
  <c r="G35" i="47"/>
  <c r="F35" i="47"/>
  <c r="E35" i="47"/>
  <c r="E70" i="47" s="1"/>
  <c r="D35" i="47"/>
  <c r="O34" i="47"/>
  <c r="P34" i="47"/>
  <c r="O33" i="47"/>
  <c r="P33" i="47"/>
  <c r="O32" i="47"/>
  <c r="P32" i="47"/>
  <c r="O31" i="47"/>
  <c r="P31" i="47" s="1"/>
  <c r="O30" i="47"/>
  <c r="P30" i="47"/>
  <c r="O29" i="47"/>
  <c r="P29" i="47" s="1"/>
  <c r="O28" i="47"/>
  <c r="P28" i="47"/>
  <c r="O27" i="47"/>
  <c r="P27" i="47"/>
  <c r="O26" i="47"/>
  <c r="P26" i="47"/>
  <c r="O25" i="47"/>
  <c r="P25" i="47" s="1"/>
  <c r="O24" i="47"/>
  <c r="P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O20" i="47"/>
  <c r="P20" i="47" s="1"/>
  <c r="O19" i="47"/>
  <c r="P19" i="47" s="1"/>
  <c r="O18" i="47"/>
  <c r="P18" i="47" s="1"/>
  <c r="O17" i="47"/>
  <c r="P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5" i="47" s="1"/>
  <c r="P15" i="47" s="1"/>
  <c r="O14" i="47"/>
  <c r="P14" i="47" s="1"/>
  <c r="O13" i="47"/>
  <c r="P13" i="47"/>
  <c r="O12" i="47"/>
  <c r="P12" i="47"/>
  <c r="O11" i="47"/>
  <c r="P11" i="47"/>
  <c r="O10" i="47"/>
  <c r="P10" i="47" s="1"/>
  <c r="O9" i="47"/>
  <c r="P9" i="47"/>
  <c r="O8" i="47"/>
  <c r="P8" i="47" s="1"/>
  <c r="O7" i="47"/>
  <c r="P7" i="47"/>
  <c r="O6" i="47"/>
  <c r="P6" i="47"/>
  <c r="N5" i="47"/>
  <c r="M5" i="47"/>
  <c r="L5" i="47"/>
  <c r="K5" i="47"/>
  <c r="J5" i="47"/>
  <c r="I5" i="47"/>
  <c r="H5" i="47"/>
  <c r="H70" i="47" s="1"/>
  <c r="G5" i="47"/>
  <c r="F5" i="47"/>
  <c r="E5" i="47"/>
  <c r="D5" i="47"/>
  <c r="N75" i="45"/>
  <c r="O75" i="45" s="1"/>
  <c r="N74" i="45"/>
  <c r="O74" i="45" s="1"/>
  <c r="N73" i="45"/>
  <c r="O73" i="45"/>
  <c r="N72" i="45"/>
  <c r="O72" i="45"/>
  <c r="M71" i="45"/>
  <c r="L71" i="45"/>
  <c r="K71" i="45"/>
  <c r="J71" i="45"/>
  <c r="I71" i="45"/>
  <c r="H71" i="45"/>
  <c r="G71" i="45"/>
  <c r="F71" i="45"/>
  <c r="E71" i="45"/>
  <c r="D71" i="45"/>
  <c r="N70" i="45"/>
  <c r="O70" i="45"/>
  <c r="N69" i="45"/>
  <c r="O69" i="45"/>
  <c r="N68" i="45"/>
  <c r="O68" i="45" s="1"/>
  <c r="N67" i="45"/>
  <c r="O67" i="45" s="1"/>
  <c r="N66" i="45"/>
  <c r="O66" i="45" s="1"/>
  <c r="N65" i="45"/>
  <c r="O65" i="45"/>
  <c r="N64" i="45"/>
  <c r="O64" i="45"/>
  <c r="N63" i="45"/>
  <c r="O63" i="45"/>
  <c r="N62" i="45"/>
  <c r="O62" i="45" s="1"/>
  <c r="N61" i="45"/>
  <c r="O61" i="45" s="1"/>
  <c r="M60" i="45"/>
  <c r="L60" i="45"/>
  <c r="K60" i="45"/>
  <c r="J60" i="45"/>
  <c r="I60" i="45"/>
  <c r="H60" i="45"/>
  <c r="G60" i="45"/>
  <c r="F60" i="45"/>
  <c r="E60" i="45"/>
  <c r="D60" i="45"/>
  <c r="N59" i="45"/>
  <c r="O59" i="45" s="1"/>
  <c r="N58" i="45"/>
  <c r="O58" i="45" s="1"/>
  <c r="N57" i="45"/>
  <c r="O57" i="45"/>
  <c r="N56" i="45"/>
  <c r="O56" i="45" s="1"/>
  <c r="N55" i="45"/>
  <c r="O55" i="45"/>
  <c r="M54" i="45"/>
  <c r="L54" i="45"/>
  <c r="K54" i="45"/>
  <c r="J54" i="45"/>
  <c r="I54" i="45"/>
  <c r="H54" i="45"/>
  <c r="G54" i="45"/>
  <c r="F54" i="45"/>
  <c r="E54" i="45"/>
  <c r="N54" i="45" s="1"/>
  <c r="O54" i="45" s="1"/>
  <c r="D54" i="45"/>
  <c r="N53" i="45"/>
  <c r="O53" i="45"/>
  <c r="N52" i="45"/>
  <c r="O52" i="45" s="1"/>
  <c r="N51" i="45"/>
  <c r="O51" i="45" s="1"/>
  <c r="N50" i="45"/>
  <c r="O50" i="45" s="1"/>
  <c r="N49" i="45"/>
  <c r="O49" i="45"/>
  <c r="N48" i="45"/>
  <c r="O48" i="45"/>
  <c r="N47" i="45"/>
  <c r="O47" i="45"/>
  <c r="N46" i="45"/>
  <c r="O46" i="45" s="1"/>
  <c r="N45" i="45"/>
  <c r="O45" i="45" s="1"/>
  <c r="N44" i="45"/>
  <c r="O44" i="45" s="1"/>
  <c r="N43" i="45"/>
  <c r="O43" i="45"/>
  <c r="N42" i="45"/>
  <c r="O42" i="45"/>
  <c r="N41" i="45"/>
  <c r="O41" i="45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/>
  <c r="N35" i="45"/>
  <c r="O35" i="45"/>
  <c r="N34" i="45"/>
  <c r="O34" i="45"/>
  <c r="N33" i="45"/>
  <c r="O33" i="45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/>
  <c r="M22" i="45"/>
  <c r="L22" i="45"/>
  <c r="L76" i="45" s="1"/>
  <c r="K22" i="45"/>
  <c r="J22" i="45"/>
  <c r="I22" i="45"/>
  <c r="H22" i="45"/>
  <c r="G22" i="45"/>
  <c r="F22" i="45"/>
  <c r="E22" i="45"/>
  <c r="D22" i="45"/>
  <c r="N21" i="45"/>
  <c r="O21" i="45"/>
  <c r="N20" i="45"/>
  <c r="O20" i="45"/>
  <c r="N19" i="45"/>
  <c r="O19" i="45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75" i="44"/>
  <c r="O75" i="44"/>
  <c r="N74" i="44"/>
  <c r="O74" i="44"/>
  <c r="N73" i="44"/>
  <c r="O73" i="44" s="1"/>
  <c r="M72" i="44"/>
  <c r="L72" i="44"/>
  <c r="K72" i="44"/>
  <c r="J72" i="44"/>
  <c r="I72" i="44"/>
  <c r="H72" i="44"/>
  <c r="G72" i="44"/>
  <c r="F72" i="44"/>
  <c r="E72" i="44"/>
  <c r="D72" i="44"/>
  <c r="N71" i="44"/>
  <c r="O71" i="44" s="1"/>
  <c r="N70" i="44"/>
  <c r="O70" i="44" s="1"/>
  <c r="N69" i="44"/>
  <c r="O69" i="44" s="1"/>
  <c r="N68" i="44"/>
  <c r="O68" i="44"/>
  <c r="N67" i="44"/>
  <c r="O67" i="44" s="1"/>
  <c r="N66" i="44"/>
  <c r="O66" i="44"/>
  <c r="N65" i="44"/>
  <c r="O65" i="44" s="1"/>
  <c r="N64" i="44"/>
  <c r="O64" i="44" s="1"/>
  <c r="N63" i="44"/>
  <c r="O63" i="44" s="1"/>
  <c r="N62" i="44"/>
  <c r="O62" i="44"/>
  <c r="M61" i="44"/>
  <c r="L61" i="44"/>
  <c r="N61" i="44" s="1"/>
  <c r="O61" i="44" s="1"/>
  <c r="K61" i="44"/>
  <c r="J61" i="44"/>
  <c r="I61" i="44"/>
  <c r="H61" i="44"/>
  <c r="G61" i="44"/>
  <c r="F61" i="44"/>
  <c r="E61" i="44"/>
  <c r="D61" i="44"/>
  <c r="N60" i="44"/>
  <c r="O60" i="44"/>
  <c r="N59" i="44"/>
  <c r="O59" i="44"/>
  <c r="N58" i="44"/>
  <c r="O58" i="44"/>
  <c r="N57" i="44"/>
  <c r="O57" i="44" s="1"/>
  <c r="N56" i="44"/>
  <c r="O56" i="44" s="1"/>
  <c r="N55" i="44"/>
  <c r="O55" i="44"/>
  <c r="M54" i="44"/>
  <c r="L54" i="44"/>
  <c r="K54" i="44"/>
  <c r="J54" i="44"/>
  <c r="I54" i="44"/>
  <c r="H54" i="44"/>
  <c r="G54" i="44"/>
  <c r="F54" i="44"/>
  <c r="E54" i="44"/>
  <c r="D54" i="44"/>
  <c r="N53" i="44"/>
  <c r="O53" i="44" s="1"/>
  <c r="N52" i="44"/>
  <c r="O52" i="44"/>
  <c r="N51" i="44"/>
  <c r="O51" i="44"/>
  <c r="N50" i="44"/>
  <c r="O50" i="44"/>
  <c r="N49" i="44"/>
  <c r="O49" i="44" s="1"/>
  <c r="N48" i="44"/>
  <c r="O48" i="44" s="1"/>
  <c r="N47" i="44"/>
  <c r="O47" i="44" s="1"/>
  <c r="N46" i="44"/>
  <c r="O46" i="44"/>
  <c r="N45" i="44"/>
  <c r="O45" i="44"/>
  <c r="N44" i="44"/>
  <c r="O44" i="44"/>
  <c r="N43" i="44"/>
  <c r="O43" i="44" s="1"/>
  <c r="N42" i="44"/>
  <c r="O42" i="44" s="1"/>
  <c r="N41" i="44"/>
  <c r="O41" i="44" s="1"/>
  <c r="N40" i="44"/>
  <c r="O40" i="44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E76" i="44" s="1"/>
  <c r="N76" i="44" s="1"/>
  <c r="O76" i="44" s="1"/>
  <c r="D37" i="44"/>
  <c r="N36" i="44"/>
  <c r="O36" i="44"/>
  <c r="N35" i="44"/>
  <c r="O35" i="44" s="1"/>
  <c r="N34" i="44"/>
  <c r="O34" i="44" s="1"/>
  <c r="N33" i="44"/>
  <c r="O33" i="44" s="1"/>
  <c r="N32" i="44"/>
  <c r="O32" i="44"/>
  <c r="N31" i="44"/>
  <c r="O31" i="44"/>
  <c r="N30" i="44"/>
  <c r="O30" i="44"/>
  <c r="N29" i="44"/>
  <c r="O29" i="44" s="1"/>
  <c r="N28" i="44"/>
  <c r="O28" i="44" s="1"/>
  <c r="N27" i="44"/>
  <c r="O27" i="44" s="1"/>
  <c r="N26" i="44"/>
  <c r="O26" i="44"/>
  <c r="N25" i="44"/>
  <c r="O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N19" i="44"/>
  <c r="O19" i="44" s="1"/>
  <c r="N18" i="44"/>
  <c r="O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9" i="43"/>
  <c r="O69" i="43" s="1"/>
  <c r="N68" i="43"/>
  <c r="O68" i="43" s="1"/>
  <c r="N67" i="43"/>
  <c r="O67" i="43"/>
  <c r="N66" i="43"/>
  <c r="O66" i="43"/>
  <c r="M65" i="43"/>
  <c r="L65" i="43"/>
  <c r="K65" i="43"/>
  <c r="J65" i="43"/>
  <c r="I65" i="43"/>
  <c r="H65" i="43"/>
  <c r="G65" i="43"/>
  <c r="F65" i="43"/>
  <c r="E65" i="43"/>
  <c r="D65" i="43"/>
  <c r="N64" i="43"/>
  <c r="O64" i="43"/>
  <c r="N63" i="43"/>
  <c r="O63" i="43" s="1"/>
  <c r="N62" i="43"/>
  <c r="O62" i="43" s="1"/>
  <c r="N61" i="43"/>
  <c r="O61" i="43" s="1"/>
  <c r="N60" i="43"/>
  <c r="O60" i="43" s="1"/>
  <c r="N59" i="43"/>
  <c r="O59" i="43"/>
  <c r="N58" i="43"/>
  <c r="O58" i="43" s="1"/>
  <c r="M57" i="43"/>
  <c r="L57" i="43"/>
  <c r="K57" i="43"/>
  <c r="J57" i="43"/>
  <c r="I57" i="43"/>
  <c r="H57" i="43"/>
  <c r="G57" i="43"/>
  <c r="F57" i="43"/>
  <c r="E57" i="43"/>
  <c r="D57" i="43"/>
  <c r="N56" i="43"/>
  <c r="O56" i="43" s="1"/>
  <c r="N55" i="43"/>
  <c r="O55" i="43" s="1"/>
  <c r="N54" i="43"/>
  <c r="O54" i="43" s="1"/>
  <c r="N53" i="43"/>
  <c r="O53" i="43" s="1"/>
  <c r="N52" i="43"/>
  <c r="O52" i="43" s="1"/>
  <c r="M51" i="43"/>
  <c r="L51" i="43"/>
  <c r="K51" i="43"/>
  <c r="K70" i="43" s="1"/>
  <c r="J51" i="43"/>
  <c r="I51" i="43"/>
  <c r="H51" i="43"/>
  <c r="G51" i="43"/>
  <c r="F51" i="43"/>
  <c r="E51" i="43"/>
  <c r="D51" i="43"/>
  <c r="N50" i="43"/>
  <c r="O50" i="43" s="1"/>
  <c r="N49" i="43"/>
  <c r="O49" i="43"/>
  <c r="N48" i="43"/>
  <c r="O48" i="43"/>
  <c r="N47" i="43"/>
  <c r="O47" i="43" s="1"/>
  <c r="N46" i="43"/>
  <c r="O46" i="43" s="1"/>
  <c r="N45" i="43"/>
  <c r="O45" i="43" s="1"/>
  <c r="N44" i="43"/>
  <c r="O44" i="43" s="1"/>
  <c r="N43" i="43"/>
  <c r="O43" i="43"/>
  <c r="N42" i="43"/>
  <c r="O42" i="43"/>
  <c r="N41" i="43"/>
  <c r="O41" i="43" s="1"/>
  <c r="N40" i="43"/>
  <c r="O40" i="43" s="1"/>
  <c r="N39" i="43"/>
  <c r="O39" i="43" s="1"/>
  <c r="N38" i="43"/>
  <c r="O38" i="43" s="1"/>
  <c r="N37" i="43"/>
  <c r="O37" i="43"/>
  <c r="N36" i="43"/>
  <c r="O36" i="43"/>
  <c r="N35" i="43"/>
  <c r="O35" i="43" s="1"/>
  <c r="M34" i="43"/>
  <c r="L34" i="43"/>
  <c r="K34" i="43"/>
  <c r="J34" i="43"/>
  <c r="I34" i="43"/>
  <c r="H34" i="43"/>
  <c r="G34" i="43"/>
  <c r="F34" i="43"/>
  <c r="E34" i="43"/>
  <c r="E70" i="43" s="1"/>
  <c r="D34" i="43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N16" i="43" s="1"/>
  <c r="O16" i="43" s="1"/>
  <c r="G16" i="43"/>
  <c r="F16" i="43"/>
  <c r="E16" i="43"/>
  <c r="D16" i="43"/>
  <c r="N15" i="43"/>
  <c r="O15" i="43" s="1"/>
  <c r="N14" i="43"/>
  <c r="O14" i="43" s="1"/>
  <c r="N13" i="43"/>
  <c r="O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70" i="42"/>
  <c r="O70" i="42" s="1"/>
  <c r="N69" i="42"/>
  <c r="O69" i="42" s="1"/>
  <c r="M68" i="42"/>
  <c r="L68" i="42"/>
  <c r="K68" i="42"/>
  <c r="J68" i="42"/>
  <c r="I68" i="42"/>
  <c r="H68" i="42"/>
  <c r="G68" i="42"/>
  <c r="F68" i="42"/>
  <c r="E68" i="42"/>
  <c r="D68" i="42"/>
  <c r="N67" i="42"/>
  <c r="O67" i="42" s="1"/>
  <c r="N66" i="42"/>
  <c r="O66" i="42" s="1"/>
  <c r="N65" i="42"/>
  <c r="O65" i="42" s="1"/>
  <c r="N64" i="42"/>
  <c r="O64" i="42" s="1"/>
  <c r="N63" i="42"/>
  <c r="O63" i="42"/>
  <c r="N62" i="42"/>
  <c r="O62" i="42" s="1"/>
  <c r="N61" i="42"/>
  <c r="O61" i="42" s="1"/>
  <c r="N60" i="42"/>
  <c r="O60" i="42" s="1"/>
  <c r="N59" i="42"/>
  <c r="O59" i="42" s="1"/>
  <c r="M58" i="42"/>
  <c r="L58" i="42"/>
  <c r="K58" i="42"/>
  <c r="J58" i="42"/>
  <c r="I58" i="42"/>
  <c r="H58" i="42"/>
  <c r="N58" i="42" s="1"/>
  <c r="O58" i="42" s="1"/>
  <c r="G58" i="42"/>
  <c r="F58" i="42"/>
  <c r="E58" i="42"/>
  <c r="D58" i="42"/>
  <c r="N57" i="42"/>
  <c r="O57" i="42" s="1"/>
  <c r="N56" i="42"/>
  <c r="O56" i="42" s="1"/>
  <c r="N55" i="42"/>
  <c r="O55" i="42"/>
  <c r="N54" i="42"/>
  <c r="O54" i="42"/>
  <c r="N53" i="42"/>
  <c r="O53" i="42" s="1"/>
  <c r="M52" i="42"/>
  <c r="L52" i="42"/>
  <c r="K52" i="42"/>
  <c r="J52" i="42"/>
  <c r="I52" i="42"/>
  <c r="H52" i="42"/>
  <c r="G52" i="42"/>
  <c r="F52" i="42"/>
  <c r="E52" i="42"/>
  <c r="D52" i="42"/>
  <c r="N51" i="42"/>
  <c r="O51" i="42" s="1"/>
  <c r="N50" i="42"/>
  <c r="O50" i="42" s="1"/>
  <c r="N49" i="42"/>
  <c r="O49" i="42" s="1"/>
  <c r="N48" i="42"/>
  <c r="O48" i="42" s="1"/>
  <c r="N47" i="42"/>
  <c r="O47" i="42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H71" i="42" s="1"/>
  <c r="G36" i="42"/>
  <c r="F36" i="42"/>
  <c r="E36" i="42"/>
  <c r="D36" i="42"/>
  <c r="N35" i="42"/>
  <c r="O35" i="42" s="1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/>
  <c r="N25" i="42"/>
  <c r="O25" i="42" s="1"/>
  <c r="N24" i="42"/>
  <c r="O24" i="42" s="1"/>
  <c r="N23" i="42"/>
  <c r="O23" i="42" s="1"/>
  <c r="M22" i="42"/>
  <c r="L22" i="42"/>
  <c r="K22" i="42"/>
  <c r="J22" i="42"/>
  <c r="I22" i="42"/>
  <c r="I71" i="42" s="1"/>
  <c r="H22" i="42"/>
  <c r="G22" i="42"/>
  <c r="F22" i="42"/>
  <c r="E22" i="42"/>
  <c r="D22" i="42"/>
  <c r="N21" i="42"/>
  <c r="O21" i="42" s="1"/>
  <c r="N20" i="42"/>
  <c r="O20" i="42" s="1"/>
  <c r="N19" i="42"/>
  <c r="O19" i="42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D71" i="42" s="1"/>
  <c r="N15" i="42"/>
  <c r="O15" i="42" s="1"/>
  <c r="N14" i="42"/>
  <c r="O14" i="42" s="1"/>
  <c r="N13" i="42"/>
  <c r="O13" i="42" s="1"/>
  <c r="N12" i="42"/>
  <c r="O12" i="42" s="1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N5" i="42" s="1"/>
  <c r="O5" i="42" s="1"/>
  <c r="I5" i="42"/>
  <c r="H5" i="42"/>
  <c r="G5" i="42"/>
  <c r="F5" i="42"/>
  <c r="E5" i="42"/>
  <c r="D5" i="42"/>
  <c r="N73" i="41"/>
  <c r="O73" i="41" s="1"/>
  <c r="N72" i="41"/>
  <c r="O72" i="41"/>
  <c r="N71" i="41"/>
  <c r="O71" i="41" s="1"/>
  <c r="M70" i="41"/>
  <c r="L70" i="41"/>
  <c r="K70" i="41"/>
  <c r="J70" i="41"/>
  <c r="I70" i="41"/>
  <c r="H70" i="41"/>
  <c r="G70" i="41"/>
  <c r="F70" i="41"/>
  <c r="E70" i="41"/>
  <c r="D70" i="41"/>
  <c r="N69" i="41"/>
  <c r="O69" i="41" s="1"/>
  <c r="N68" i="41"/>
  <c r="O68" i="41" s="1"/>
  <c r="N67" i="41"/>
  <c r="O67" i="41" s="1"/>
  <c r="N66" i="41"/>
  <c r="O66" i="41" s="1"/>
  <c r="N65" i="41"/>
  <c r="O65" i="41" s="1"/>
  <c r="N64" i="41"/>
  <c r="O64" i="41"/>
  <c r="N63" i="41"/>
  <c r="O63" i="41"/>
  <c r="N62" i="41"/>
  <c r="O62" i="41" s="1"/>
  <c r="N61" i="41"/>
  <c r="O61" i="41" s="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8" i="41"/>
  <c r="O58" i="41" s="1"/>
  <c r="N57" i="41"/>
  <c r="O57" i="41" s="1"/>
  <c r="N56" i="41"/>
  <c r="O56" i="41"/>
  <c r="N55" i="41"/>
  <c r="O55" i="41"/>
  <c r="N54" i="41"/>
  <c r="O54" i="41" s="1"/>
  <c r="N53" i="41"/>
  <c r="O53" i="41" s="1"/>
  <c r="M52" i="41"/>
  <c r="L52" i="41"/>
  <c r="K52" i="41"/>
  <c r="J52" i="41"/>
  <c r="I52" i="41"/>
  <c r="H52" i="41"/>
  <c r="G52" i="41"/>
  <c r="F52" i="41"/>
  <c r="F74" i="41" s="1"/>
  <c r="E52" i="41"/>
  <c r="D52" i="41"/>
  <c r="N51" i="41"/>
  <c r="O51" i="41" s="1"/>
  <c r="N50" i="41"/>
  <c r="O50" i="41" s="1"/>
  <c r="N49" i="41"/>
  <c r="O49" i="41" s="1"/>
  <c r="N48" i="41"/>
  <c r="O48" i="4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/>
  <c r="N41" i="41"/>
  <c r="O41" i="4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/>
  <c r="N33" i="41"/>
  <c r="O33" i="4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/>
  <c r="N26" i="41"/>
  <c r="O26" i="41" s="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G74" i="41" s="1"/>
  <c r="F16" i="41"/>
  <c r="E16" i="41"/>
  <c r="D16" i="41"/>
  <c r="N15" i="41"/>
  <c r="O15" i="41" s="1"/>
  <c r="N14" i="41"/>
  <c r="O14" i="41" s="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78" i="40"/>
  <c r="O78" i="40"/>
  <c r="N77" i="40"/>
  <c r="O77" i="40" s="1"/>
  <c r="N76" i="40"/>
  <c r="O76" i="40" s="1"/>
  <c r="M75" i="40"/>
  <c r="L75" i="40"/>
  <c r="K75" i="40"/>
  <c r="J75" i="40"/>
  <c r="I75" i="40"/>
  <c r="H75" i="40"/>
  <c r="G75" i="40"/>
  <c r="F75" i="40"/>
  <c r="E75" i="40"/>
  <c r="D75" i="40"/>
  <c r="N74" i="40"/>
  <c r="O74" i="40" s="1"/>
  <c r="N73" i="40"/>
  <c r="O73" i="40" s="1"/>
  <c r="N72" i="40"/>
  <c r="O72" i="40" s="1"/>
  <c r="N71" i="40"/>
  <c r="O71" i="40" s="1"/>
  <c r="N70" i="40"/>
  <c r="O70" i="40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/>
  <c r="N63" i="40"/>
  <c r="O63" i="40" s="1"/>
  <c r="M62" i="40"/>
  <c r="L62" i="40"/>
  <c r="K62" i="40"/>
  <c r="J62" i="40"/>
  <c r="I62" i="40"/>
  <c r="H62" i="40"/>
  <c r="G62" i="40"/>
  <c r="F62" i="40"/>
  <c r="E62" i="40"/>
  <c r="D62" i="40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/>
  <c r="M55" i="40"/>
  <c r="L55" i="40"/>
  <c r="K55" i="40"/>
  <c r="J55" i="40"/>
  <c r="I55" i="40"/>
  <c r="H55" i="40"/>
  <c r="G55" i="40"/>
  <c r="F55" i="40"/>
  <c r="E55" i="40"/>
  <c r="D55" i="40"/>
  <c r="N54" i="40"/>
  <c r="O54" i="40"/>
  <c r="N53" i="40"/>
  <c r="O53" i="40"/>
  <c r="N52" i="40"/>
  <c r="O52" i="40" s="1"/>
  <c r="N51" i="40"/>
  <c r="O51" i="40" s="1"/>
  <c r="N50" i="40"/>
  <c r="O50" i="40" s="1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 s="1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H79" i="40" s="1"/>
  <c r="G23" i="40"/>
  <c r="F23" i="40"/>
  <c r="E23" i="40"/>
  <c r="D23" i="40"/>
  <c r="N22" i="40"/>
  <c r="O22" i="40" s="1"/>
  <c r="N21" i="40"/>
  <c r="O21" i="40" s="1"/>
  <c r="N20" i="40"/>
  <c r="O20" i="40"/>
  <c r="N19" i="40"/>
  <c r="O19" i="40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M79" i="40" s="1"/>
  <c r="L5" i="40"/>
  <c r="K5" i="40"/>
  <c r="J5" i="40"/>
  <c r="I5" i="40"/>
  <c r="H5" i="40"/>
  <c r="G5" i="40"/>
  <c r="F5" i="40"/>
  <c r="E5" i="40"/>
  <c r="D5" i="40"/>
  <c r="N64" i="39"/>
  <c r="O64" i="39"/>
  <c r="M63" i="39"/>
  <c r="N63" i="39" s="1"/>
  <c r="O63" i="39" s="1"/>
  <c r="L63" i="39"/>
  <c r="K63" i="39"/>
  <c r="J63" i="39"/>
  <c r="I63" i="39"/>
  <c r="H63" i="39"/>
  <c r="G63" i="39"/>
  <c r="F63" i="39"/>
  <c r="E63" i="39"/>
  <c r="D63" i="39"/>
  <c r="N62" i="39"/>
  <c r="O62" i="39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/>
  <c r="N55" i="39"/>
  <c r="O55" i="39"/>
  <c r="N54" i="39"/>
  <c r="O54" i="39" s="1"/>
  <c r="N53" i="39"/>
  <c r="O53" i="39" s="1"/>
  <c r="M52" i="39"/>
  <c r="L52" i="39"/>
  <c r="K52" i="39"/>
  <c r="J52" i="39"/>
  <c r="I52" i="39"/>
  <c r="H52" i="39"/>
  <c r="G52" i="39"/>
  <c r="F52" i="39"/>
  <c r="E52" i="39"/>
  <c r="D52" i="39"/>
  <c r="N51" i="39"/>
  <c r="O51" i="39" s="1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N23" i="39" s="1"/>
  <c r="O23" i="39" s="1"/>
  <c r="D23" i="39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N12" i="39"/>
  <c r="O12" i="39" s="1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N5" i="39" s="1"/>
  <c r="O5" i="39" s="1"/>
  <c r="G5" i="39"/>
  <c r="F5" i="39"/>
  <c r="E5" i="39"/>
  <c r="D5" i="39"/>
  <c r="N66" i="38"/>
  <c r="O66" i="38" s="1"/>
  <c r="N65" i="38"/>
  <c r="O65" i="38" s="1"/>
  <c r="M64" i="38"/>
  <c r="M67" i="38"/>
  <c r="L64" i="38"/>
  <c r="K64" i="38"/>
  <c r="N64" i="38" s="1"/>
  <c r="O64" i="38" s="1"/>
  <c r="J64" i="38"/>
  <c r="I64" i="38"/>
  <c r="H64" i="38"/>
  <c r="G64" i="38"/>
  <c r="F64" i="38"/>
  <c r="E64" i="38"/>
  <c r="D64" i="38"/>
  <c r="N63" i="38"/>
  <c r="O63" i="38" s="1"/>
  <c r="N62" i="38"/>
  <c r="O62" i="38"/>
  <c r="N61" i="38"/>
  <c r="O61" i="38" s="1"/>
  <c r="N60" i="38"/>
  <c r="O60" i="38"/>
  <c r="N59" i="38"/>
  <c r="O59" i="38"/>
  <c r="N58" i="38"/>
  <c r="O58" i="38" s="1"/>
  <c r="N57" i="38"/>
  <c r="O57" i="38" s="1"/>
  <c r="N56" i="38"/>
  <c r="O56" i="38"/>
  <c r="N55" i="38"/>
  <c r="O55" i="38" s="1"/>
  <c r="N54" i="38"/>
  <c r="O54" i="38"/>
  <c r="M53" i="38"/>
  <c r="L53" i="38"/>
  <c r="K53" i="38"/>
  <c r="J53" i="38"/>
  <c r="I53" i="38"/>
  <c r="H53" i="38"/>
  <c r="G53" i="38"/>
  <c r="F53" i="38"/>
  <c r="E53" i="38"/>
  <c r="D53" i="38"/>
  <c r="N52" i="38"/>
  <c r="O52" i="38"/>
  <c r="N51" i="38"/>
  <c r="O51" i="38"/>
  <c r="N50" i="38"/>
  <c r="O50" i="38" s="1"/>
  <c r="M49" i="38"/>
  <c r="L49" i="38"/>
  <c r="K49" i="38"/>
  <c r="J49" i="38"/>
  <c r="I49" i="38"/>
  <c r="H49" i="38"/>
  <c r="G49" i="38"/>
  <c r="F49" i="38"/>
  <c r="E49" i="38"/>
  <c r="D49" i="38"/>
  <c r="N48" i="38"/>
  <c r="O48" i="38" s="1"/>
  <c r="N47" i="38"/>
  <c r="O47" i="38" s="1"/>
  <c r="N46" i="38"/>
  <c r="O46" i="38" s="1"/>
  <c r="N45" i="38"/>
  <c r="O45" i="38" s="1"/>
  <c r="N44" i="38"/>
  <c r="O44" i="38"/>
  <c r="N43" i="38"/>
  <c r="O43" i="38"/>
  <c r="N42" i="38"/>
  <c r="O42" i="38" s="1"/>
  <c r="N41" i="38"/>
  <c r="O41" i="38" s="1"/>
  <c r="N40" i="38"/>
  <c r="O40" i="38"/>
  <c r="N39" i="38"/>
  <c r="O39" i="38" s="1"/>
  <c r="N38" i="38"/>
  <c r="O38" i="38"/>
  <c r="M37" i="38"/>
  <c r="L37" i="38"/>
  <c r="K37" i="38"/>
  <c r="J37" i="38"/>
  <c r="I37" i="38"/>
  <c r="H37" i="38"/>
  <c r="G37" i="38"/>
  <c r="F37" i="38"/>
  <c r="E37" i="38"/>
  <c r="N37" i="38" s="1"/>
  <c r="O37" i="38" s="1"/>
  <c r="D37" i="38"/>
  <c r="N36" i="38"/>
  <c r="O36" i="38"/>
  <c r="N35" i="38"/>
  <c r="O35" i="38"/>
  <c r="N34" i="38"/>
  <c r="O34" i="38" s="1"/>
  <c r="N33" i="38"/>
  <c r="O33" i="38" s="1"/>
  <c r="N32" i="38"/>
  <c r="O32" i="38"/>
  <c r="N31" i="38"/>
  <c r="O31" i="38" s="1"/>
  <c r="N30" i="38"/>
  <c r="O30" i="38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64" i="37"/>
  <c r="O64" i="37" s="1"/>
  <c r="M63" i="37"/>
  <c r="L63" i="37"/>
  <c r="K63" i="37"/>
  <c r="J63" i="37"/>
  <c r="I63" i="37"/>
  <c r="H63" i="37"/>
  <c r="G63" i="37"/>
  <c r="F63" i="37"/>
  <c r="E63" i="37"/>
  <c r="D63" i="37"/>
  <c r="N62" i="37"/>
  <c r="O62" i="37"/>
  <c r="N61" i="37"/>
  <c r="O61" i="37"/>
  <c r="N60" i="37"/>
  <c r="O60" i="37" s="1"/>
  <c r="N59" i="37"/>
  <c r="O59" i="37" s="1"/>
  <c r="N58" i="37"/>
  <c r="O58" i="37" s="1"/>
  <c r="N57" i="37"/>
  <c r="O57" i="37" s="1"/>
  <c r="N56" i="37"/>
  <c r="O56" i="37"/>
  <c r="N55" i="37"/>
  <c r="O55" i="37"/>
  <c r="N54" i="37"/>
  <c r="O54" i="37" s="1"/>
  <c r="N53" i="37"/>
  <c r="O53" i="37" s="1"/>
  <c r="M52" i="37"/>
  <c r="L52" i="37"/>
  <c r="K52" i="37"/>
  <c r="J52" i="37"/>
  <c r="I52" i="37"/>
  <c r="H52" i="37"/>
  <c r="G52" i="37"/>
  <c r="F52" i="37"/>
  <c r="N52" i="37" s="1"/>
  <c r="O52" i="37" s="1"/>
  <c r="E52" i="37"/>
  <c r="D52" i="37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/>
  <c r="N39" i="37"/>
  <c r="O39" i="37"/>
  <c r="N38" i="37"/>
  <c r="O38" i="37" s="1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E35" i="37"/>
  <c r="N35" i="37" s="1"/>
  <c r="O35" i="37" s="1"/>
  <c r="D35" i="37"/>
  <c r="N34" i="37"/>
  <c r="O34" i="37" s="1"/>
  <c r="N33" i="37"/>
  <c r="O33" i="37"/>
  <c r="N32" i="37"/>
  <c r="O32" i="37"/>
  <c r="N31" i="37"/>
  <c r="O31" i="37"/>
  <c r="N30" i="37"/>
  <c r="O30" i="37" s="1"/>
  <c r="N29" i="37"/>
  <c r="O29" i="37" s="1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N20" i="37" s="1"/>
  <c r="O20" i="37" s="1"/>
  <c r="E20" i="37"/>
  <c r="D20" i="37"/>
  <c r="N19" i="37"/>
  <c r="O19" i="37" s="1"/>
  <c r="N18" i="37"/>
  <c r="O18" i="37" s="1"/>
  <c r="N17" i="37"/>
  <c r="O17" i="37"/>
  <c r="N16" i="37"/>
  <c r="O16" i="37"/>
  <c r="M15" i="37"/>
  <c r="L15" i="37"/>
  <c r="K15" i="37"/>
  <c r="J15" i="37"/>
  <c r="I15" i="37"/>
  <c r="H15" i="37"/>
  <c r="G15" i="37"/>
  <c r="F15" i="37"/>
  <c r="E15" i="37"/>
  <c r="D15" i="37"/>
  <c r="D65" i="37" s="1"/>
  <c r="N14" i="37"/>
  <c r="O14" i="37"/>
  <c r="N13" i="37"/>
  <c r="O13" i="37"/>
  <c r="N12" i="37"/>
  <c r="O12" i="37" s="1"/>
  <c r="N11" i="37"/>
  <c r="O11" i="37" s="1"/>
  <c r="N10" i="37"/>
  <c r="O10" i="37" s="1"/>
  <c r="N9" i="37"/>
  <c r="O9" i="37"/>
  <c r="N8" i="37"/>
  <c r="O8" i="37"/>
  <c r="N7" i="37"/>
  <c r="O7" i="37"/>
  <c r="N6" i="37"/>
  <c r="O6" i="37" s="1"/>
  <c r="M5" i="37"/>
  <c r="M65" i="37"/>
  <c r="L5" i="37"/>
  <c r="L65" i="37" s="1"/>
  <c r="K5" i="37"/>
  <c r="J5" i="37"/>
  <c r="J65" i="37"/>
  <c r="I5" i="37"/>
  <c r="H5" i="37"/>
  <c r="H65" i="37" s="1"/>
  <c r="G5" i="37"/>
  <c r="F5" i="37"/>
  <c r="F65" i="37" s="1"/>
  <c r="E5" i="37"/>
  <c r="D5" i="37"/>
  <c r="N5" i="37" s="1"/>
  <c r="O5" i="37" s="1"/>
  <c r="N66" i="36"/>
  <c r="O66" i="36" s="1"/>
  <c r="N65" i="36"/>
  <c r="O65" i="36" s="1"/>
  <c r="M64" i="36"/>
  <c r="L64" i="36"/>
  <c r="K64" i="36"/>
  <c r="N64" i="36" s="1"/>
  <c r="O64" i="36" s="1"/>
  <c r="J64" i="36"/>
  <c r="I64" i="36"/>
  <c r="H64" i="36"/>
  <c r="G64" i="36"/>
  <c r="F64" i="36"/>
  <c r="E64" i="36"/>
  <c r="D64" i="36"/>
  <c r="N63" i="36"/>
  <c r="O63" i="36" s="1"/>
  <c r="N62" i="36"/>
  <c r="O62" i="36" s="1"/>
  <c r="N61" i="36"/>
  <c r="O61" i="36" s="1"/>
  <c r="N60" i="36"/>
  <c r="O60" i="36" s="1"/>
  <c r="N59" i="36"/>
  <c r="O59" i="36"/>
  <c r="N58" i="36"/>
  <c r="O58" i="36" s="1"/>
  <c r="N57" i="36"/>
  <c r="O57" i="36" s="1"/>
  <c r="N56" i="36"/>
  <c r="O56" i="36" s="1"/>
  <c r="N55" i="36"/>
  <c r="O55" i="36" s="1"/>
  <c r="N54" i="36"/>
  <c r="O54" i="36" s="1"/>
  <c r="M53" i="36"/>
  <c r="L53" i="36"/>
  <c r="K53" i="36"/>
  <c r="J53" i="36"/>
  <c r="I53" i="36"/>
  <c r="H53" i="36"/>
  <c r="G53" i="36"/>
  <c r="F53" i="36"/>
  <c r="E53" i="36"/>
  <c r="D53" i="36"/>
  <c r="N52" i="36"/>
  <c r="O52" i="36" s="1"/>
  <c r="N51" i="36"/>
  <c r="O51" i="36" s="1"/>
  <c r="N50" i="36"/>
  <c r="O50" i="36"/>
  <c r="M49" i="36"/>
  <c r="L49" i="36"/>
  <c r="K49" i="36"/>
  <c r="J49" i="36"/>
  <c r="N49" i="36" s="1"/>
  <c r="O49" i="36" s="1"/>
  <c r="I49" i="36"/>
  <c r="H49" i="36"/>
  <c r="G49" i="36"/>
  <c r="F49" i="36"/>
  <c r="E49" i="36"/>
  <c r="D49" i="36"/>
  <c r="N48" i="36"/>
  <c r="O48" i="36"/>
  <c r="N47" i="36"/>
  <c r="O47" i="36"/>
  <c r="N46" i="36"/>
  <c r="O46" i="36"/>
  <c r="N45" i="36"/>
  <c r="O45" i="36" s="1"/>
  <c r="N44" i="36"/>
  <c r="O44" i="36" s="1"/>
  <c r="N43" i="36"/>
  <c r="O43" i="36" s="1"/>
  <c r="N42" i="36"/>
  <c r="O42" i="36"/>
  <c r="N41" i="36"/>
  <c r="O41" i="36"/>
  <c r="N40" i="36"/>
  <c r="O40" i="36"/>
  <c r="N39" i="36"/>
  <c r="O39" i="36" s="1"/>
  <c r="N38" i="36"/>
  <c r="O38" i="36" s="1"/>
  <c r="M37" i="36"/>
  <c r="M67" i="36" s="1"/>
  <c r="L37" i="36"/>
  <c r="K37" i="36"/>
  <c r="J37" i="36"/>
  <c r="I37" i="36"/>
  <c r="H37" i="36"/>
  <c r="G37" i="36"/>
  <c r="F37" i="36"/>
  <c r="E37" i="36"/>
  <c r="N37" i="36" s="1"/>
  <c r="O37" i="36" s="1"/>
  <c r="D37" i="36"/>
  <c r="N36" i="36"/>
  <c r="O36" i="36" s="1"/>
  <c r="N35" i="36"/>
  <c r="O35" i="36"/>
  <c r="N34" i="36"/>
  <c r="O34" i="36"/>
  <c r="N33" i="36"/>
  <c r="O33" i="36"/>
  <c r="N32" i="36"/>
  <c r="O32" i="36" s="1"/>
  <c r="N31" i="36"/>
  <c r="O31" i="36" s="1"/>
  <c r="N30" i="36"/>
  <c r="O30" i="36" s="1"/>
  <c r="N29" i="36"/>
  <c r="O29" i="36"/>
  <c r="N28" i="36"/>
  <c r="O28" i="36"/>
  <c r="N27" i="36"/>
  <c r="O27" i="36"/>
  <c r="N26" i="36"/>
  <c r="O26" i="36" s="1"/>
  <c r="N25" i="36"/>
  <c r="O25" i="36" s="1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N22" i="36" s="1"/>
  <c r="O22" i="36" s="1"/>
  <c r="D22" i="36"/>
  <c r="N21" i="36"/>
  <c r="O21" i="36"/>
  <c r="N20" i="36"/>
  <c r="O20" i="36"/>
  <c r="N19" i="36"/>
  <c r="O19" i="36" s="1"/>
  <c r="N18" i="36"/>
  <c r="O18" i="36" s="1"/>
  <c r="N17" i="36"/>
  <c r="O17" i="36" s="1"/>
  <c r="M16" i="36"/>
  <c r="L16" i="36"/>
  <c r="L67" i="36" s="1"/>
  <c r="K16" i="36"/>
  <c r="J16" i="36"/>
  <c r="I16" i="36"/>
  <c r="H16" i="36"/>
  <c r="N16" i="36" s="1"/>
  <c r="O16" i="36" s="1"/>
  <c r="G16" i="36"/>
  <c r="F16" i="36"/>
  <c r="E16" i="36"/>
  <c r="D16" i="36"/>
  <c r="D67" i="36"/>
  <c r="N15" i="36"/>
  <c r="O15" i="36" s="1"/>
  <c r="N14" i="36"/>
  <c r="O14" i="36" s="1"/>
  <c r="N13" i="36"/>
  <c r="O13" i="36" s="1"/>
  <c r="N12" i="36"/>
  <c r="O12" i="36"/>
  <c r="N11" i="36"/>
  <c r="O11" i="36"/>
  <c r="N10" i="36"/>
  <c r="O10" i="36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J67" i="36" s="1"/>
  <c r="I5" i="36"/>
  <c r="H5" i="36"/>
  <c r="H67" i="36" s="1"/>
  <c r="G5" i="36"/>
  <c r="F5" i="36"/>
  <c r="F67" i="36" s="1"/>
  <c r="E5" i="36"/>
  <c r="D5" i="36"/>
  <c r="N5" i="36" s="1"/>
  <c r="O5" i="36" s="1"/>
  <c r="N64" i="35"/>
  <c r="O64" i="35" s="1"/>
  <c r="N63" i="35"/>
  <c r="O63" i="35"/>
  <c r="M62" i="35"/>
  <c r="L62" i="35"/>
  <c r="K62" i="35"/>
  <c r="J62" i="35"/>
  <c r="I62" i="35"/>
  <c r="H62" i="35"/>
  <c r="G62" i="35"/>
  <c r="F62" i="35"/>
  <c r="E62" i="35"/>
  <c r="D62" i="35"/>
  <c r="N61" i="35"/>
  <c r="O61" i="35"/>
  <c r="N60" i="35"/>
  <c r="O60" i="35"/>
  <c r="N59" i="35"/>
  <c r="O59" i="35"/>
  <c r="N58" i="35"/>
  <c r="O58" i="35" s="1"/>
  <c r="N57" i="35"/>
  <c r="O57" i="35" s="1"/>
  <c r="N56" i="35"/>
  <c r="O56" i="35" s="1"/>
  <c r="N55" i="35"/>
  <c r="O55" i="35"/>
  <c r="N54" i="35"/>
  <c r="O54" i="35"/>
  <c r="N53" i="35"/>
  <c r="O53" i="35"/>
  <c r="N52" i="35"/>
  <c r="O52" i="35" s="1"/>
  <c r="M51" i="35"/>
  <c r="L51" i="35"/>
  <c r="K51" i="35"/>
  <c r="J51" i="35"/>
  <c r="I51" i="35"/>
  <c r="H51" i="35"/>
  <c r="G51" i="35"/>
  <c r="F51" i="35"/>
  <c r="E51" i="35"/>
  <c r="D51" i="35"/>
  <c r="N51" i="35" s="1"/>
  <c r="O51" i="35" s="1"/>
  <c r="N50" i="35"/>
  <c r="O50" i="35" s="1"/>
  <c r="N49" i="35"/>
  <c r="O49" i="35" s="1"/>
  <c r="N48" i="35"/>
  <c r="O48" i="35" s="1"/>
  <c r="M47" i="35"/>
  <c r="L47" i="35"/>
  <c r="K47" i="35"/>
  <c r="J47" i="35"/>
  <c r="J65" i="35" s="1"/>
  <c r="I47" i="35"/>
  <c r="H47" i="35"/>
  <c r="G47" i="35"/>
  <c r="F47" i="35"/>
  <c r="E47" i="35"/>
  <c r="D47" i="35"/>
  <c r="N47" i="35" s="1"/>
  <c r="O47" i="35" s="1"/>
  <c r="N46" i="35"/>
  <c r="O46" i="35" s="1"/>
  <c r="N45" i="35"/>
  <c r="O45" i="35" s="1"/>
  <c r="N44" i="35"/>
  <c r="O44" i="35" s="1"/>
  <c r="N43" i="35"/>
  <c r="O43" i="35"/>
  <c r="N42" i="35"/>
  <c r="O42" i="35"/>
  <c r="N41" i="35"/>
  <c r="O41" i="35"/>
  <c r="N40" i="35"/>
  <c r="O40" i="35" s="1"/>
  <c r="N39" i="35"/>
  <c r="O39" i="35" s="1"/>
  <c r="N38" i="35"/>
  <c r="O38" i="35" s="1"/>
  <c r="N37" i="35"/>
  <c r="O37" i="35"/>
  <c r="N36" i="35"/>
  <c r="O36" i="35"/>
  <c r="M35" i="35"/>
  <c r="L35" i="35"/>
  <c r="K35" i="35"/>
  <c r="J35" i="35"/>
  <c r="I35" i="35"/>
  <c r="H35" i="35"/>
  <c r="G35" i="35"/>
  <c r="N35" i="35" s="1"/>
  <c r="O35" i="35" s="1"/>
  <c r="F35" i="35"/>
  <c r="E35" i="35"/>
  <c r="D35" i="35"/>
  <c r="N34" i="35"/>
  <c r="O34" i="35"/>
  <c r="N33" i="35"/>
  <c r="O33" i="35"/>
  <c r="N32" i="35"/>
  <c r="O32" i="35" s="1"/>
  <c r="N31" i="35"/>
  <c r="O31" i="35" s="1"/>
  <c r="N30" i="35"/>
  <c r="O30" i="35" s="1"/>
  <c r="N29" i="35"/>
  <c r="O29" i="35"/>
  <c r="N28" i="35"/>
  <c r="O28" i="35"/>
  <c r="N27" i="35"/>
  <c r="O27" i="35"/>
  <c r="N26" i="35"/>
  <c r="O26" i="35" s="1"/>
  <c r="N25" i="35"/>
  <c r="O25" i="35" s="1"/>
  <c r="N24" i="35"/>
  <c r="O24" i="35" s="1"/>
  <c r="N23" i="35"/>
  <c r="O23" i="35"/>
  <c r="M22" i="35"/>
  <c r="L22" i="35"/>
  <c r="K22" i="35"/>
  <c r="J22" i="35"/>
  <c r="I22" i="35"/>
  <c r="I65" i="35" s="1"/>
  <c r="H22" i="35"/>
  <c r="G22" i="35"/>
  <c r="G65" i="35" s="1"/>
  <c r="F22" i="35"/>
  <c r="E22" i="35"/>
  <c r="E65" i="35" s="1"/>
  <c r="D22" i="35"/>
  <c r="N21" i="35"/>
  <c r="O21" i="35"/>
  <c r="N20" i="35"/>
  <c r="O20" i="35"/>
  <c r="N19" i="35"/>
  <c r="O19" i="35"/>
  <c r="N18" i="35"/>
  <c r="O18" i="35" s="1"/>
  <c r="N17" i="35"/>
  <c r="O17" i="35" s="1"/>
  <c r="M16" i="35"/>
  <c r="M65" i="35" s="1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 s="1"/>
  <c r="N13" i="35"/>
  <c r="O13" i="35" s="1"/>
  <c r="N12" i="35"/>
  <c r="O12" i="35"/>
  <c r="N11" i="35"/>
  <c r="O11" i="35"/>
  <c r="N10" i="35"/>
  <c r="O10" i="35"/>
  <c r="N9" i="35"/>
  <c r="O9" i="35" s="1"/>
  <c r="N8" i="35"/>
  <c r="O8" i="35" s="1"/>
  <c r="N7" i="35"/>
  <c r="O7" i="35" s="1"/>
  <c r="N6" i="35"/>
  <c r="O6" i="35"/>
  <c r="M5" i="35"/>
  <c r="L5" i="35"/>
  <c r="L65" i="35" s="1"/>
  <c r="K5" i="35"/>
  <c r="K65" i="35" s="1"/>
  <c r="J5" i="35"/>
  <c r="I5" i="35"/>
  <c r="H5" i="35"/>
  <c r="H65" i="35" s="1"/>
  <c r="G5" i="35"/>
  <c r="F5" i="35"/>
  <c r="E5" i="35"/>
  <c r="D5" i="35"/>
  <c r="D65" i="35" s="1"/>
  <c r="N66" i="34"/>
  <c r="O66" i="34" s="1"/>
  <c r="N65" i="34"/>
  <c r="O65" i="34" s="1"/>
  <c r="M64" i="34"/>
  <c r="L64" i="34"/>
  <c r="K64" i="34"/>
  <c r="J64" i="34"/>
  <c r="I64" i="34"/>
  <c r="H64" i="34"/>
  <c r="G64" i="34"/>
  <c r="F64" i="34"/>
  <c r="E64" i="34"/>
  <c r="D64" i="34"/>
  <c r="N63" i="34"/>
  <c r="O63" i="34" s="1"/>
  <c r="N62" i="34"/>
  <c r="O62" i="34" s="1"/>
  <c r="N61" i="34"/>
  <c r="O61" i="34" s="1"/>
  <c r="N60" i="34"/>
  <c r="O60" i="34"/>
  <c r="N59" i="34"/>
  <c r="O59" i="34"/>
  <c r="N58" i="34"/>
  <c r="O58" i="34"/>
  <c r="N57" i="34"/>
  <c r="O57" i="34" s="1"/>
  <c r="N56" i="34"/>
  <c r="O56" i="34" s="1"/>
  <c r="N55" i="34"/>
  <c r="O55" i="34" s="1"/>
  <c r="M54" i="34"/>
  <c r="L54" i="34"/>
  <c r="K54" i="34"/>
  <c r="J54" i="34"/>
  <c r="I54" i="34"/>
  <c r="H54" i="34"/>
  <c r="N54" i="34" s="1"/>
  <c r="O54" i="34" s="1"/>
  <c r="G54" i="34"/>
  <c r="F54" i="34"/>
  <c r="E54" i="34"/>
  <c r="D54" i="34"/>
  <c r="N53" i="34"/>
  <c r="O53" i="34"/>
  <c r="N52" i="34"/>
  <c r="O52" i="34" s="1"/>
  <c r="N51" i="34"/>
  <c r="O51" i="34" s="1"/>
  <c r="M50" i="34"/>
  <c r="L50" i="34"/>
  <c r="K50" i="34"/>
  <c r="J50" i="34"/>
  <c r="I50" i="34"/>
  <c r="H50" i="34"/>
  <c r="G50" i="34"/>
  <c r="F50" i="34"/>
  <c r="E50" i="34"/>
  <c r="D50" i="34"/>
  <c r="N50" i="34" s="1"/>
  <c r="O50" i="34" s="1"/>
  <c r="N49" i="34"/>
  <c r="O49" i="34" s="1"/>
  <c r="N48" i="34"/>
  <c r="O48" i="34"/>
  <c r="N47" i="34"/>
  <c r="O47" i="34"/>
  <c r="N46" i="34"/>
  <c r="O46" i="34" s="1"/>
  <c r="N45" i="34"/>
  <c r="O45" i="34" s="1"/>
  <c r="N44" i="34"/>
  <c r="O44" i="34" s="1"/>
  <c r="N43" i="34"/>
  <c r="O43" i="34" s="1"/>
  <c r="N42" i="34"/>
  <c r="O42" i="34"/>
  <c r="N41" i="34"/>
  <c r="O41" i="34"/>
  <c r="N40" i="34"/>
  <c r="O40" i="34" s="1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N37" i="34" s="1"/>
  <c r="O37" i="34" s="1"/>
  <c r="D37" i="34"/>
  <c r="N36" i="34"/>
  <c r="O36" i="34" s="1"/>
  <c r="N35" i="34"/>
  <c r="O35" i="34"/>
  <c r="N34" i="34"/>
  <c r="O34" i="34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G67" i="34" s="1"/>
  <c r="F16" i="34"/>
  <c r="E16" i="34"/>
  <c r="D16" i="34"/>
  <c r="D67" i="34" s="1"/>
  <c r="N15" i="34"/>
  <c r="O15" i="34"/>
  <c r="N14" i="34"/>
  <c r="O14" i="34" s="1"/>
  <c r="N13" i="34"/>
  <c r="O13" i="34" s="1"/>
  <c r="N12" i="34"/>
  <c r="O12" i="34"/>
  <c r="N11" i="34"/>
  <c r="O11" i="34"/>
  <c r="N10" i="34"/>
  <c r="O10" i="34"/>
  <c r="N9" i="34"/>
  <c r="O9" i="34"/>
  <c r="N8" i="34"/>
  <c r="O8" i="34" s="1"/>
  <c r="N7" i="34"/>
  <c r="O7" i="34" s="1"/>
  <c r="N6" i="34"/>
  <c r="O6" i="34"/>
  <c r="M5" i="34"/>
  <c r="M67" i="34"/>
  <c r="L5" i="34"/>
  <c r="K5" i="34"/>
  <c r="K67" i="34" s="1"/>
  <c r="J5" i="34"/>
  <c r="J67" i="34" s="1"/>
  <c r="I5" i="34"/>
  <c r="I67" i="34" s="1"/>
  <c r="H5" i="34"/>
  <c r="H67" i="34" s="1"/>
  <c r="G5" i="34"/>
  <c r="F5" i="34"/>
  <c r="F67" i="34" s="1"/>
  <c r="E5" i="34"/>
  <c r="N5" i="34" s="1"/>
  <c r="O5" i="34" s="1"/>
  <c r="D5" i="34"/>
  <c r="N63" i="33"/>
  <c r="O63" i="33" s="1"/>
  <c r="N36" i="33"/>
  <c r="O36" i="33" s="1"/>
  <c r="N37" i="33"/>
  <c r="O37" i="33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/>
  <c r="N44" i="33"/>
  <c r="O44" i="33" s="1"/>
  <c r="N45" i="33"/>
  <c r="O45" i="33" s="1"/>
  <c r="N46" i="33"/>
  <c r="O46" i="33" s="1"/>
  <c r="N23" i="33"/>
  <c r="O23" i="33" s="1"/>
  <c r="N24" i="33"/>
  <c r="O24" i="33" s="1"/>
  <c r="N25" i="33"/>
  <c r="O25" i="33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/>
  <c r="N32" i="33"/>
  <c r="O32" i="33" s="1"/>
  <c r="N33" i="33"/>
  <c r="O33" i="33" s="1"/>
  <c r="N34" i="33"/>
  <c r="O34" i="33" s="1"/>
  <c r="N9" i="33"/>
  <c r="O9" i="33" s="1"/>
  <c r="N10" i="33"/>
  <c r="O10" i="33" s="1"/>
  <c r="E35" i="33"/>
  <c r="F35" i="33"/>
  <c r="F64" i="33" s="1"/>
  <c r="G35" i="33"/>
  <c r="H35" i="33"/>
  <c r="I35" i="33"/>
  <c r="J35" i="33"/>
  <c r="K35" i="33"/>
  <c r="L35" i="33"/>
  <c r="M35" i="33"/>
  <c r="D35" i="33"/>
  <c r="N35" i="33" s="1"/>
  <c r="O35" i="33" s="1"/>
  <c r="E22" i="33"/>
  <c r="N22" i="33" s="1"/>
  <c r="O22" i="33" s="1"/>
  <c r="F22" i="33"/>
  <c r="G22" i="33"/>
  <c r="H22" i="33"/>
  <c r="H64" i="33" s="1"/>
  <c r="I22" i="33"/>
  <c r="J22" i="33"/>
  <c r="K22" i="33"/>
  <c r="L22" i="33"/>
  <c r="M22" i="33"/>
  <c r="D22" i="33"/>
  <c r="E16" i="33"/>
  <c r="F16" i="33"/>
  <c r="G16" i="33"/>
  <c r="H16" i="33"/>
  <c r="I16" i="33"/>
  <c r="J16" i="33"/>
  <c r="J64" i="33" s="1"/>
  <c r="K16" i="33"/>
  <c r="L16" i="33"/>
  <c r="N16" i="33" s="1"/>
  <c r="O16" i="33" s="1"/>
  <c r="M16" i="33"/>
  <c r="D16" i="33"/>
  <c r="E5" i="33"/>
  <c r="F5" i="33"/>
  <c r="G5" i="33"/>
  <c r="G64" i="33" s="1"/>
  <c r="H5" i="33"/>
  <c r="I5" i="33"/>
  <c r="J5" i="33"/>
  <c r="K5" i="33"/>
  <c r="L5" i="33"/>
  <c r="L64" i="33" s="1"/>
  <c r="M5" i="33"/>
  <c r="D5" i="33"/>
  <c r="N5" i="33" s="1"/>
  <c r="O5" i="33" s="1"/>
  <c r="E61" i="33"/>
  <c r="F61" i="33"/>
  <c r="G61" i="33"/>
  <c r="H61" i="33"/>
  <c r="I61" i="33"/>
  <c r="J61" i="33"/>
  <c r="K61" i="33"/>
  <c r="L61" i="33"/>
  <c r="M61" i="33"/>
  <c r="D61" i="33"/>
  <c r="N61" i="33"/>
  <c r="O61" i="33" s="1"/>
  <c r="N62" i="33"/>
  <c r="O62" i="33" s="1"/>
  <c r="N54" i="33"/>
  <c r="O54" i="33"/>
  <c r="N55" i="33"/>
  <c r="O55" i="33"/>
  <c r="N56" i="33"/>
  <c r="O56" i="33" s="1"/>
  <c r="N57" i="33"/>
  <c r="O57" i="33" s="1"/>
  <c r="N58" i="33"/>
  <c r="O58" i="33" s="1"/>
  <c r="N59" i="33"/>
  <c r="O59" i="33"/>
  <c r="N60" i="33"/>
  <c r="O60" i="33"/>
  <c r="N53" i="33"/>
  <c r="O53" i="33" s="1"/>
  <c r="E52" i="33"/>
  <c r="F52" i="33"/>
  <c r="G52" i="33"/>
  <c r="H52" i="33"/>
  <c r="I52" i="33"/>
  <c r="I64" i="33"/>
  <c r="J52" i="33"/>
  <c r="K52" i="33"/>
  <c r="K64" i="33" s="1"/>
  <c r="L52" i="33"/>
  <c r="M52" i="33"/>
  <c r="D52" i="33"/>
  <c r="E48" i="33"/>
  <c r="F48" i="33"/>
  <c r="G48" i="33"/>
  <c r="H48" i="33"/>
  <c r="I48" i="33"/>
  <c r="J48" i="33"/>
  <c r="K48" i="33"/>
  <c r="L48" i="33"/>
  <c r="M48" i="33"/>
  <c r="M64" i="33" s="1"/>
  <c r="D48" i="33"/>
  <c r="N48" i="33" s="1"/>
  <c r="O48" i="33" s="1"/>
  <c r="N50" i="33"/>
  <c r="O50" i="33" s="1"/>
  <c r="N51" i="33"/>
  <c r="O51" i="33" s="1"/>
  <c r="N49" i="33"/>
  <c r="O49" i="33" s="1"/>
  <c r="N20" i="33"/>
  <c r="O20" i="33" s="1"/>
  <c r="N47" i="33"/>
  <c r="O47" i="33"/>
  <c r="N18" i="33"/>
  <c r="O18" i="33" s="1"/>
  <c r="N19" i="33"/>
  <c r="O19" i="33"/>
  <c r="N21" i="33"/>
  <c r="O21" i="33"/>
  <c r="N7" i="33"/>
  <c r="O7" i="33"/>
  <c r="N8" i="33"/>
  <c r="O8" i="33"/>
  <c r="N11" i="33"/>
  <c r="O11" i="33" s="1"/>
  <c r="N12" i="33"/>
  <c r="O12" i="33" s="1"/>
  <c r="N13" i="33"/>
  <c r="O13" i="33"/>
  <c r="N14" i="33"/>
  <c r="O14" i="33"/>
  <c r="N15" i="33"/>
  <c r="O15" i="33"/>
  <c r="N6" i="33"/>
  <c r="O6" i="33"/>
  <c r="N17" i="33"/>
  <c r="O17" i="33" s="1"/>
  <c r="N62" i="35"/>
  <c r="O62" i="35" s="1"/>
  <c r="F65" i="35"/>
  <c r="G67" i="36"/>
  <c r="I67" i="36"/>
  <c r="N53" i="36"/>
  <c r="O53" i="36" s="1"/>
  <c r="G65" i="37"/>
  <c r="K65" i="37"/>
  <c r="N48" i="37"/>
  <c r="O48" i="37" s="1"/>
  <c r="N63" i="37"/>
  <c r="O63" i="37"/>
  <c r="J67" i="38"/>
  <c r="H67" i="38"/>
  <c r="L67" i="38"/>
  <c r="N16" i="38"/>
  <c r="O16" i="38" s="1"/>
  <c r="N49" i="38"/>
  <c r="O49" i="38" s="1"/>
  <c r="F67" i="38"/>
  <c r="N53" i="38"/>
  <c r="O53" i="38" s="1"/>
  <c r="I67" i="38"/>
  <c r="N23" i="38"/>
  <c r="O23" i="38" s="1"/>
  <c r="D67" i="38"/>
  <c r="N5" i="38"/>
  <c r="O5" i="38"/>
  <c r="E67" i="36"/>
  <c r="K65" i="39"/>
  <c r="J65" i="39"/>
  <c r="F65" i="39"/>
  <c r="G65" i="39"/>
  <c r="N48" i="39"/>
  <c r="O48" i="39"/>
  <c r="I65" i="39"/>
  <c r="L65" i="39"/>
  <c r="E65" i="39"/>
  <c r="N52" i="39"/>
  <c r="O52" i="39"/>
  <c r="N36" i="39"/>
  <c r="O36" i="39"/>
  <c r="N16" i="39"/>
  <c r="O16" i="39" s="1"/>
  <c r="D65" i="39"/>
  <c r="N52" i="33"/>
  <c r="O52" i="33" s="1"/>
  <c r="E67" i="38"/>
  <c r="N64" i="34"/>
  <c r="O64" i="34" s="1"/>
  <c r="E64" i="33"/>
  <c r="L67" i="34"/>
  <c r="G79" i="40"/>
  <c r="K79" i="40"/>
  <c r="L79" i="40"/>
  <c r="J79" i="40"/>
  <c r="N55" i="40"/>
  <c r="O55" i="40" s="1"/>
  <c r="N5" i="40"/>
  <c r="O5" i="40" s="1"/>
  <c r="I79" i="40"/>
  <c r="F79" i="40"/>
  <c r="N75" i="40"/>
  <c r="O75" i="40" s="1"/>
  <c r="N62" i="40"/>
  <c r="O62" i="40"/>
  <c r="N40" i="40"/>
  <c r="O40" i="40"/>
  <c r="E79" i="40"/>
  <c r="D79" i="40"/>
  <c r="N16" i="40"/>
  <c r="O16" i="40" s="1"/>
  <c r="L74" i="41"/>
  <c r="N70" i="41"/>
  <c r="O70" i="41" s="1"/>
  <c r="M74" i="41"/>
  <c r="J74" i="41"/>
  <c r="K74" i="41"/>
  <c r="H74" i="41"/>
  <c r="N5" i="41"/>
  <c r="O5" i="41"/>
  <c r="I74" i="41"/>
  <c r="N59" i="41"/>
  <c r="O59" i="41" s="1"/>
  <c r="N37" i="41"/>
  <c r="O37" i="41" s="1"/>
  <c r="N22" i="41"/>
  <c r="O22" i="41" s="1"/>
  <c r="E74" i="41"/>
  <c r="N74" i="41" s="1"/>
  <c r="O74" i="41" s="1"/>
  <c r="D74" i="41"/>
  <c r="K71" i="42"/>
  <c r="M71" i="42"/>
  <c r="L71" i="42"/>
  <c r="N68" i="42"/>
  <c r="O68" i="42" s="1"/>
  <c r="N52" i="42"/>
  <c r="O52" i="42" s="1"/>
  <c r="G71" i="42"/>
  <c r="F71" i="42"/>
  <c r="E71" i="42"/>
  <c r="L70" i="43"/>
  <c r="M70" i="43"/>
  <c r="J70" i="43"/>
  <c r="N65" i="43"/>
  <c r="O65" i="43"/>
  <c r="N51" i="43"/>
  <c r="O51" i="43" s="1"/>
  <c r="N57" i="43"/>
  <c r="O57" i="43" s="1"/>
  <c r="N22" i="43"/>
  <c r="O22" i="43" s="1"/>
  <c r="F70" i="43"/>
  <c r="G70" i="43"/>
  <c r="I70" i="43"/>
  <c r="D70" i="43"/>
  <c r="N5" i="43"/>
  <c r="O5" i="43"/>
  <c r="L76" i="44"/>
  <c r="J76" i="44"/>
  <c r="M76" i="44"/>
  <c r="N72" i="44"/>
  <c r="O72" i="44"/>
  <c r="N5" i="44"/>
  <c r="O5" i="44"/>
  <c r="N54" i="44"/>
  <c r="O54" i="44" s="1"/>
  <c r="K76" i="44"/>
  <c r="H76" i="44"/>
  <c r="I76" i="44"/>
  <c r="G76" i="44"/>
  <c r="F76" i="44"/>
  <c r="N37" i="44"/>
  <c r="O37" i="44" s="1"/>
  <c r="N23" i="44"/>
  <c r="O23" i="44" s="1"/>
  <c r="N16" i="44"/>
  <c r="O16" i="44" s="1"/>
  <c r="D76" i="44"/>
  <c r="M76" i="45"/>
  <c r="J76" i="45"/>
  <c r="K76" i="45"/>
  <c r="N71" i="45"/>
  <c r="O71" i="45"/>
  <c r="N60" i="45"/>
  <c r="O60" i="45"/>
  <c r="I76" i="45"/>
  <c r="N37" i="45"/>
  <c r="O37" i="45"/>
  <c r="G76" i="45"/>
  <c r="N22" i="45"/>
  <c r="O22" i="45" s="1"/>
  <c r="F76" i="45"/>
  <c r="H76" i="45"/>
  <c r="N15" i="45"/>
  <c r="O15" i="45" s="1"/>
  <c r="D76" i="45"/>
  <c r="N5" i="45"/>
  <c r="O5" i="45" s="1"/>
  <c r="O67" i="47"/>
  <c r="P67" i="47" s="1"/>
  <c r="O57" i="47"/>
  <c r="P57" i="47"/>
  <c r="O51" i="47"/>
  <c r="P51" i="47"/>
  <c r="O22" i="47"/>
  <c r="P22" i="47" s="1"/>
  <c r="F70" i="47"/>
  <c r="G70" i="47"/>
  <c r="J70" i="47"/>
  <c r="L70" i="47"/>
  <c r="M70" i="47"/>
  <c r="I70" i="47"/>
  <c r="N70" i="47"/>
  <c r="K70" i="47"/>
  <c r="D70" i="47"/>
  <c r="O73" i="48" l="1"/>
  <c r="P73" i="48" s="1"/>
  <c r="N79" i="40"/>
  <c r="O79" i="40" s="1"/>
  <c r="N65" i="35"/>
  <c r="O65" i="35" s="1"/>
  <c r="N67" i="34"/>
  <c r="O67" i="34" s="1"/>
  <c r="O70" i="47"/>
  <c r="P70" i="47" s="1"/>
  <c r="O5" i="47"/>
  <c r="P5" i="47" s="1"/>
  <c r="N16" i="42"/>
  <c r="O16" i="42" s="1"/>
  <c r="N16" i="41"/>
  <c r="O16" i="41" s="1"/>
  <c r="D64" i="33"/>
  <c r="N64" i="33" s="1"/>
  <c r="O64" i="33" s="1"/>
  <c r="E67" i="34"/>
  <c r="N22" i="42"/>
  <c r="O22" i="42" s="1"/>
  <c r="N52" i="41"/>
  <c r="O52" i="41" s="1"/>
  <c r="N16" i="34"/>
  <c r="O16" i="34" s="1"/>
  <c r="H65" i="39"/>
  <c r="N15" i="37"/>
  <c r="O15" i="37" s="1"/>
  <c r="I65" i="37"/>
  <c r="J71" i="42"/>
  <c r="N71" i="42" s="1"/>
  <c r="O71" i="42" s="1"/>
  <c r="N23" i="40"/>
  <c r="O23" i="40" s="1"/>
  <c r="M65" i="39"/>
  <c r="K67" i="36"/>
  <c r="N67" i="36" s="1"/>
  <c r="O67" i="36" s="1"/>
  <c r="O35" i="47"/>
  <c r="P35" i="47" s="1"/>
  <c r="N34" i="43"/>
  <c r="O34" i="43" s="1"/>
  <c r="N36" i="42"/>
  <c r="O36" i="42" s="1"/>
  <c r="N5" i="35"/>
  <c r="O5" i="35" s="1"/>
  <c r="K67" i="38"/>
  <c r="H70" i="43"/>
  <c r="N70" i="43" s="1"/>
  <c r="O70" i="43" s="1"/>
  <c r="E65" i="37"/>
  <c r="N65" i="37" s="1"/>
  <c r="O65" i="37" s="1"/>
  <c r="E76" i="45"/>
  <c r="N76" i="45" s="1"/>
  <c r="O76" i="45" s="1"/>
  <c r="G67" i="38"/>
  <c r="N67" i="38" s="1"/>
  <c r="O67" i="38" s="1"/>
  <c r="N22" i="35"/>
  <c r="O22" i="35" s="1"/>
  <c r="N65" i="39" l="1"/>
  <c r="O65" i="39" s="1"/>
</calcChain>
</file>

<file path=xl/sharedStrings.xml><?xml version="1.0" encoding="utf-8"?>
<sst xmlns="http://schemas.openxmlformats.org/spreadsheetml/2006/main" count="1291" uniqueCount="181">
  <si>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</si>
  <si>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</si>
  <si>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</si>
  <si>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</si>
  <si>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</si>
  <si>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</si>
  <si>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</si>
  <si>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</si>
  <si>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</si>
  <si>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</si>
  <si>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</si>
  <si>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</si>
  <si>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</si>
  <si>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</si>
  <si>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</si>
  <si>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</si>
  <si>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</si>
  <si>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</si>
  <si>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</si>
  <si>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</si>
  <si>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</si>
  <si>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Commercial - Physical Environment</t>
  </si>
  <si>
    <t>Other Permits, Fees, and Special Assessments</t>
  </si>
  <si>
    <t>Federal Grant - Public Safety</t>
  </si>
  <si>
    <t>Intergovernmental Revenue</t>
  </si>
  <si>
    <t>Federal Grant - Other Federal Grants</t>
  </si>
  <si>
    <t>State Grant - Public Safety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</si>
  <si>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</si>
  <si>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</si>
  <si>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</si>
  <si>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</si>
  <si>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</si>
  <si>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Public Safety</t>
  </si>
  <si>
    <t>Grants from Other Local Units - Economic Environment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</si>
  <si>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</si>
  <si>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</si>
  <si>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</si>
  <si>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</si>
  <si>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</si>
  <si>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</si>
  <si>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</si>
  <si>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</si>
  <si>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</si>
  <si>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</si>
  <si>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</si>
  <si>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Fire Protection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</si>
  <si>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</si>
  <si>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</si>
  <si>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</si>
  <si>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</si>
  <si>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</si>
  <si>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</si>
  <si>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</si>
  <si>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</si>
  <si>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</si>
  <si>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</si>
  <si>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</si>
  <si>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</si>
  <si>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</si>
  <si>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</si>
  <si>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</si>
  <si>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</si>
  <si>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</si>
  <si>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</si>
  <si>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</si>
  <si>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Other Miscellaneous Revenues - Deferred Compensation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</si>
  <si>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</si>
  <si>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</si>
  <si>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</si>
  <si>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</si>
  <si>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</si>
  <si>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</si>
  <si>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</si>
  <si>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</si>
  <si>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</si>
  <si>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</si>
  <si>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</si>
  <si>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</si>
  <si>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Temple Terrace Revenues Reported by Account Code and Fund Type</t>
  </si>
  <si>
    <t>Local Fiscal Year Ended September 30, 2010</t>
  </si>
  <si>
    <t>Fire Insurance Premium Tax for Firefighters' Pension</t>
  </si>
  <si>
    <t>Federal Grant - Transportation - Other Transportation</t>
  </si>
  <si>
    <t>Grants from Other Local Units - Transportation</t>
  </si>
  <si>
    <t>Sale of Surplus Materials and Scrap</t>
  </si>
  <si>
    <t>2010 Municipal Census Population:</t>
  </si>
  <si>
    <t>Local Fiscal Year Ended September 30, 2011</t>
  </si>
  <si>
    <t>State Grant - Transportation - Other Transportation</t>
  </si>
  <si>
    <t>Interest and Other Earnings - Dividends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</si>
  <si>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</si>
  <si>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</si>
  <si>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</si>
  <si>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Federal Grant - Culture / Recreation</t>
  </si>
  <si>
    <t>2012 Municipal Population:</t>
  </si>
  <si>
    <t>Local Fiscal Year Ended September 30, 2008</t>
  </si>
  <si>
    <t>Permits and Franchise Fees</t>
  </si>
  <si>
    <t>Other Permits and Fees</t>
  </si>
  <si>
    <t>State Shared Revenues - Public Safety - Other Public Safety</t>
  </si>
  <si>
    <t>State Shared Revenues - Other</t>
  </si>
  <si>
    <t>Grants from Other Local Units - General Government</t>
  </si>
  <si>
    <t>Impact Fees - Physical Environment</t>
  </si>
  <si>
    <t>Impact Fees - Transportation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</si>
  <si>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</si>
  <si>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</si>
  <si>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</si>
  <si>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</si>
  <si>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</si>
  <si>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Impact Fees - Commercial - Transportation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</si>
  <si>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</si>
  <si>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</si>
  <si>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</si>
  <si>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</si>
  <si>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</si>
  <si>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Interest and Other Earnings - Gain (Loss) on Sale of Investments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</si>
  <si>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</si>
  <si>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</si>
  <si>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</si>
  <si>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</si>
  <si>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2014 Municipal Population:</t>
  </si>
  <si>
    <t>Local Fiscal Year Ended September 30, 2015</t>
  </si>
  <si>
    <t>Utility Service Tax - Propane</t>
  </si>
  <si>
    <t>Special Assessments - Charges for Public Services</t>
  </si>
  <si>
    <t>Federal Grant - Economic Environment</t>
  </si>
  <si>
    <t>State Shared Revenues - Transportation - Airport Development</t>
  </si>
  <si>
    <t>State Shared Revenues - Culture / Recreation</t>
  </si>
  <si>
    <t>General Government - Recording Fees</t>
  </si>
  <si>
    <t>General Government - Internal Service Fund Fees and Charges</t>
  </si>
  <si>
    <t>Public Safety - Law Enforcement Services</t>
  </si>
  <si>
    <t>Transportation - Other Transportation Charges</t>
  </si>
  <si>
    <t>Court-Ordered Judgments and Fines - As Decided by Circuit Court Criminal</t>
  </si>
  <si>
    <t>Court-Ordered Judgments and Fines - As Decided by County Court Civil</t>
  </si>
  <si>
    <t>Other Judgments, Fines, and Forfeits</t>
  </si>
  <si>
    <t>Other Miscellaneous Revenues - Settlements</t>
  </si>
  <si>
    <t>Other Miscellaneous Revenues - Slot Machine Proceeds</t>
  </si>
  <si>
    <t>Proprietary Non-Operating - Other Grants and Donations</t>
  </si>
  <si>
    <t>2015 Municipal Population:</t>
  </si>
  <si>
    <t>Local Fiscal Year Ended September 30, 2016</t>
  </si>
  <si>
    <t>State Grant - Physical Environment - Stormwater Management</t>
  </si>
  <si>
    <t>Public Safety - Emergency Management Service Fees / Charges</t>
  </si>
  <si>
    <t>Pension Fund Contributions</t>
  </si>
  <si>
    <t>Proprietary Non-Operating - Capital Contributions from Private Source</t>
  </si>
  <si>
    <t>2016 Municipal Population:</t>
  </si>
  <si>
    <t>Local Fiscal Year Ended September 30, 2017</t>
  </si>
  <si>
    <t>County Ninth-Cent Voted Fuel Tax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</si>
  <si>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</si>
  <si>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</si>
  <si>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</si>
  <si>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</si>
  <si>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Proceeds - Proceeds from Refunding Bonds</t>
  </si>
  <si>
    <t>2017 Municipal Population:</t>
  </si>
  <si>
    <t>Local Fiscal Year Ended September 30, 2018</t>
  </si>
  <si>
    <t>2018 Municipal Population:</t>
  </si>
  <si>
    <t>Local Fiscal Year Ended September 30, 2019</t>
  </si>
  <si>
    <t>State Shared Revenues - Transportation - Other Transportation</t>
  </si>
  <si>
    <t>Contributions from Enterprise Operations</t>
  </si>
  <si>
    <t>2019 Municipal Population:</t>
  </si>
  <si>
    <t>Local Fiscal Year Ended September 30, 2020</t>
  </si>
  <si>
    <t>Proprietary Non-Operating - Other Non-Operating Sources</t>
  </si>
  <si>
    <t>2020 Municipal Population:</t>
  </si>
  <si>
    <t>Local Fiscal Year Ended September 30, 2021</t>
  </si>
  <si>
    <t>Other Financial Assistance - Federal Source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</si>
  <si>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</si>
  <si>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</si>
  <si>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</si>
  <si>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</si>
  <si>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</si>
  <si>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</si>
  <si>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</si>
  <si>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</si>
  <si>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</si>
  <si>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</si>
  <si>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</si>
  <si>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</si>
  <si>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</si>
  <si>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</si>
  <si>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Impact Fees - Commercial - Public Safety</t>
  </si>
  <si>
    <t>Impact Fees - Residential - Physical Environment</t>
  </si>
  <si>
    <t>Other Fees and Special Assessments</t>
  </si>
  <si>
    <t>State Shared Revenues - Transportation - Fuel Tax Refunds and Credits</t>
  </si>
  <si>
    <t>Physical Environment - Other Physical Environment Charges</t>
  </si>
  <si>
    <t>Court-Ordered Judgments and Fines - Other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</si>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</sst>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161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162</v>
      </c>
      <c r="N4" s="35" t="s">
        <v>10</v>
      </c>
      <c r="O4" s="35" t="s">
        <v>163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164</v>
      </c>
      <c r="B5" s="26"/>
      <c r="C5" s="26"/>
      <c r="D5" s="27">
        <f>SUM(D6:D14)</f>
        <v>17787426</v>
      </c>
      <c r="E5" s="27">
        <f>SUM(E6:E14)</f>
        <v>750814</v>
      </c>
      <c r="F5" s="27">
        <f>SUM(F6:F14)</f>
        <v>0</v>
      </c>
      <c r="G5" s="27">
        <f>SUM(G6:G14)</f>
        <v>0</v>
      </c>
      <c r="H5" s="27">
        <f>SUM(H6:H14)</f>
        <v>0</v>
      </c>
      <c r="I5" s="27">
        <f>SUM(I6:I14)</f>
        <v>0</v>
      </c>
      <c r="J5" s="27">
        <f>SUM(J6:J14)</f>
        <v>0</v>
      </c>
      <c r="K5" s="27">
        <f>SUM(K6:K14)</f>
        <v>630858</v>
      </c>
      <c r="L5" s="27">
        <f>SUM(L6:L14)</f>
        <v>0</v>
      </c>
      <c r="M5" s="27">
        <f>SUM(M6:M14)</f>
        <v>0</v>
      </c>
      <c r="N5" s="27">
        <f>SUM(N6:N14)</f>
        <v>0</v>
      </c>
      <c r="O5" s="28">
        <f>SUM(D5:N5)</f>
        <v>19169098</v>
      </c>
      <c r="P5" s="33">
        <f>(O5/P$75)</f>
        <v>703.42732376793515</v>
      </c>
      <c r="Q5" s="6"/>
    </row>
    <row r="6" spans="1:134">
      <c r="A6" s="12"/>
      <c r="B6" s="25">
        <v>311</v>
      </c>
      <c r="C6" s="20" t="s">
        <v>3</v>
      </c>
      <c r="D6" s="46">
        <v>13361397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13361397</v>
      </c>
      <c r="P6" s="47">
        <f>(O6/P$75)</f>
        <v>490.30850244027744</v>
      </c>
      <c r="Q6" s="9"/>
    </row>
    <row r="7" spans="1:134">
      <c r="A7" s="12"/>
      <c r="B7" s="25">
        <v>312.41000000000003</v>
      </c>
      <c r="C7" s="20" t="s">
        <v>165</v>
      </c>
      <c r="D7" s="46">
        <v>0</v>
      </c>
      <c r="E7" s="46">
        <v>750814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0">SUM(D7:N7)</f>
        <v>750814</v>
      </c>
      <c r="P7" s="47">
        <f>(O7/P$75)</f>
        <v>27.551796264357272</v>
      </c>
      <c r="Q7" s="9"/>
    </row>
    <row r="8" spans="1:134">
      <c r="A8" s="12"/>
      <c r="B8" s="25">
        <v>312.51</v>
      </c>
      <c r="C8" s="20" t="s">
        <v>76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185956</v>
      </c>
      <c r="L8" s="46">
        <v>0</v>
      </c>
      <c r="M8" s="46">
        <v>0</v>
      </c>
      <c r="N8" s="46">
        <v>0</v>
      </c>
      <c r="O8" s="46">
        <f t="shared" si="0"/>
        <v>185956</v>
      </c>
      <c r="P8" s="47">
        <f>(O8/P$75)</f>
        <v>6.823822978973249</v>
      </c>
      <c r="Q8" s="9"/>
    </row>
    <row r="9" spans="1:134">
      <c r="A9" s="12"/>
      <c r="B9" s="25">
        <v>312.52</v>
      </c>
      <c r="C9" s="20" t="s">
        <v>103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444902</v>
      </c>
      <c r="L9" s="46">
        <v>0</v>
      </c>
      <c r="M9" s="46">
        <v>0</v>
      </c>
      <c r="N9" s="46">
        <v>0</v>
      </c>
      <c r="O9" s="46">
        <f t="shared" si="0"/>
        <v>444902</v>
      </c>
      <c r="P9" s="47">
        <f>(O9/P$75)</f>
        <v>16.326079776888921</v>
      </c>
      <c r="Q9" s="9"/>
    </row>
    <row r="10" spans="1:134">
      <c r="A10" s="12"/>
      <c r="B10" s="25">
        <v>314.10000000000002</v>
      </c>
      <c r="C10" s="20" t="s">
        <v>13</v>
      </c>
      <c r="D10" s="46">
        <v>2646105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2646105</v>
      </c>
      <c r="P10" s="47">
        <f>(O10/P$75)</f>
        <v>97.10120729514513</v>
      </c>
      <c r="Q10" s="9"/>
    </row>
    <row r="11" spans="1:134">
      <c r="A11" s="12"/>
      <c r="B11" s="25">
        <v>314.3</v>
      </c>
      <c r="C11" s="20" t="s">
        <v>14</v>
      </c>
      <c r="D11" s="46">
        <v>363088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363088</v>
      </c>
      <c r="P11" s="47">
        <f>(O11/P$75)</f>
        <v>13.323841326923782</v>
      </c>
      <c r="Q11" s="9"/>
    </row>
    <row r="12" spans="1:134">
      <c r="A12" s="12"/>
      <c r="B12" s="25">
        <v>314.8</v>
      </c>
      <c r="C12" s="20" t="s">
        <v>119</v>
      </c>
      <c r="D12" s="46">
        <v>38418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38418</v>
      </c>
      <c r="P12" s="47">
        <f>(O12/P$75)</f>
        <v>1.409783127224689</v>
      </c>
      <c r="Q12" s="9"/>
    </row>
    <row r="13" spans="1:134">
      <c r="A13" s="12"/>
      <c r="B13" s="25">
        <v>315.2</v>
      </c>
      <c r="C13" s="20" t="s">
        <v>166</v>
      </c>
      <c r="D13" s="46">
        <v>1058968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1058968</v>
      </c>
      <c r="P13" s="47">
        <f>(O13/P$75)</f>
        <v>38.859784962019745</v>
      </c>
      <c r="Q13" s="9"/>
    </row>
    <row r="14" spans="1:134">
      <c r="A14" s="12"/>
      <c r="B14" s="25">
        <v>316</v>
      </c>
      <c r="C14" s="20" t="s">
        <v>105</v>
      </c>
      <c r="D14" s="46">
        <v>319450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319450</v>
      </c>
      <c r="P14" s="47">
        <f>(O14/P$75)</f>
        <v>11.722505596124913</v>
      </c>
      <c r="Q14" s="9"/>
    </row>
    <row r="15" spans="1:134" ht="15.75">
      <c r="A15" s="29" t="s">
        <v>18</v>
      </c>
      <c r="B15" s="30"/>
      <c r="C15" s="31"/>
      <c r="D15" s="32">
        <f>SUM(D16:D23)</f>
        <v>3487222</v>
      </c>
      <c r="E15" s="32">
        <f>SUM(E16:E23)</f>
        <v>1308651</v>
      </c>
      <c r="F15" s="32">
        <f>SUM(F16:F23)</f>
        <v>0</v>
      </c>
      <c r="G15" s="32">
        <f>SUM(G16:G23)</f>
        <v>0</v>
      </c>
      <c r="H15" s="32">
        <f>SUM(H16:H23)</f>
        <v>0</v>
      </c>
      <c r="I15" s="32">
        <f>SUM(I16:I23)</f>
        <v>1151150</v>
      </c>
      <c r="J15" s="32">
        <f>SUM(J16:J23)</f>
        <v>0</v>
      </c>
      <c r="K15" s="32">
        <f>SUM(K16:K23)</f>
        <v>0</v>
      </c>
      <c r="L15" s="32">
        <f>SUM(L16:L23)</f>
        <v>0</v>
      </c>
      <c r="M15" s="32">
        <f>SUM(M16:M23)</f>
        <v>0</v>
      </c>
      <c r="N15" s="32">
        <f>SUM(N16:N23)</f>
        <v>0</v>
      </c>
      <c r="O15" s="44">
        <f>SUM(D15:N15)</f>
        <v>5947023</v>
      </c>
      <c r="P15" s="45">
        <f>(O15/P$75)</f>
        <v>218.23136765623281</v>
      </c>
      <c r="Q15" s="10"/>
    </row>
    <row r="16" spans="1:134">
      <c r="A16" s="12"/>
      <c r="B16" s="25">
        <v>322</v>
      </c>
      <c r="C16" s="20" t="s">
        <v>167</v>
      </c>
      <c r="D16" s="46">
        <v>606128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606128</v>
      </c>
      <c r="P16" s="47">
        <f>(O16/P$75)</f>
        <v>22.242413122454224</v>
      </c>
      <c r="Q16" s="9"/>
    </row>
    <row r="17" spans="1:17">
      <c r="A17" s="12"/>
      <c r="B17" s="25">
        <v>323.10000000000002</v>
      </c>
      <c r="C17" s="20" t="s">
        <v>19</v>
      </c>
      <c r="D17" s="46">
        <v>2410574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1">SUM(D17:N17)</f>
        <v>2410574</v>
      </c>
      <c r="P17" s="47">
        <f>(O17/P$75)</f>
        <v>88.458185020733183</v>
      </c>
      <c r="Q17" s="9"/>
    </row>
    <row r="18" spans="1:17">
      <c r="A18" s="12"/>
      <c r="B18" s="25">
        <v>323.39999999999998</v>
      </c>
      <c r="C18" s="20" t="s">
        <v>20</v>
      </c>
      <c r="D18" s="46">
        <v>39010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39010</v>
      </c>
      <c r="P18" s="47">
        <f>(O18/P$75)</f>
        <v>1.4315071006568567</v>
      </c>
      <c r="Q18" s="9"/>
    </row>
    <row r="19" spans="1:17">
      <c r="A19" s="12"/>
      <c r="B19" s="25">
        <v>324.12</v>
      </c>
      <c r="C19" s="20" t="s">
        <v>174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12425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12425</v>
      </c>
      <c r="P19" s="47">
        <f>(O19/P$75)</f>
        <v>0.45594657076804523</v>
      </c>
      <c r="Q19" s="9"/>
    </row>
    <row r="20" spans="1:17">
      <c r="A20" s="12"/>
      <c r="B20" s="25">
        <v>324.20999999999998</v>
      </c>
      <c r="C20" s="20" t="s">
        <v>175</v>
      </c>
      <c r="D20" s="46">
        <v>3000</v>
      </c>
      <c r="E20" s="46">
        <v>0</v>
      </c>
      <c r="F20" s="46">
        <v>0</v>
      </c>
      <c r="G20" s="46">
        <v>0</v>
      </c>
      <c r="H20" s="46">
        <v>0</v>
      </c>
      <c r="I20" s="46">
        <v>1138725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1141725</v>
      </c>
      <c r="P20" s="47">
        <f>(O20/P$75)</f>
        <v>41.896627646691861</v>
      </c>
      <c r="Q20" s="9"/>
    </row>
    <row r="21" spans="1:17">
      <c r="A21" s="12"/>
      <c r="B21" s="25">
        <v>324.22000000000003</v>
      </c>
      <c r="C21" s="20" t="s">
        <v>21</v>
      </c>
      <c r="D21" s="46">
        <v>411300</v>
      </c>
      <c r="E21" s="46">
        <v>25296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436596</v>
      </c>
      <c r="P21" s="47">
        <f>(O21/P$75)</f>
        <v>16.021283622619354</v>
      </c>
      <c r="Q21" s="9"/>
    </row>
    <row r="22" spans="1:17">
      <c r="A22" s="12"/>
      <c r="B22" s="25">
        <v>324.32</v>
      </c>
      <c r="C22" s="20" t="s">
        <v>106</v>
      </c>
      <c r="D22" s="46">
        <v>0</v>
      </c>
      <c r="E22" s="46">
        <v>1283355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1283355</v>
      </c>
      <c r="P22" s="47">
        <f>(O22/P$75)</f>
        <v>47.09386811493156</v>
      </c>
      <c r="Q22" s="9"/>
    </row>
    <row r="23" spans="1:17">
      <c r="A23" s="12"/>
      <c r="B23" s="25">
        <v>329.5</v>
      </c>
      <c r="C23" s="20" t="s">
        <v>176</v>
      </c>
      <c r="D23" s="46">
        <v>17210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17210</v>
      </c>
      <c r="P23" s="47">
        <f>(O23/P$75)</f>
        <v>0.63153645737771091</v>
      </c>
      <c r="Q23" s="9"/>
    </row>
    <row r="24" spans="1:17" ht="15.75">
      <c r="A24" s="29" t="s">
        <v>169</v>
      </c>
      <c r="B24" s="30"/>
      <c r="C24" s="31"/>
      <c r="D24" s="32">
        <f>SUM(D25:D37)</f>
        <v>6748756</v>
      </c>
      <c r="E24" s="32">
        <f>SUM(E25:E37)</f>
        <v>3044141</v>
      </c>
      <c r="F24" s="32">
        <f>SUM(F25:F37)</f>
        <v>1177130</v>
      </c>
      <c r="G24" s="32">
        <f>SUM(G25:G37)</f>
        <v>0</v>
      </c>
      <c r="H24" s="32">
        <f>SUM(H25:H37)</f>
        <v>0</v>
      </c>
      <c r="I24" s="32">
        <f>SUM(I25:I37)</f>
        <v>0</v>
      </c>
      <c r="J24" s="32">
        <f>SUM(J25:J37)</f>
        <v>0</v>
      </c>
      <c r="K24" s="32">
        <f>SUM(K25:K37)</f>
        <v>0</v>
      </c>
      <c r="L24" s="32">
        <f>SUM(L25:L37)</f>
        <v>0</v>
      </c>
      <c r="M24" s="32">
        <f>SUM(M25:M37)</f>
        <v>0</v>
      </c>
      <c r="N24" s="32">
        <f>SUM(N25:N37)</f>
        <v>0</v>
      </c>
      <c r="O24" s="44">
        <f>SUM(D24:N24)</f>
        <v>10970027</v>
      </c>
      <c r="P24" s="45">
        <f>(O24/P$75)</f>
        <v>402.55502550365122</v>
      </c>
      <c r="Q24" s="10"/>
    </row>
    <row r="25" spans="1:17">
      <c r="A25" s="12"/>
      <c r="B25" s="25">
        <v>331.49</v>
      </c>
      <c r="C25" s="20" t="s">
        <v>81</v>
      </c>
      <c r="D25" s="46">
        <v>0</v>
      </c>
      <c r="E25" s="46">
        <v>248155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2" si="2">SUM(D25:N25)</f>
        <v>248155</v>
      </c>
      <c r="P25" s="47">
        <f>(O25/P$75)</f>
        <v>9.1062713294924951</v>
      </c>
      <c r="Q25" s="9"/>
    </row>
    <row r="26" spans="1:17">
      <c r="A26" s="12"/>
      <c r="B26" s="25">
        <v>332</v>
      </c>
      <c r="C26" s="20" t="s">
        <v>159</v>
      </c>
      <c r="D26" s="46">
        <v>2214002</v>
      </c>
      <c r="E26" s="46">
        <v>55122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2269124</v>
      </c>
      <c r="P26" s="47">
        <f>(O26/P$75)</f>
        <v>83.267549814685694</v>
      </c>
      <c r="Q26" s="9"/>
    </row>
    <row r="27" spans="1:17">
      <c r="A27" s="12"/>
      <c r="B27" s="25">
        <v>334.49</v>
      </c>
      <c r="C27" s="20" t="s">
        <v>86</v>
      </c>
      <c r="D27" s="46">
        <v>0</v>
      </c>
      <c r="E27" s="46">
        <v>50000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50000</v>
      </c>
      <c r="P27" s="47">
        <f>(O27/P$75)</f>
        <v>1.8347950533925361</v>
      </c>
      <c r="Q27" s="9"/>
    </row>
    <row r="28" spans="1:17">
      <c r="A28" s="12"/>
      <c r="B28" s="25">
        <v>335.125</v>
      </c>
      <c r="C28" s="20" t="s">
        <v>170</v>
      </c>
      <c r="D28" s="46">
        <v>1087588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1087588</v>
      </c>
      <c r="P28" s="47">
        <f>(O28/P$75)</f>
        <v>39.910021650581633</v>
      </c>
      <c r="Q28" s="9"/>
    </row>
    <row r="29" spans="1:17">
      <c r="A29" s="12"/>
      <c r="B29" s="25">
        <v>335.15</v>
      </c>
      <c r="C29" s="20" t="s">
        <v>108</v>
      </c>
      <c r="D29" s="46">
        <v>11180</v>
      </c>
      <c r="E29" s="46">
        <v>0</v>
      </c>
      <c r="F29" s="46">
        <v>1177130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1188310</v>
      </c>
      <c r="P29" s="47">
        <f>(O29/P$75)</f>
        <v>43.606106197937692</v>
      </c>
      <c r="Q29" s="9"/>
    </row>
    <row r="30" spans="1:17">
      <c r="A30" s="12"/>
      <c r="B30" s="25">
        <v>335.18</v>
      </c>
      <c r="C30" s="20" t="s">
        <v>171</v>
      </c>
      <c r="D30" s="46">
        <v>3053132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3053132</v>
      </c>
      <c r="P30" s="47">
        <f>(O30/P$75)</f>
        <v>112.03742981908921</v>
      </c>
      <c r="Q30" s="9"/>
    </row>
    <row r="31" spans="1:17">
      <c r="A31" s="12"/>
      <c r="B31" s="25">
        <v>335.21</v>
      </c>
      <c r="C31" s="20" t="s">
        <v>31</v>
      </c>
      <c r="D31" s="46">
        <v>32257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32257</v>
      </c>
      <c r="P31" s="47">
        <f>(O31/P$75)</f>
        <v>1.1836996807456608</v>
      </c>
      <c r="Q31" s="9"/>
    </row>
    <row r="32" spans="1:17">
      <c r="A32" s="12"/>
      <c r="B32" s="25">
        <v>335.29</v>
      </c>
      <c r="C32" s="20" t="s">
        <v>96</v>
      </c>
      <c r="D32" s="46">
        <v>1633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1633</v>
      </c>
      <c r="P32" s="47">
        <f>(O32/P$75)</f>
        <v>5.9924406443800225E-2</v>
      </c>
      <c r="Q32" s="9"/>
    </row>
    <row r="33" spans="1:17">
      <c r="A33" s="12"/>
      <c r="B33" s="25">
        <v>335.45</v>
      </c>
      <c r="C33" s="20" t="s">
        <v>177</v>
      </c>
      <c r="D33" s="46">
        <v>0</v>
      </c>
      <c r="E33" s="46">
        <v>22331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6" si="3">SUM(D33:N33)</f>
        <v>22331</v>
      </c>
      <c r="P33" s="47">
        <f>(O33/P$75)</f>
        <v>0.8194561667461745</v>
      </c>
      <c r="Q33" s="9"/>
    </row>
    <row r="34" spans="1:17">
      <c r="A34" s="12"/>
      <c r="B34" s="25">
        <v>335.9</v>
      </c>
      <c r="C34" s="20" t="s">
        <v>97</v>
      </c>
      <c r="D34" s="46">
        <v>0</v>
      </c>
      <c r="E34" s="46">
        <v>339693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3"/>
        <v>339693</v>
      </c>
      <c r="P34" s="47">
        <f>(O34/P$75)</f>
        <v>12.465340721441414</v>
      </c>
      <c r="Q34" s="9"/>
    </row>
    <row r="35" spans="1:17">
      <c r="A35" s="12"/>
      <c r="B35" s="25">
        <v>337.2</v>
      </c>
      <c r="C35" s="20" t="s">
        <v>32</v>
      </c>
      <c r="D35" s="46">
        <v>60000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3"/>
        <v>60000</v>
      </c>
      <c r="P35" s="47">
        <f>(O35/P$75)</f>
        <v>2.2017540640710433</v>
      </c>
      <c r="Q35" s="9"/>
    </row>
    <row r="36" spans="1:17">
      <c r="A36" s="12"/>
      <c r="B36" s="25">
        <v>337.7</v>
      </c>
      <c r="C36" s="20" t="s">
        <v>34</v>
      </c>
      <c r="D36" s="46">
        <v>161430</v>
      </c>
      <c r="E36" s="46">
        <v>321832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3"/>
        <v>483262</v>
      </c>
      <c r="P36" s="47">
        <f>(O36/P$75)</f>
        <v>17.733734541851675</v>
      </c>
      <c r="Q36" s="9"/>
    </row>
    <row r="37" spans="1:17">
      <c r="A37" s="12"/>
      <c r="B37" s="25">
        <v>338</v>
      </c>
      <c r="C37" s="20" t="s">
        <v>35</v>
      </c>
      <c r="D37" s="46">
        <v>127534</v>
      </c>
      <c r="E37" s="46">
        <v>2007008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2134542</v>
      </c>
      <c r="P37" s="47">
        <f>(O37/P$75)</f>
        <v>78.328942057172213</v>
      </c>
      <c r="Q37" s="9"/>
    </row>
    <row r="38" spans="1:17" ht="15.75">
      <c r="A38" s="29" t="s">
        <v>40</v>
      </c>
      <c r="B38" s="30"/>
      <c r="C38" s="31"/>
      <c r="D38" s="32">
        <f>SUM(D39:D53)</f>
        <v>2595741</v>
      </c>
      <c r="E38" s="32">
        <f>SUM(E39:E53)</f>
        <v>0</v>
      </c>
      <c r="F38" s="32">
        <f>SUM(F39:F53)</f>
        <v>0</v>
      </c>
      <c r="G38" s="32">
        <f>SUM(G39:G53)</f>
        <v>0</v>
      </c>
      <c r="H38" s="32">
        <f>SUM(H39:H53)</f>
        <v>0</v>
      </c>
      <c r="I38" s="32">
        <f>SUM(I39:I53)</f>
        <v>17830904</v>
      </c>
      <c r="J38" s="32">
        <f>SUM(J39:J53)</f>
        <v>67814</v>
      </c>
      <c r="K38" s="32">
        <f>SUM(K39:K53)</f>
        <v>0</v>
      </c>
      <c r="L38" s="32">
        <f>SUM(L39:L53)</f>
        <v>0</v>
      </c>
      <c r="M38" s="32">
        <f>SUM(M39:M53)</f>
        <v>0</v>
      </c>
      <c r="N38" s="32">
        <f>SUM(N39:N53)</f>
        <v>0</v>
      </c>
      <c r="O38" s="32">
        <f>SUM(D38:N38)</f>
        <v>20494459</v>
      </c>
      <c r="P38" s="45">
        <f>(O38/P$75)</f>
        <v>752.06263990312277</v>
      </c>
      <c r="Q38" s="10"/>
    </row>
    <row r="39" spans="1:17">
      <c r="A39" s="12"/>
      <c r="B39" s="25">
        <v>341.1</v>
      </c>
      <c r="C39" s="20" t="s">
        <v>124</v>
      </c>
      <c r="D39" s="46">
        <v>260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260</v>
      </c>
      <c r="P39" s="47">
        <f>(O39/P$75)</f>
        <v>9.540934277641187E-3</v>
      </c>
      <c r="Q39" s="9"/>
    </row>
    <row r="40" spans="1:17">
      <c r="A40" s="12"/>
      <c r="B40" s="25">
        <v>341.9</v>
      </c>
      <c r="C40" s="20" t="s">
        <v>111</v>
      </c>
      <c r="D40" s="46">
        <v>15850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67814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52" si="4">SUM(D40:N40)</f>
        <v>83664</v>
      </c>
      <c r="P40" s="47">
        <f>(O40/P$75)</f>
        <v>3.0701258669406628</v>
      </c>
      <c r="Q40" s="9"/>
    </row>
    <row r="41" spans="1:17">
      <c r="A41" s="12"/>
      <c r="B41" s="25">
        <v>342.1</v>
      </c>
      <c r="C41" s="20" t="s">
        <v>126</v>
      </c>
      <c r="D41" s="46">
        <v>48685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48685</v>
      </c>
      <c r="P41" s="47">
        <f>(O41/P$75)</f>
        <v>1.7865399434883125</v>
      </c>
      <c r="Q41" s="9"/>
    </row>
    <row r="42" spans="1:17">
      <c r="A42" s="12"/>
      <c r="B42" s="25">
        <v>342.2</v>
      </c>
      <c r="C42" s="20" t="s">
        <v>45</v>
      </c>
      <c r="D42" s="46">
        <v>392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392</v>
      </c>
      <c r="P42" s="47">
        <f>(O42/P$75)</f>
        <v>1.4384793218597482E-2</v>
      </c>
      <c r="Q42" s="9"/>
    </row>
    <row r="43" spans="1:17">
      <c r="A43" s="12"/>
      <c r="B43" s="25">
        <v>342.5</v>
      </c>
      <c r="C43" s="20" t="s">
        <v>46</v>
      </c>
      <c r="D43" s="46">
        <v>318085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4"/>
        <v>318085</v>
      </c>
      <c r="P43" s="47">
        <f>(O43/P$75)</f>
        <v>11.672415691167297</v>
      </c>
      <c r="Q43" s="9"/>
    </row>
    <row r="44" spans="1:17">
      <c r="A44" s="12"/>
      <c r="B44" s="25">
        <v>342.6</v>
      </c>
      <c r="C44" s="20" t="s">
        <v>47</v>
      </c>
      <c r="D44" s="46">
        <v>1218744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1218744</v>
      </c>
      <c r="P44" s="47">
        <f>(O44/P$75)</f>
        <v>44.722909251036661</v>
      </c>
      <c r="Q44" s="9"/>
    </row>
    <row r="45" spans="1:17">
      <c r="A45" s="12"/>
      <c r="B45" s="25">
        <v>343.3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4545063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4545063</v>
      </c>
      <c r="P45" s="47">
        <f>(O45/P$75)</f>
        <v>166.78518219514879</v>
      </c>
      <c r="Q45" s="9"/>
    </row>
    <row r="46" spans="1:17">
      <c r="A46" s="12"/>
      <c r="B46" s="25">
        <v>343.4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4081607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4081607</v>
      </c>
      <c r="P46" s="47">
        <f>(O46/P$75)</f>
        <v>149.77824666984696</v>
      </c>
      <c r="Q46" s="9"/>
    </row>
    <row r="47" spans="1:17">
      <c r="A47" s="12"/>
      <c r="B47" s="25">
        <v>343.5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9136007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9136007</v>
      </c>
      <c r="P47" s="47">
        <f>(O47/P$75)</f>
        <v>335.25400902719167</v>
      </c>
      <c r="Q47" s="9"/>
    </row>
    <row r="48" spans="1:17">
      <c r="A48" s="12"/>
      <c r="B48" s="25">
        <v>343.6</v>
      </c>
      <c r="C48" s="20" t="s">
        <v>52</v>
      </c>
      <c r="D48" s="46">
        <v>190460</v>
      </c>
      <c r="E48" s="46">
        <v>0</v>
      </c>
      <c r="F48" s="46">
        <v>0</v>
      </c>
      <c r="G48" s="46">
        <v>0</v>
      </c>
      <c r="H48" s="46">
        <v>0</v>
      </c>
      <c r="I48" s="46">
        <v>68227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258687</v>
      </c>
      <c r="P48" s="47">
        <f>(O48/P$75)</f>
        <v>9.4927525595390989</v>
      </c>
      <c r="Q48" s="9"/>
    </row>
    <row r="49" spans="1:17">
      <c r="A49" s="12"/>
      <c r="B49" s="25">
        <v>343.9</v>
      </c>
      <c r="C49" s="20" t="s">
        <v>178</v>
      </c>
      <c r="D49" s="46">
        <v>35697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35697</v>
      </c>
      <c r="P49" s="47">
        <f>(O49/P$75)</f>
        <v>1.3099335804190673</v>
      </c>
      <c r="Q49" s="9"/>
    </row>
    <row r="50" spans="1:17">
      <c r="A50" s="12"/>
      <c r="B50" s="25">
        <v>347.2</v>
      </c>
      <c r="C50" s="20" t="s">
        <v>53</v>
      </c>
      <c r="D50" s="46">
        <v>760325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760325</v>
      </c>
      <c r="P50" s="47">
        <f>(O50/P$75)</f>
        <v>27.900810979413599</v>
      </c>
      <c r="Q50" s="9"/>
    </row>
    <row r="51" spans="1:17">
      <c r="A51" s="12"/>
      <c r="B51" s="25">
        <v>347.4</v>
      </c>
      <c r="C51" s="20" t="s">
        <v>144</v>
      </c>
      <c r="D51" s="46">
        <v>4307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4307</v>
      </c>
      <c r="P51" s="47">
        <f>(O51/P$75)</f>
        <v>0.15804924589923305</v>
      </c>
      <c r="Q51" s="9"/>
    </row>
    <row r="52" spans="1:17">
      <c r="A52" s="12"/>
      <c r="B52" s="25">
        <v>347.5</v>
      </c>
      <c r="C52" s="20" t="s">
        <v>145</v>
      </c>
      <c r="D52" s="46">
        <v>750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750</v>
      </c>
      <c r="P52" s="47">
        <f>(O52/P$75)</f>
        <v>2.7521925800888039E-2</v>
      </c>
      <c r="Q52" s="9"/>
    </row>
    <row r="53" spans="1:17">
      <c r="A53" s="12"/>
      <c r="B53" s="25">
        <v>349</v>
      </c>
      <c r="C53" s="20" t="s">
        <v>172</v>
      </c>
      <c r="D53" s="46">
        <v>2186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2186</v>
      </c>
      <c r="P53" s="47">
        <f>(O53/P$75)</f>
        <v>8.0217239734321683E-2</v>
      </c>
      <c r="Q53" s="9"/>
    </row>
    <row r="54" spans="1:17" ht="15.75">
      <c r="A54" s="29" t="s">
        <v>41</v>
      </c>
      <c r="B54" s="30"/>
      <c r="C54" s="31"/>
      <c r="D54" s="32">
        <f>SUM(D55:D58)</f>
        <v>87767</v>
      </c>
      <c r="E54" s="32">
        <f>SUM(E55:E58)</f>
        <v>0</v>
      </c>
      <c r="F54" s="32">
        <f>SUM(F55:F58)</f>
        <v>0</v>
      </c>
      <c r="G54" s="32">
        <f>SUM(G55:G58)</f>
        <v>0</v>
      </c>
      <c r="H54" s="32">
        <f>SUM(H55:H58)</f>
        <v>0</v>
      </c>
      <c r="I54" s="32">
        <f>SUM(I55:I58)</f>
        <v>0</v>
      </c>
      <c r="J54" s="32">
        <f>SUM(J55:J58)</f>
        <v>0</v>
      </c>
      <c r="K54" s="32">
        <f>SUM(K55:K58)</f>
        <v>0</v>
      </c>
      <c r="L54" s="32">
        <f>SUM(L55:L58)</f>
        <v>0</v>
      </c>
      <c r="M54" s="32">
        <f>SUM(M55:M58)</f>
        <v>0</v>
      </c>
      <c r="N54" s="32">
        <f>SUM(N55:N58)</f>
        <v>0</v>
      </c>
      <c r="O54" s="32">
        <f>SUM(D54:N54)</f>
        <v>87767</v>
      </c>
      <c r="P54" s="45">
        <f>(O54/P$75)</f>
        <v>3.2206891490220544</v>
      </c>
      <c r="Q54" s="10"/>
    </row>
    <row r="55" spans="1:17">
      <c r="A55" s="13"/>
      <c r="B55" s="39">
        <v>351.9</v>
      </c>
      <c r="C55" s="21" t="s">
        <v>179</v>
      </c>
      <c r="D55" s="46">
        <v>12387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58" si="5">SUM(D55:N55)</f>
        <v>12387</v>
      </c>
      <c r="P55" s="47">
        <f>(O55/P$75)</f>
        <v>0.4545521265274669</v>
      </c>
      <c r="Q55" s="9"/>
    </row>
    <row r="56" spans="1:17">
      <c r="A56" s="13"/>
      <c r="B56" s="39">
        <v>352</v>
      </c>
      <c r="C56" s="21" t="s">
        <v>57</v>
      </c>
      <c r="D56" s="46">
        <v>5645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5"/>
        <v>5645</v>
      </c>
      <c r="P56" s="47">
        <f>(O56/P$75)</f>
        <v>0.20714836152801733</v>
      </c>
      <c r="Q56" s="9"/>
    </row>
    <row r="57" spans="1:17">
      <c r="A57" s="13"/>
      <c r="B57" s="39">
        <v>354</v>
      </c>
      <c r="C57" s="21" t="s">
        <v>58</v>
      </c>
      <c r="D57" s="46">
        <v>68461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5"/>
        <v>68461</v>
      </c>
      <c r="P57" s="47">
        <f>(O57/P$75)</f>
        <v>2.5122380830061282</v>
      </c>
      <c r="Q57" s="9"/>
    </row>
    <row r="58" spans="1:17">
      <c r="A58" s="13"/>
      <c r="B58" s="39">
        <v>359</v>
      </c>
      <c r="C58" s="21" t="s">
        <v>130</v>
      </c>
      <c r="D58" s="46">
        <v>1274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5"/>
        <v>1274</v>
      </c>
      <c r="P58" s="47">
        <f>(O58/P$75)</f>
        <v>4.6750577960441818E-2</v>
      </c>
      <c r="Q58" s="9"/>
    </row>
    <row r="59" spans="1:17" ht="15.75">
      <c r="A59" s="29" t="s">
        <v>4</v>
      </c>
      <c r="B59" s="30"/>
      <c r="C59" s="31"/>
      <c r="D59" s="32">
        <f>SUM(D60:D68)</f>
        <v>1207572</v>
      </c>
      <c r="E59" s="32">
        <f>SUM(E60:E68)</f>
        <v>47807</v>
      </c>
      <c r="F59" s="32">
        <f>SUM(F60:F68)</f>
        <v>0</v>
      </c>
      <c r="G59" s="32">
        <f>SUM(G60:G68)</f>
        <v>0</v>
      </c>
      <c r="H59" s="32">
        <f>SUM(H60:H68)</f>
        <v>0</v>
      </c>
      <c r="I59" s="32">
        <f>SUM(I60:I68)</f>
        <v>159000</v>
      </c>
      <c r="J59" s="32">
        <f>SUM(J60:J68)</f>
        <v>938</v>
      </c>
      <c r="K59" s="32">
        <f>SUM(K60:K68)</f>
        <v>-5324438</v>
      </c>
      <c r="L59" s="32">
        <f>SUM(L60:L68)</f>
        <v>0</v>
      </c>
      <c r="M59" s="32">
        <f>SUM(M60:M68)</f>
        <v>0</v>
      </c>
      <c r="N59" s="32">
        <f>SUM(N60:N68)</f>
        <v>0</v>
      </c>
      <c r="O59" s="32">
        <f>SUM(D59:N59)</f>
        <v>-3909121</v>
      </c>
      <c r="P59" s="45">
        <f>(O59/P$75)</f>
        <v>-143.44871747825769</v>
      </c>
      <c r="Q59" s="10"/>
    </row>
    <row r="60" spans="1:17">
      <c r="A60" s="12"/>
      <c r="B60" s="25">
        <v>361.1</v>
      </c>
      <c r="C60" s="20" t="s">
        <v>59</v>
      </c>
      <c r="D60" s="46">
        <v>253157</v>
      </c>
      <c r="E60" s="46">
        <v>51399</v>
      </c>
      <c r="F60" s="46">
        <v>0</v>
      </c>
      <c r="G60" s="46">
        <v>0</v>
      </c>
      <c r="H60" s="46">
        <v>0</v>
      </c>
      <c r="I60" s="46">
        <v>52007</v>
      </c>
      <c r="J60" s="46">
        <v>959</v>
      </c>
      <c r="K60" s="46">
        <v>1119829</v>
      </c>
      <c r="L60" s="46">
        <v>0</v>
      </c>
      <c r="M60" s="46">
        <v>0</v>
      </c>
      <c r="N60" s="46">
        <v>0</v>
      </c>
      <c r="O60" s="46">
        <f>SUM(D60:N60)</f>
        <v>1477351</v>
      </c>
      <c r="P60" s="47">
        <f>(O60/P$75)</f>
        <v>54.212726138490332</v>
      </c>
      <c r="Q60" s="9"/>
    </row>
    <row r="61" spans="1:17">
      <c r="A61" s="12"/>
      <c r="B61" s="25">
        <v>361.3</v>
      </c>
      <c r="C61" s="20" t="s">
        <v>60</v>
      </c>
      <c r="D61" s="46">
        <v>-12120</v>
      </c>
      <c r="E61" s="46">
        <v>-3592</v>
      </c>
      <c r="F61" s="46">
        <v>0</v>
      </c>
      <c r="G61" s="46">
        <v>0</v>
      </c>
      <c r="H61" s="46">
        <v>0</v>
      </c>
      <c r="I61" s="46">
        <v>-3890</v>
      </c>
      <c r="J61" s="46">
        <v>-21</v>
      </c>
      <c r="K61" s="46">
        <v>-11115327</v>
      </c>
      <c r="L61" s="46">
        <v>0</v>
      </c>
      <c r="M61" s="46">
        <v>0</v>
      </c>
      <c r="N61" s="46">
        <v>0</v>
      </c>
      <c r="O61" s="46">
        <f t="shared" ref="O61:O72" si="6">SUM(D61:N61)</f>
        <v>-11134950</v>
      </c>
      <c r="P61" s="47">
        <f>(O61/P$75)</f>
        <v>-408.6070235954644</v>
      </c>
      <c r="Q61" s="9"/>
    </row>
    <row r="62" spans="1:17">
      <c r="A62" s="12"/>
      <c r="B62" s="25">
        <v>362</v>
      </c>
      <c r="C62" s="20" t="s">
        <v>62</v>
      </c>
      <c r="D62" s="46">
        <v>416930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6"/>
        <v>416930</v>
      </c>
      <c r="P62" s="47">
        <f>(O62/P$75)</f>
        <v>15.299622032219002</v>
      </c>
      <c r="Q62" s="9"/>
    </row>
    <row r="63" spans="1:17">
      <c r="A63" s="12"/>
      <c r="B63" s="25">
        <v>364</v>
      </c>
      <c r="C63" s="20" t="s">
        <v>113</v>
      </c>
      <c r="D63" s="46">
        <v>90138</v>
      </c>
      <c r="E63" s="46">
        <v>0</v>
      </c>
      <c r="F63" s="46">
        <v>0</v>
      </c>
      <c r="G63" s="46">
        <v>0</v>
      </c>
      <c r="H63" s="46">
        <v>0</v>
      </c>
      <c r="I63" s="46">
        <v>24292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6"/>
        <v>114430</v>
      </c>
      <c r="P63" s="47">
        <f>(O63/P$75)</f>
        <v>4.1991119591941581</v>
      </c>
      <c r="Q63" s="9"/>
    </row>
    <row r="64" spans="1:17">
      <c r="A64" s="12"/>
      <c r="B64" s="25">
        <v>365</v>
      </c>
      <c r="C64" s="20" t="s">
        <v>114</v>
      </c>
      <c r="D64" s="46">
        <v>318</v>
      </c>
      <c r="E64" s="46">
        <v>0</v>
      </c>
      <c r="F64" s="46">
        <v>0</v>
      </c>
      <c r="G64" s="46">
        <v>0</v>
      </c>
      <c r="H64" s="46">
        <v>0</v>
      </c>
      <c r="I64" s="46">
        <v>5364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6"/>
        <v>5682</v>
      </c>
      <c r="P64" s="47">
        <f>(O64/P$75)</f>
        <v>0.20850610986752779</v>
      </c>
      <c r="Q64" s="9"/>
    </row>
    <row r="65" spans="1:120">
      <c r="A65" s="12"/>
      <c r="B65" s="25">
        <v>366</v>
      </c>
      <c r="C65" s="20" t="s">
        <v>64</v>
      </c>
      <c r="D65" s="46">
        <v>96598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6"/>
        <v>96598</v>
      </c>
      <c r="P65" s="47">
        <f>(O65/P$75)</f>
        <v>3.5447506513522438</v>
      </c>
      <c r="Q65" s="9"/>
    </row>
    <row r="66" spans="1:120">
      <c r="A66" s="12"/>
      <c r="B66" s="25">
        <v>368</v>
      </c>
      <c r="C66" s="20" t="s">
        <v>138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4671060</v>
      </c>
      <c r="L66" s="46">
        <v>0</v>
      </c>
      <c r="M66" s="46">
        <v>0</v>
      </c>
      <c r="N66" s="46">
        <v>0</v>
      </c>
      <c r="O66" s="46">
        <f t="shared" si="6"/>
        <v>4671060</v>
      </c>
      <c r="P66" s="47">
        <f>(O66/P$75)</f>
        <v>171.40875564199479</v>
      </c>
      <c r="Q66" s="9"/>
    </row>
    <row r="67" spans="1:120">
      <c r="A67" s="12"/>
      <c r="B67" s="25">
        <v>369.3</v>
      </c>
      <c r="C67" s="20" t="s">
        <v>131</v>
      </c>
      <c r="D67" s="46">
        <v>-2118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-2118</v>
      </c>
      <c r="P67" s="47">
        <f>(O67/P$75)</f>
        <v>-7.7721918461707826E-2</v>
      </c>
      <c r="Q67" s="9"/>
    </row>
    <row r="68" spans="1:120">
      <c r="A68" s="12"/>
      <c r="B68" s="25">
        <v>369.9</v>
      </c>
      <c r="C68" s="20" t="s">
        <v>66</v>
      </c>
      <c r="D68" s="46">
        <v>364669</v>
      </c>
      <c r="E68" s="46">
        <v>0</v>
      </c>
      <c r="F68" s="46">
        <v>0</v>
      </c>
      <c r="G68" s="46">
        <v>0</v>
      </c>
      <c r="H68" s="46">
        <v>0</v>
      </c>
      <c r="I68" s="46">
        <v>81227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6"/>
        <v>445896</v>
      </c>
      <c r="P68" s="47">
        <f>(O68/P$75)</f>
        <v>16.362555502550364</v>
      </c>
      <c r="Q68" s="9"/>
    </row>
    <row r="69" spans="1:120" ht="15.75">
      <c r="A69" s="29" t="s">
        <v>42</v>
      </c>
      <c r="B69" s="30"/>
      <c r="C69" s="31"/>
      <c r="D69" s="32">
        <f>SUM(D70:D72)</f>
        <v>2350978</v>
      </c>
      <c r="E69" s="32">
        <f>SUM(E70:E72)</f>
        <v>362505</v>
      </c>
      <c r="F69" s="32">
        <f>SUM(F70:F72)</f>
        <v>0</v>
      </c>
      <c r="G69" s="32">
        <f>SUM(G70:G72)</f>
        <v>0</v>
      </c>
      <c r="H69" s="32">
        <f>SUM(H70:H72)</f>
        <v>0</v>
      </c>
      <c r="I69" s="32">
        <f>SUM(I70:I72)</f>
        <v>2249313</v>
      </c>
      <c r="J69" s="32">
        <f>SUM(J70:J72)</f>
        <v>279554</v>
      </c>
      <c r="K69" s="32">
        <f>SUM(K70:K72)</f>
        <v>60502</v>
      </c>
      <c r="L69" s="32">
        <f>SUM(L70:L72)</f>
        <v>0</v>
      </c>
      <c r="M69" s="32">
        <f>SUM(M70:M72)</f>
        <v>0</v>
      </c>
      <c r="N69" s="32">
        <f>SUM(N70:N72)</f>
        <v>0</v>
      </c>
      <c r="O69" s="32">
        <f t="shared" si="6"/>
        <v>5302852</v>
      </c>
      <c r="P69" s="45">
        <f>(O69/P$75)</f>
        <v>194.59293236945433</v>
      </c>
      <c r="Q69" s="9"/>
    </row>
    <row r="70" spans="1:120">
      <c r="A70" s="12"/>
      <c r="B70" s="25">
        <v>381</v>
      </c>
      <c r="C70" s="20" t="s">
        <v>67</v>
      </c>
      <c r="D70" s="46">
        <v>0</v>
      </c>
      <c r="E70" s="46">
        <v>362505</v>
      </c>
      <c r="F70" s="46">
        <v>0</v>
      </c>
      <c r="G70" s="46">
        <v>0</v>
      </c>
      <c r="H70" s="46">
        <v>0</v>
      </c>
      <c r="I70" s="46">
        <v>2050000</v>
      </c>
      <c r="J70" s="46">
        <v>279554</v>
      </c>
      <c r="K70" s="46">
        <v>0</v>
      </c>
      <c r="L70" s="46">
        <v>0</v>
      </c>
      <c r="M70" s="46">
        <v>0</v>
      </c>
      <c r="N70" s="46">
        <v>0</v>
      </c>
      <c r="O70" s="46">
        <f t="shared" si="6"/>
        <v>2692059</v>
      </c>
      <c r="P70" s="47">
        <f>(O70/P$75)</f>
        <v>98.787530732817146</v>
      </c>
      <c r="Q70" s="9"/>
    </row>
    <row r="71" spans="1:120">
      <c r="A71" s="12"/>
      <c r="B71" s="25">
        <v>382</v>
      </c>
      <c r="C71" s="20" t="s">
        <v>153</v>
      </c>
      <c r="D71" s="46">
        <v>2350978</v>
      </c>
      <c r="E71" s="46">
        <v>0</v>
      </c>
      <c r="F71" s="46">
        <v>0</v>
      </c>
      <c r="G71" s="46">
        <v>0</v>
      </c>
      <c r="H71" s="46">
        <v>0</v>
      </c>
      <c r="I71" s="46">
        <v>199313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6"/>
        <v>2550291</v>
      </c>
      <c r="P71" s="47">
        <f>(O71/P$75)</f>
        <v>93.585226230230077</v>
      </c>
      <c r="Q71" s="9"/>
    </row>
    <row r="72" spans="1:120" ht="15.75" thickBot="1">
      <c r="A72" s="12"/>
      <c r="B72" s="25">
        <v>385</v>
      </c>
      <c r="C72" s="20" t="s">
        <v>147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60502</v>
      </c>
      <c r="L72" s="46">
        <v>0</v>
      </c>
      <c r="M72" s="46">
        <v>0</v>
      </c>
      <c r="N72" s="46">
        <v>0</v>
      </c>
      <c r="O72" s="46">
        <f t="shared" si="6"/>
        <v>60502</v>
      </c>
      <c r="P72" s="47">
        <f>(O72/P$75)</f>
        <v>2.2201754064071042</v>
      </c>
      <c r="Q72" s="9"/>
    </row>
    <row r="73" spans="1:120" ht="16.5" thickBot="1">
      <c r="A73" s="14" t="s">
        <v>54</v>
      </c>
      <c r="B73" s="23"/>
      <c r="C73" s="22"/>
      <c r="D73" s="15">
        <f>SUM(D5,D15,D24,D38,D54,D59,D69)</f>
        <v>34265462</v>
      </c>
      <c r="E73" s="15">
        <f>SUM(E5,E15,E24,E38,E54,E59,E69)</f>
        <v>5513918</v>
      </c>
      <c r="F73" s="15">
        <f>SUM(F5,F15,F24,F38,F54,F59,F69)</f>
        <v>1177130</v>
      </c>
      <c r="G73" s="15">
        <f>SUM(G5,G15,G24,G38,G54,G59,G69)</f>
        <v>0</v>
      </c>
      <c r="H73" s="15">
        <f>SUM(H5,H15,H24,H38,H54,H59,H69)</f>
        <v>0</v>
      </c>
      <c r="I73" s="15">
        <f>SUM(I5,I15,I24,I38,I54,I59,I69)</f>
        <v>21390367</v>
      </c>
      <c r="J73" s="15">
        <f>SUM(J5,J15,J24,J38,J54,J59,J69)</f>
        <v>348306</v>
      </c>
      <c r="K73" s="15">
        <f>SUM(K5,K15,K24,K38,K54,K59,K69)</f>
        <v>-4633078</v>
      </c>
      <c r="L73" s="15">
        <f>SUM(L5,L15,L24,L38,L54,L59,L69)</f>
        <v>0</v>
      </c>
      <c r="M73" s="15">
        <f>SUM(M5,M15,M24,M38,M54,M59,M69)</f>
        <v>0</v>
      </c>
      <c r="N73" s="15">
        <f>SUM(N5,N15,N24,N38,N54,N59,N69)</f>
        <v>0</v>
      </c>
      <c r="O73" s="15">
        <f>SUM(D73:N73)</f>
        <v>58062105</v>
      </c>
      <c r="P73" s="38">
        <f>(O73/P$75)</f>
        <v>2130.6412608711607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8" t="s">
        <v>180</v>
      </c>
      <c r="N75" s="48"/>
      <c r="O75" s="48"/>
      <c r="P75" s="43">
        <v>27251</v>
      </c>
    </row>
    <row r="76" spans="1:120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1:120" ht="15.75" customHeight="1" thickBot="1">
      <c r="A77" s="52" t="s">
        <v>89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4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11349748</v>
      </c>
      <c r="E5" s="27">
        <f t="shared" si="0"/>
        <v>1759178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13108926</v>
      </c>
      <c r="O5" s="33">
        <f t="shared" ref="O5:O36" si="1">(N5/O$69)</f>
        <v>517.99604852412381</v>
      </c>
      <c r="P5" s="6"/>
    </row>
    <row r="6" spans="1:133">
      <c r="A6" s="12"/>
      <c r="B6" s="25">
        <v>311</v>
      </c>
      <c r="C6" s="20" t="s">
        <v>3</v>
      </c>
      <c r="D6" s="46">
        <v>6935502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6935502</v>
      </c>
      <c r="O6" s="47">
        <f t="shared" si="1"/>
        <v>274.05468842612714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1061675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1061675</v>
      </c>
      <c r="O7" s="47">
        <f t="shared" si="1"/>
        <v>41.95183150906864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697503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697503</v>
      </c>
      <c r="O8" s="47">
        <f t="shared" si="1"/>
        <v>27.561662781048721</v>
      </c>
      <c r="P8" s="9"/>
    </row>
    <row r="9" spans="1:133">
      <c r="A9" s="12"/>
      <c r="B9" s="25">
        <v>312.51</v>
      </c>
      <c r="C9" s="20" t="s">
        <v>76</v>
      </c>
      <c r="D9" s="46">
        <v>156212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156212</v>
      </c>
      <c r="O9" s="47">
        <f t="shared" si="1"/>
        <v>6.1726794957916784</v>
      </c>
      <c r="P9" s="9"/>
    </row>
    <row r="10" spans="1:133">
      <c r="A10" s="12"/>
      <c r="B10" s="25">
        <v>312.52</v>
      </c>
      <c r="C10" s="20" t="s">
        <v>103</v>
      </c>
      <c r="D10" s="46">
        <v>147508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147508</v>
      </c>
      <c r="O10" s="47">
        <f t="shared" si="1"/>
        <v>5.8287430355237682</v>
      </c>
      <c r="P10" s="9"/>
    </row>
    <row r="11" spans="1:133">
      <c r="A11" s="12"/>
      <c r="B11" s="25">
        <v>314.10000000000002</v>
      </c>
      <c r="C11" s="20" t="s">
        <v>13</v>
      </c>
      <c r="D11" s="46">
        <v>1908035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1908035</v>
      </c>
      <c r="O11" s="47">
        <f t="shared" si="1"/>
        <v>75.395542735211606</v>
      </c>
      <c r="P11" s="9"/>
    </row>
    <row r="12" spans="1:133">
      <c r="A12" s="12"/>
      <c r="B12" s="25">
        <v>314.3</v>
      </c>
      <c r="C12" s="20" t="s">
        <v>14</v>
      </c>
      <c r="D12" s="46">
        <v>273699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273699</v>
      </c>
      <c r="O12" s="47">
        <f t="shared" si="1"/>
        <v>10.815149958509503</v>
      </c>
      <c r="P12" s="9"/>
    </row>
    <row r="13" spans="1:133">
      <c r="A13" s="12"/>
      <c r="B13" s="25">
        <v>314.39999999999998</v>
      </c>
      <c r="C13" s="20" t="s">
        <v>15</v>
      </c>
      <c r="D13" s="46">
        <v>29711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29711</v>
      </c>
      <c r="O13" s="47">
        <f t="shared" si="1"/>
        <v>1.1740229975895997</v>
      </c>
      <c r="P13" s="9"/>
    </row>
    <row r="14" spans="1:133">
      <c r="A14" s="12"/>
      <c r="B14" s="25">
        <v>315</v>
      </c>
      <c r="C14" s="20" t="s">
        <v>104</v>
      </c>
      <c r="D14" s="46">
        <v>1643243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1643243</v>
      </c>
      <c r="O14" s="47">
        <f t="shared" si="1"/>
        <v>64.932350732998771</v>
      </c>
      <c r="P14" s="9"/>
    </row>
    <row r="15" spans="1:133">
      <c r="A15" s="12"/>
      <c r="B15" s="25">
        <v>316</v>
      </c>
      <c r="C15" s="20" t="s">
        <v>105</v>
      </c>
      <c r="D15" s="46">
        <v>255838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255838</v>
      </c>
      <c r="O15" s="47">
        <f t="shared" si="1"/>
        <v>10.109376852254316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SUM(D17:D22)</f>
        <v>2064671</v>
      </c>
      <c r="E16" s="32">
        <f t="shared" si="3"/>
        <v>11270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138580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2214521</v>
      </c>
      <c r="O16" s="45">
        <f t="shared" si="1"/>
        <v>87.50626308926384</v>
      </c>
      <c r="P16" s="10"/>
    </row>
    <row r="17" spans="1:16">
      <c r="A17" s="12"/>
      <c r="B17" s="25">
        <v>322</v>
      </c>
      <c r="C17" s="20" t="s">
        <v>0</v>
      </c>
      <c r="D17" s="46">
        <v>292279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292279</v>
      </c>
      <c r="O17" s="47">
        <f t="shared" si="1"/>
        <v>11.549334176314854</v>
      </c>
      <c r="P17" s="9"/>
    </row>
    <row r="18" spans="1:16">
      <c r="A18" s="12"/>
      <c r="B18" s="25">
        <v>323.10000000000002</v>
      </c>
      <c r="C18" s="20" t="s">
        <v>19</v>
      </c>
      <c r="D18" s="46">
        <v>1683010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1683010</v>
      </c>
      <c r="O18" s="47">
        <f t="shared" si="1"/>
        <v>66.503734144703046</v>
      </c>
      <c r="P18" s="9"/>
    </row>
    <row r="19" spans="1:16">
      <c r="A19" s="12"/>
      <c r="B19" s="25">
        <v>323.39999999999998</v>
      </c>
      <c r="C19" s="20" t="s">
        <v>20</v>
      </c>
      <c r="D19" s="46">
        <v>13249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13249</v>
      </c>
      <c r="O19" s="47">
        <f t="shared" si="1"/>
        <v>0.52353103884300789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138580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138580</v>
      </c>
      <c r="O20" s="47">
        <f t="shared" si="1"/>
        <v>5.4759552692930811</v>
      </c>
      <c r="P20" s="9"/>
    </row>
    <row r="21" spans="1:16">
      <c r="A21" s="12"/>
      <c r="B21" s="25">
        <v>324.32</v>
      </c>
      <c r="C21" s="20" t="s">
        <v>106</v>
      </c>
      <c r="D21" s="46">
        <v>0</v>
      </c>
      <c r="E21" s="46">
        <v>11270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11270</v>
      </c>
      <c r="O21" s="47">
        <f t="shared" si="1"/>
        <v>0.44533133125222268</v>
      </c>
      <c r="P21" s="9"/>
    </row>
    <row r="22" spans="1:16">
      <c r="A22" s="12"/>
      <c r="B22" s="25">
        <v>329</v>
      </c>
      <c r="C22" s="20" t="s">
        <v>22</v>
      </c>
      <c r="D22" s="46">
        <v>76133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76133</v>
      </c>
      <c r="O22" s="47">
        <f t="shared" si="1"/>
        <v>3.0083771288576284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SUM(D24:D36)</f>
        <v>2961383</v>
      </c>
      <c r="E23" s="32">
        <f t="shared" si="5"/>
        <v>421065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3382448</v>
      </c>
      <c r="O23" s="45">
        <f t="shared" si="1"/>
        <v>133.65661674635476</v>
      </c>
      <c r="P23" s="10"/>
    </row>
    <row r="24" spans="1:16">
      <c r="A24" s="12"/>
      <c r="B24" s="25">
        <v>331.2</v>
      </c>
      <c r="C24" s="20" t="s">
        <v>23</v>
      </c>
      <c r="D24" s="46">
        <v>46315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46315</v>
      </c>
      <c r="O24" s="47">
        <f t="shared" si="1"/>
        <v>1.8301260520804521</v>
      </c>
      <c r="P24" s="9"/>
    </row>
    <row r="25" spans="1:16">
      <c r="A25" s="12"/>
      <c r="B25" s="25">
        <v>331.9</v>
      </c>
      <c r="C25" s="20" t="s">
        <v>25</v>
      </c>
      <c r="D25" s="46">
        <v>92436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92436</v>
      </c>
      <c r="O25" s="47">
        <f t="shared" si="1"/>
        <v>3.652586240960999</v>
      </c>
      <c r="P25" s="9"/>
    </row>
    <row r="26" spans="1:16">
      <c r="A26" s="12"/>
      <c r="B26" s="25">
        <v>334.49</v>
      </c>
      <c r="C26" s="20" t="s">
        <v>86</v>
      </c>
      <c r="D26" s="46">
        <v>9762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9762</v>
      </c>
      <c r="O26" s="47">
        <f t="shared" si="1"/>
        <v>0.38574307503852689</v>
      </c>
      <c r="P26" s="9"/>
    </row>
    <row r="27" spans="1:16">
      <c r="A27" s="12"/>
      <c r="B27" s="25">
        <v>335.12</v>
      </c>
      <c r="C27" s="20" t="s">
        <v>107</v>
      </c>
      <c r="D27" s="46">
        <v>582479</v>
      </c>
      <c r="E27" s="46">
        <v>230886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813365</v>
      </c>
      <c r="O27" s="47">
        <f t="shared" si="1"/>
        <v>32.139921760777654</v>
      </c>
      <c r="P27" s="9"/>
    </row>
    <row r="28" spans="1:16">
      <c r="A28" s="12"/>
      <c r="B28" s="25">
        <v>335.15</v>
      </c>
      <c r="C28" s="20" t="s">
        <v>108</v>
      </c>
      <c r="D28" s="46">
        <v>1305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1305</v>
      </c>
      <c r="O28" s="47">
        <f t="shared" si="1"/>
        <v>5.1566760184929068E-2</v>
      </c>
      <c r="P28" s="9"/>
    </row>
    <row r="29" spans="1:16">
      <c r="A29" s="12"/>
      <c r="B29" s="25">
        <v>335.18</v>
      </c>
      <c r="C29" s="20" t="s">
        <v>109</v>
      </c>
      <c r="D29" s="46">
        <v>1868543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1868543</v>
      </c>
      <c r="O29" s="47">
        <f t="shared" si="1"/>
        <v>73.835025882166988</v>
      </c>
      <c r="P29" s="9"/>
    </row>
    <row r="30" spans="1:16">
      <c r="A30" s="12"/>
      <c r="B30" s="25">
        <v>335.21</v>
      </c>
      <c r="C30" s="20" t="s">
        <v>31</v>
      </c>
      <c r="D30" s="46">
        <v>21572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21572</v>
      </c>
      <c r="O30" s="47">
        <f t="shared" si="1"/>
        <v>0.85241237602244435</v>
      </c>
      <c r="P30" s="9"/>
    </row>
    <row r="31" spans="1:16">
      <c r="A31" s="12"/>
      <c r="B31" s="25">
        <v>335.29</v>
      </c>
      <c r="C31" s="20" t="s">
        <v>96</v>
      </c>
      <c r="D31" s="46">
        <v>333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333</v>
      </c>
      <c r="O31" s="47">
        <f t="shared" si="1"/>
        <v>1.3158414667878452E-2</v>
      </c>
      <c r="P31" s="9"/>
    </row>
    <row r="32" spans="1:16">
      <c r="A32" s="12"/>
      <c r="B32" s="25">
        <v>337.2</v>
      </c>
      <c r="C32" s="20" t="s">
        <v>32</v>
      </c>
      <c r="D32" s="46">
        <v>61000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61000</v>
      </c>
      <c r="O32" s="47">
        <f t="shared" si="1"/>
        <v>2.4104002845062631</v>
      </c>
      <c r="P32" s="9"/>
    </row>
    <row r="33" spans="1:16">
      <c r="A33" s="12"/>
      <c r="B33" s="25">
        <v>337.4</v>
      </c>
      <c r="C33" s="20" t="s">
        <v>82</v>
      </c>
      <c r="D33" s="46">
        <v>0</v>
      </c>
      <c r="E33" s="46">
        <v>48548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48548</v>
      </c>
      <c r="O33" s="47">
        <f t="shared" si="1"/>
        <v>1.9183625083968863</v>
      </c>
      <c r="P33" s="9"/>
    </row>
    <row r="34" spans="1:16">
      <c r="A34" s="12"/>
      <c r="B34" s="25">
        <v>337.5</v>
      </c>
      <c r="C34" s="20" t="s">
        <v>33</v>
      </c>
      <c r="D34" s="46">
        <v>0</v>
      </c>
      <c r="E34" s="46">
        <v>26013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26013</v>
      </c>
      <c r="O34" s="47">
        <f t="shared" si="1"/>
        <v>1.0278974196862529</v>
      </c>
      <c r="P34" s="9"/>
    </row>
    <row r="35" spans="1:16">
      <c r="A35" s="12"/>
      <c r="B35" s="25">
        <v>337.7</v>
      </c>
      <c r="C35" s="20" t="s">
        <v>34</v>
      </c>
      <c r="D35" s="46">
        <v>161430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161430</v>
      </c>
      <c r="O35" s="47">
        <f t="shared" si="1"/>
        <v>6.3788675070138696</v>
      </c>
      <c r="P35" s="9"/>
    </row>
    <row r="36" spans="1:16">
      <c r="A36" s="12"/>
      <c r="B36" s="25">
        <v>338</v>
      </c>
      <c r="C36" s="20" t="s">
        <v>35</v>
      </c>
      <c r="D36" s="46">
        <v>116208</v>
      </c>
      <c r="E36" s="46">
        <v>115618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231826</v>
      </c>
      <c r="O36" s="47">
        <f t="shared" si="1"/>
        <v>9.1605484648516224</v>
      </c>
      <c r="P36" s="9"/>
    </row>
    <row r="37" spans="1:16" ht="15.75">
      <c r="A37" s="29" t="s">
        <v>40</v>
      </c>
      <c r="B37" s="30"/>
      <c r="C37" s="31"/>
      <c r="D37" s="32">
        <f t="shared" ref="D37:M37" si="8">SUM(D38:D48)</f>
        <v>3476473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13271157</v>
      </c>
      <c r="J37" s="32">
        <f t="shared" si="8"/>
        <v>998643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17746273</v>
      </c>
      <c r="O37" s="45">
        <f t="shared" ref="O37:O67" si="9">(N37/O$69)</f>
        <v>701.23969652665266</v>
      </c>
      <c r="P37" s="10"/>
    </row>
    <row r="38" spans="1:16">
      <c r="A38" s="12"/>
      <c r="B38" s="25">
        <v>341.3</v>
      </c>
      <c r="C38" s="20" t="s">
        <v>110</v>
      </c>
      <c r="D38" s="46">
        <v>1907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10">SUM(D38:M38)</f>
        <v>1907</v>
      </c>
      <c r="O38" s="47">
        <f t="shared" si="9"/>
        <v>7.5354644959892525E-2</v>
      </c>
      <c r="P38" s="9"/>
    </row>
    <row r="39" spans="1:16">
      <c r="A39" s="12"/>
      <c r="B39" s="25">
        <v>341.9</v>
      </c>
      <c r="C39" s="20" t="s">
        <v>111</v>
      </c>
      <c r="D39" s="46">
        <v>6225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6225</v>
      </c>
      <c r="O39" s="47">
        <f t="shared" si="9"/>
        <v>0.24597937329592603</v>
      </c>
      <c r="P39" s="9"/>
    </row>
    <row r="40" spans="1:16">
      <c r="A40" s="12"/>
      <c r="B40" s="25">
        <v>342.2</v>
      </c>
      <c r="C40" s="20" t="s">
        <v>45</v>
      </c>
      <c r="D40" s="46">
        <v>369738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369738</v>
      </c>
      <c r="O40" s="47">
        <f t="shared" si="9"/>
        <v>14.610107875291421</v>
      </c>
      <c r="P40" s="9"/>
    </row>
    <row r="41" spans="1:16">
      <c r="A41" s="12"/>
      <c r="B41" s="25">
        <v>342.6</v>
      </c>
      <c r="C41" s="20" t="s">
        <v>47</v>
      </c>
      <c r="D41" s="46">
        <v>442928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442928</v>
      </c>
      <c r="O41" s="47">
        <f t="shared" si="9"/>
        <v>17.502193069111314</v>
      </c>
      <c r="P41" s="9"/>
    </row>
    <row r="42" spans="1:16">
      <c r="A42" s="12"/>
      <c r="B42" s="25">
        <v>342.9</v>
      </c>
      <c r="C42" s="20" t="s">
        <v>48</v>
      </c>
      <c r="D42" s="46">
        <v>6804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6804</v>
      </c>
      <c r="O42" s="47">
        <f t="shared" si="9"/>
        <v>0.26885841861935433</v>
      </c>
      <c r="P42" s="9"/>
    </row>
    <row r="43" spans="1:16">
      <c r="A43" s="12"/>
      <c r="B43" s="25">
        <v>343.3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3379359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3379359</v>
      </c>
      <c r="O43" s="47">
        <f t="shared" si="9"/>
        <v>133.53455565653772</v>
      </c>
      <c r="P43" s="9"/>
    </row>
    <row r="44" spans="1:16">
      <c r="A44" s="12"/>
      <c r="B44" s="25">
        <v>343.4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3020379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3020379</v>
      </c>
      <c r="O44" s="47">
        <f t="shared" si="9"/>
        <v>119.34954755601217</v>
      </c>
      <c r="P44" s="9"/>
    </row>
    <row r="45" spans="1:16">
      <c r="A45" s="12"/>
      <c r="B45" s="25">
        <v>343.5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6528266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6528266</v>
      </c>
      <c r="O45" s="47">
        <f t="shared" si="9"/>
        <v>257.96285612676337</v>
      </c>
      <c r="P45" s="9"/>
    </row>
    <row r="46" spans="1:16">
      <c r="A46" s="12"/>
      <c r="B46" s="25">
        <v>343.6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343153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343153</v>
      </c>
      <c r="O46" s="47">
        <f t="shared" si="9"/>
        <v>13.559608013593078</v>
      </c>
      <c r="P46" s="9"/>
    </row>
    <row r="47" spans="1:16">
      <c r="A47" s="12"/>
      <c r="B47" s="25">
        <v>347.2</v>
      </c>
      <c r="C47" s="20" t="s">
        <v>53</v>
      </c>
      <c r="D47" s="46">
        <v>873748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873748</v>
      </c>
      <c r="O47" s="47">
        <f t="shared" si="9"/>
        <v>34.525941439127514</v>
      </c>
      <c r="P47" s="9"/>
    </row>
    <row r="48" spans="1:16">
      <c r="A48" s="12"/>
      <c r="B48" s="25">
        <v>349</v>
      </c>
      <c r="C48" s="20" t="s">
        <v>1</v>
      </c>
      <c r="D48" s="46">
        <v>1775123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998643</v>
      </c>
      <c r="K48" s="46">
        <v>0</v>
      </c>
      <c r="L48" s="46">
        <v>0</v>
      </c>
      <c r="M48" s="46">
        <v>0</v>
      </c>
      <c r="N48" s="46">
        <f t="shared" si="10"/>
        <v>2773766</v>
      </c>
      <c r="O48" s="47">
        <f t="shared" si="9"/>
        <v>109.60469435334097</v>
      </c>
      <c r="P48" s="9"/>
    </row>
    <row r="49" spans="1:16" ht="15.75">
      <c r="A49" s="29" t="s">
        <v>41</v>
      </c>
      <c r="B49" s="30"/>
      <c r="C49" s="31"/>
      <c r="D49" s="32">
        <f t="shared" ref="D49:M49" si="11">SUM(D50:D52)</f>
        <v>685288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ref="N49:N54" si="12">SUM(D49:M49)</f>
        <v>685288</v>
      </c>
      <c r="O49" s="45">
        <f t="shared" si="9"/>
        <v>27.078990002766034</v>
      </c>
      <c r="P49" s="10"/>
    </row>
    <row r="50" spans="1:16">
      <c r="A50" s="13"/>
      <c r="B50" s="39">
        <v>351.1</v>
      </c>
      <c r="C50" s="21" t="s">
        <v>56</v>
      </c>
      <c r="D50" s="46">
        <v>67246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67246</v>
      </c>
      <c r="O50" s="47">
        <f t="shared" si="9"/>
        <v>2.6572094677361995</v>
      </c>
      <c r="P50" s="9"/>
    </row>
    <row r="51" spans="1:16">
      <c r="A51" s="13"/>
      <c r="B51" s="39">
        <v>352</v>
      </c>
      <c r="C51" s="21" t="s">
        <v>57</v>
      </c>
      <c r="D51" s="46">
        <v>49259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49259</v>
      </c>
      <c r="O51" s="47">
        <f t="shared" si="9"/>
        <v>1.946457501876951</v>
      </c>
      <c r="P51" s="9"/>
    </row>
    <row r="52" spans="1:16">
      <c r="A52" s="13"/>
      <c r="B52" s="39">
        <v>354</v>
      </c>
      <c r="C52" s="21" t="s">
        <v>58</v>
      </c>
      <c r="D52" s="46">
        <v>568783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568783</v>
      </c>
      <c r="O52" s="47">
        <f t="shared" si="9"/>
        <v>22.475323033152883</v>
      </c>
      <c r="P52" s="9"/>
    </row>
    <row r="53" spans="1:16" ht="15.75">
      <c r="A53" s="29" t="s">
        <v>4</v>
      </c>
      <c r="B53" s="30"/>
      <c r="C53" s="31"/>
      <c r="D53" s="32">
        <f t="shared" ref="D53:M53" si="13">SUM(D54:D63)</f>
        <v>864132</v>
      </c>
      <c r="E53" s="32">
        <f t="shared" si="13"/>
        <v>287843</v>
      </c>
      <c r="F53" s="32">
        <f t="shared" si="13"/>
        <v>211370</v>
      </c>
      <c r="G53" s="32">
        <f t="shared" si="13"/>
        <v>0</v>
      </c>
      <c r="H53" s="32">
        <f t="shared" si="13"/>
        <v>0</v>
      </c>
      <c r="I53" s="32">
        <f t="shared" si="13"/>
        <v>-943</v>
      </c>
      <c r="J53" s="32">
        <f t="shared" si="13"/>
        <v>1267</v>
      </c>
      <c r="K53" s="32">
        <f t="shared" si="13"/>
        <v>0</v>
      </c>
      <c r="L53" s="32">
        <f t="shared" si="13"/>
        <v>7784614</v>
      </c>
      <c r="M53" s="32">
        <f t="shared" si="13"/>
        <v>0</v>
      </c>
      <c r="N53" s="32">
        <f t="shared" si="12"/>
        <v>9148283</v>
      </c>
      <c r="O53" s="45">
        <f t="shared" si="9"/>
        <v>361.4921958351444</v>
      </c>
      <c r="P53" s="10"/>
    </row>
    <row r="54" spans="1:16">
      <c r="A54" s="12"/>
      <c r="B54" s="25">
        <v>361.1</v>
      </c>
      <c r="C54" s="20" t="s">
        <v>59</v>
      </c>
      <c r="D54" s="46">
        <v>-13377</v>
      </c>
      <c r="E54" s="46">
        <v>12162</v>
      </c>
      <c r="F54" s="46">
        <v>-1097</v>
      </c>
      <c r="G54" s="46">
        <v>0</v>
      </c>
      <c r="H54" s="46">
        <v>0</v>
      </c>
      <c r="I54" s="46">
        <v>-1112</v>
      </c>
      <c r="J54" s="46">
        <v>-1348</v>
      </c>
      <c r="K54" s="46">
        <v>0</v>
      </c>
      <c r="L54" s="46">
        <v>576491</v>
      </c>
      <c r="M54" s="46">
        <v>0</v>
      </c>
      <c r="N54" s="46">
        <f t="shared" si="12"/>
        <v>571719</v>
      </c>
      <c r="O54" s="47">
        <f t="shared" si="9"/>
        <v>22.591338364879281</v>
      </c>
      <c r="P54" s="9"/>
    </row>
    <row r="55" spans="1:16">
      <c r="A55" s="12"/>
      <c r="B55" s="25">
        <v>361.2</v>
      </c>
      <c r="C55" s="20" t="s">
        <v>87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392227</v>
      </c>
      <c r="M55" s="46">
        <v>0</v>
      </c>
      <c r="N55" s="46">
        <f t="shared" ref="N55:N63" si="14">SUM(D55:M55)</f>
        <v>392227</v>
      </c>
      <c r="O55" s="47">
        <f t="shared" si="9"/>
        <v>15.498755285098984</v>
      </c>
      <c r="P55" s="9"/>
    </row>
    <row r="56" spans="1:16">
      <c r="A56" s="12"/>
      <c r="B56" s="25">
        <v>361.3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2753583</v>
      </c>
      <c r="M56" s="46">
        <v>0</v>
      </c>
      <c r="N56" s="46">
        <f t="shared" si="14"/>
        <v>2753583</v>
      </c>
      <c r="O56" s="47">
        <f t="shared" si="9"/>
        <v>108.8071679772395</v>
      </c>
      <c r="P56" s="9"/>
    </row>
    <row r="57" spans="1:16">
      <c r="A57" s="12"/>
      <c r="B57" s="25">
        <v>361.4</v>
      </c>
      <c r="C57" s="20" t="s">
        <v>112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1076568</v>
      </c>
      <c r="M57" s="46">
        <v>0</v>
      </c>
      <c r="N57" s="46">
        <f t="shared" si="14"/>
        <v>1076568</v>
      </c>
      <c r="O57" s="47">
        <f t="shared" si="9"/>
        <v>42.540324811317028</v>
      </c>
      <c r="P57" s="9"/>
    </row>
    <row r="58" spans="1:16">
      <c r="A58" s="12"/>
      <c r="B58" s="25">
        <v>362</v>
      </c>
      <c r="C58" s="20" t="s">
        <v>62</v>
      </c>
      <c r="D58" s="46">
        <v>556055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556055</v>
      </c>
      <c r="O58" s="47">
        <f t="shared" si="9"/>
        <v>21.972379183625083</v>
      </c>
      <c r="P58" s="9"/>
    </row>
    <row r="59" spans="1:16">
      <c r="A59" s="12"/>
      <c r="B59" s="25">
        <v>364</v>
      </c>
      <c r="C59" s="20" t="s">
        <v>113</v>
      </c>
      <c r="D59" s="46">
        <v>17608</v>
      </c>
      <c r="E59" s="46">
        <v>0</v>
      </c>
      <c r="F59" s="46">
        <v>0</v>
      </c>
      <c r="G59" s="46">
        <v>0</v>
      </c>
      <c r="H59" s="46">
        <v>0</v>
      </c>
      <c r="I59" s="46">
        <v>169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17777</v>
      </c>
      <c r="O59" s="47">
        <f t="shared" si="9"/>
        <v>0.70245386651914488</v>
      </c>
      <c r="P59" s="9"/>
    </row>
    <row r="60" spans="1:16">
      <c r="A60" s="12"/>
      <c r="B60" s="25">
        <v>365</v>
      </c>
      <c r="C60" s="20" t="s">
        <v>114</v>
      </c>
      <c r="D60" s="46">
        <v>3988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3988</v>
      </c>
      <c r="O60" s="47">
        <f t="shared" si="9"/>
        <v>0.15758485794444224</v>
      </c>
      <c r="P60" s="9"/>
    </row>
    <row r="61" spans="1:16">
      <c r="A61" s="12"/>
      <c r="B61" s="25">
        <v>366</v>
      </c>
      <c r="C61" s="20" t="s">
        <v>64</v>
      </c>
      <c r="D61" s="46">
        <v>43665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43665</v>
      </c>
      <c r="O61" s="47">
        <f t="shared" si="9"/>
        <v>1.7254119413600979</v>
      </c>
      <c r="P61" s="9"/>
    </row>
    <row r="62" spans="1:16">
      <c r="A62" s="12"/>
      <c r="B62" s="25">
        <v>369.7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2682024</v>
      </c>
      <c r="M62" s="46">
        <v>0</v>
      </c>
      <c r="N62" s="46">
        <f t="shared" si="14"/>
        <v>2682024</v>
      </c>
      <c r="O62" s="47">
        <f t="shared" si="9"/>
        <v>105.97953135496108</v>
      </c>
      <c r="P62" s="9"/>
    </row>
    <row r="63" spans="1:16">
      <c r="A63" s="12"/>
      <c r="B63" s="25">
        <v>369.9</v>
      </c>
      <c r="C63" s="20" t="s">
        <v>66</v>
      </c>
      <c r="D63" s="46">
        <v>256193</v>
      </c>
      <c r="E63" s="46">
        <v>275681</v>
      </c>
      <c r="F63" s="46">
        <v>212467</v>
      </c>
      <c r="G63" s="46">
        <v>0</v>
      </c>
      <c r="H63" s="46">
        <v>0</v>
      </c>
      <c r="I63" s="46">
        <v>0</v>
      </c>
      <c r="J63" s="46">
        <v>2615</v>
      </c>
      <c r="K63" s="46">
        <v>0</v>
      </c>
      <c r="L63" s="46">
        <v>303721</v>
      </c>
      <c r="M63" s="46">
        <v>0</v>
      </c>
      <c r="N63" s="46">
        <f t="shared" si="14"/>
        <v>1050677</v>
      </c>
      <c r="O63" s="47">
        <f t="shared" si="9"/>
        <v>41.517248192199787</v>
      </c>
      <c r="P63" s="9"/>
    </row>
    <row r="64" spans="1:16" ht="15.75">
      <c r="A64" s="29" t="s">
        <v>42</v>
      </c>
      <c r="B64" s="30"/>
      <c r="C64" s="31"/>
      <c r="D64" s="32">
        <f t="shared" ref="D64:M64" si="15">SUM(D65:D66)</f>
        <v>1067625</v>
      </c>
      <c r="E64" s="32">
        <f t="shared" si="15"/>
        <v>28242</v>
      </c>
      <c r="F64" s="32">
        <f t="shared" si="15"/>
        <v>25182476</v>
      </c>
      <c r="G64" s="32">
        <f t="shared" si="15"/>
        <v>21496</v>
      </c>
      <c r="H64" s="32">
        <f t="shared" si="15"/>
        <v>0</v>
      </c>
      <c r="I64" s="32">
        <f t="shared" si="15"/>
        <v>0</v>
      </c>
      <c r="J64" s="32">
        <f t="shared" si="15"/>
        <v>1630759</v>
      </c>
      <c r="K64" s="32">
        <f t="shared" si="15"/>
        <v>0</v>
      </c>
      <c r="L64" s="32">
        <f t="shared" si="15"/>
        <v>0</v>
      </c>
      <c r="M64" s="32">
        <f t="shared" si="15"/>
        <v>0</v>
      </c>
      <c r="N64" s="32">
        <f>SUM(D64:M64)</f>
        <v>27930598</v>
      </c>
      <c r="O64" s="45">
        <f t="shared" si="9"/>
        <v>1103.6708420595091</v>
      </c>
      <c r="P64" s="9"/>
    </row>
    <row r="65" spans="1:119">
      <c r="A65" s="12"/>
      <c r="B65" s="25">
        <v>381</v>
      </c>
      <c r="C65" s="20" t="s">
        <v>67</v>
      </c>
      <c r="D65" s="46">
        <v>1067625</v>
      </c>
      <c r="E65" s="46">
        <v>28242</v>
      </c>
      <c r="F65" s="46">
        <v>847476</v>
      </c>
      <c r="G65" s="46">
        <v>0</v>
      </c>
      <c r="H65" s="46">
        <v>0</v>
      </c>
      <c r="I65" s="46">
        <v>0</v>
      </c>
      <c r="J65" s="46">
        <v>1630759</v>
      </c>
      <c r="K65" s="46">
        <v>0</v>
      </c>
      <c r="L65" s="46">
        <v>0</v>
      </c>
      <c r="M65" s="46">
        <v>0</v>
      </c>
      <c r="N65" s="46">
        <f>SUM(D65:M65)</f>
        <v>3574102</v>
      </c>
      <c r="O65" s="47">
        <f t="shared" si="9"/>
        <v>141.22977832220334</v>
      </c>
      <c r="P65" s="9"/>
    </row>
    <row r="66" spans="1:119" ht="15.75" thickBot="1">
      <c r="A66" s="12"/>
      <c r="B66" s="25">
        <v>384</v>
      </c>
      <c r="C66" s="20" t="s">
        <v>68</v>
      </c>
      <c r="D66" s="46">
        <v>0</v>
      </c>
      <c r="E66" s="46">
        <v>0</v>
      </c>
      <c r="F66" s="46">
        <v>24335000</v>
      </c>
      <c r="G66" s="46">
        <v>21496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24356496</v>
      </c>
      <c r="O66" s="47">
        <f t="shared" si="9"/>
        <v>962.44106373730585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6">SUM(D5,D16,D23,D37,D49,D53,D64)</f>
        <v>22469320</v>
      </c>
      <c r="E67" s="15">
        <f t="shared" si="16"/>
        <v>2507598</v>
      </c>
      <c r="F67" s="15">
        <f t="shared" si="16"/>
        <v>25393846</v>
      </c>
      <c r="G67" s="15">
        <f t="shared" si="16"/>
        <v>21496</v>
      </c>
      <c r="H67" s="15">
        <f t="shared" si="16"/>
        <v>0</v>
      </c>
      <c r="I67" s="15">
        <f t="shared" si="16"/>
        <v>13408794</v>
      </c>
      <c r="J67" s="15">
        <f t="shared" si="16"/>
        <v>2630669</v>
      </c>
      <c r="K67" s="15">
        <f t="shared" si="16"/>
        <v>0</v>
      </c>
      <c r="L67" s="15">
        <f t="shared" si="16"/>
        <v>7784614</v>
      </c>
      <c r="M67" s="15">
        <f t="shared" si="16"/>
        <v>0</v>
      </c>
      <c r="N67" s="15">
        <f>SUM(D67:M67)</f>
        <v>74216337</v>
      </c>
      <c r="O67" s="38">
        <f t="shared" si="9"/>
        <v>2932.6406527838149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115</v>
      </c>
      <c r="M69" s="48"/>
      <c r="N69" s="48"/>
      <c r="O69" s="43">
        <v>25307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89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11565975</v>
      </c>
      <c r="E5" s="27">
        <f t="shared" si="0"/>
        <v>1760198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13326173</v>
      </c>
      <c r="O5" s="33">
        <f t="shared" ref="O5:O36" si="1">(N5/O$69)</f>
        <v>534.77960592319118</v>
      </c>
      <c r="P5" s="6"/>
    </row>
    <row r="6" spans="1:133">
      <c r="A6" s="12"/>
      <c r="B6" s="25">
        <v>311</v>
      </c>
      <c r="C6" s="20" t="s">
        <v>3</v>
      </c>
      <c r="D6" s="46">
        <v>7121260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7121260</v>
      </c>
      <c r="O6" s="47">
        <f t="shared" si="1"/>
        <v>285.77631526144711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1035854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1035854</v>
      </c>
      <c r="O7" s="47">
        <f t="shared" si="1"/>
        <v>41.568843051486816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724344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724344</v>
      </c>
      <c r="O8" s="47">
        <f t="shared" si="1"/>
        <v>29.067940126008267</v>
      </c>
      <c r="P8" s="9"/>
    </row>
    <row r="9" spans="1:133">
      <c r="A9" s="12"/>
      <c r="B9" s="25">
        <v>312.51</v>
      </c>
      <c r="C9" s="20" t="s">
        <v>80</v>
      </c>
      <c r="D9" s="46">
        <v>164956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164956</v>
      </c>
      <c r="O9" s="47">
        <f t="shared" si="1"/>
        <v>6.6196877884345282</v>
      </c>
      <c r="P9" s="9"/>
    </row>
    <row r="10" spans="1:133">
      <c r="A10" s="12"/>
      <c r="B10" s="25">
        <v>312.52</v>
      </c>
      <c r="C10" s="20" t="s">
        <v>77</v>
      </c>
      <c r="D10" s="46">
        <v>139664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139664</v>
      </c>
      <c r="O10" s="47">
        <f t="shared" si="1"/>
        <v>5.6047192905012242</v>
      </c>
      <c r="P10" s="9"/>
    </row>
    <row r="11" spans="1:133">
      <c r="A11" s="12"/>
      <c r="B11" s="25">
        <v>314.10000000000002</v>
      </c>
      <c r="C11" s="20" t="s">
        <v>13</v>
      </c>
      <c r="D11" s="46">
        <v>1924442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1924442</v>
      </c>
      <c r="O11" s="47">
        <f t="shared" si="1"/>
        <v>77.227898390786152</v>
      </c>
      <c r="P11" s="9"/>
    </row>
    <row r="12" spans="1:133">
      <c r="A12" s="12"/>
      <c r="B12" s="25">
        <v>314.3</v>
      </c>
      <c r="C12" s="20" t="s">
        <v>14</v>
      </c>
      <c r="D12" s="46">
        <v>273283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273283</v>
      </c>
      <c r="O12" s="47">
        <f t="shared" si="1"/>
        <v>10.96685260243188</v>
      </c>
      <c r="P12" s="9"/>
    </row>
    <row r="13" spans="1:133">
      <c r="A13" s="12"/>
      <c r="B13" s="25">
        <v>314.39999999999998</v>
      </c>
      <c r="C13" s="20" t="s">
        <v>15</v>
      </c>
      <c r="D13" s="46">
        <v>30661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30661</v>
      </c>
      <c r="O13" s="47">
        <f t="shared" si="1"/>
        <v>1.2304265821260885</v>
      </c>
      <c r="P13" s="9"/>
    </row>
    <row r="14" spans="1:133">
      <c r="A14" s="12"/>
      <c r="B14" s="25">
        <v>315</v>
      </c>
      <c r="C14" s="20" t="s">
        <v>16</v>
      </c>
      <c r="D14" s="46">
        <v>1678859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1678859</v>
      </c>
      <c r="O14" s="47">
        <f t="shared" si="1"/>
        <v>67.372647377503114</v>
      </c>
      <c r="P14" s="9"/>
    </row>
    <row r="15" spans="1:133">
      <c r="A15" s="12"/>
      <c r="B15" s="25">
        <v>316</v>
      </c>
      <c r="C15" s="20" t="s">
        <v>17</v>
      </c>
      <c r="D15" s="46">
        <v>232850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232850</v>
      </c>
      <c r="O15" s="47">
        <f t="shared" si="1"/>
        <v>9.3442754524659897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SUM(D17:D21)</f>
        <v>2061898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98091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7" si="4">SUM(D16:M16)</f>
        <v>2159989</v>
      </c>
      <c r="O16" s="45">
        <f t="shared" si="1"/>
        <v>86.680404510614395</v>
      </c>
      <c r="P16" s="10"/>
    </row>
    <row r="17" spans="1:16">
      <c r="A17" s="12"/>
      <c r="B17" s="25">
        <v>322</v>
      </c>
      <c r="C17" s="20" t="s">
        <v>0</v>
      </c>
      <c r="D17" s="46">
        <v>220312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220312</v>
      </c>
      <c r="O17" s="47">
        <f t="shared" si="1"/>
        <v>8.8411252457963805</v>
      </c>
      <c r="P17" s="9"/>
    </row>
    <row r="18" spans="1:16">
      <c r="A18" s="12"/>
      <c r="B18" s="25">
        <v>323.10000000000002</v>
      </c>
      <c r="C18" s="20" t="s">
        <v>19</v>
      </c>
      <c r="D18" s="46">
        <v>1764912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1764912</v>
      </c>
      <c r="O18" s="47">
        <f t="shared" si="1"/>
        <v>70.82595609775673</v>
      </c>
      <c r="P18" s="9"/>
    </row>
    <row r="19" spans="1:16">
      <c r="A19" s="12"/>
      <c r="B19" s="25">
        <v>323.39999999999998</v>
      </c>
      <c r="C19" s="20" t="s">
        <v>20</v>
      </c>
      <c r="D19" s="46">
        <v>14351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14351</v>
      </c>
      <c r="O19" s="47">
        <f t="shared" si="1"/>
        <v>0.57590593523014566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98091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98091</v>
      </c>
      <c r="O20" s="47">
        <f t="shared" si="1"/>
        <v>3.9363939162887758</v>
      </c>
      <c r="P20" s="9"/>
    </row>
    <row r="21" spans="1:16">
      <c r="A21" s="12"/>
      <c r="B21" s="25">
        <v>329</v>
      </c>
      <c r="C21" s="20" t="s">
        <v>22</v>
      </c>
      <c r="D21" s="46">
        <v>62323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62323</v>
      </c>
      <c r="O21" s="47">
        <f t="shared" si="1"/>
        <v>2.5010233155423571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SUM(D23:D36)</f>
        <v>2989439</v>
      </c>
      <c r="E22" s="32">
        <f t="shared" si="5"/>
        <v>1502535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4491974</v>
      </c>
      <c r="O22" s="45">
        <f t="shared" si="1"/>
        <v>180.26301215939645</v>
      </c>
      <c r="P22" s="10"/>
    </row>
    <row r="23" spans="1:16">
      <c r="A23" s="12"/>
      <c r="B23" s="25">
        <v>331.2</v>
      </c>
      <c r="C23" s="20" t="s">
        <v>23</v>
      </c>
      <c r="D23" s="46">
        <v>117055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117055</v>
      </c>
      <c r="O23" s="47">
        <f t="shared" si="1"/>
        <v>4.6974196396324093</v>
      </c>
      <c r="P23" s="9"/>
    </row>
    <row r="24" spans="1:16">
      <c r="A24" s="12"/>
      <c r="B24" s="25">
        <v>331.49</v>
      </c>
      <c r="C24" s="20" t="s">
        <v>81</v>
      </c>
      <c r="D24" s="46">
        <v>0</v>
      </c>
      <c r="E24" s="46">
        <v>596443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596443</v>
      </c>
      <c r="O24" s="47">
        <f t="shared" si="1"/>
        <v>23.935270275693245</v>
      </c>
      <c r="P24" s="9"/>
    </row>
    <row r="25" spans="1:16">
      <c r="A25" s="12"/>
      <c r="B25" s="25">
        <v>331.7</v>
      </c>
      <c r="C25" s="20" t="s">
        <v>91</v>
      </c>
      <c r="D25" s="46">
        <v>0</v>
      </c>
      <c r="E25" s="46">
        <v>110000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110000</v>
      </c>
      <c r="O25" s="47">
        <f t="shared" si="1"/>
        <v>4.4143023395802397</v>
      </c>
      <c r="P25" s="9"/>
    </row>
    <row r="26" spans="1:16">
      <c r="A26" s="12"/>
      <c r="B26" s="25">
        <v>331.9</v>
      </c>
      <c r="C26" s="20" t="s">
        <v>25</v>
      </c>
      <c r="D26" s="46">
        <v>83314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83314</v>
      </c>
      <c r="O26" s="47">
        <f t="shared" si="1"/>
        <v>3.3433925919980738</v>
      </c>
      <c r="P26" s="9"/>
    </row>
    <row r="27" spans="1:16">
      <c r="A27" s="12"/>
      <c r="B27" s="25">
        <v>334.49</v>
      </c>
      <c r="C27" s="20" t="s">
        <v>86</v>
      </c>
      <c r="D27" s="46">
        <v>27937</v>
      </c>
      <c r="E27" s="46">
        <v>227237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255174</v>
      </c>
      <c r="O27" s="47">
        <f t="shared" si="1"/>
        <v>10.240138047273165</v>
      </c>
      <c r="P27" s="9"/>
    </row>
    <row r="28" spans="1:16">
      <c r="A28" s="12"/>
      <c r="B28" s="25">
        <v>335.12</v>
      </c>
      <c r="C28" s="20" t="s">
        <v>28</v>
      </c>
      <c r="D28" s="46">
        <v>561926</v>
      </c>
      <c r="E28" s="46">
        <v>235156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797082</v>
      </c>
      <c r="O28" s="47">
        <f t="shared" si="1"/>
        <v>31.986917613066336</v>
      </c>
      <c r="P28" s="9"/>
    </row>
    <row r="29" spans="1:16">
      <c r="A29" s="12"/>
      <c r="B29" s="25">
        <v>335.15</v>
      </c>
      <c r="C29" s="20" t="s">
        <v>29</v>
      </c>
      <c r="D29" s="46">
        <v>10728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10728</v>
      </c>
      <c r="O29" s="47">
        <f t="shared" si="1"/>
        <v>0.43051486817288015</v>
      </c>
      <c r="P29" s="9"/>
    </row>
    <row r="30" spans="1:16">
      <c r="A30" s="12"/>
      <c r="B30" s="25">
        <v>335.18</v>
      </c>
      <c r="C30" s="20" t="s">
        <v>30</v>
      </c>
      <c r="D30" s="46">
        <v>1792355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1792355</v>
      </c>
      <c r="O30" s="47">
        <f t="shared" si="1"/>
        <v>71.927244271439463</v>
      </c>
      <c r="P30" s="9"/>
    </row>
    <row r="31" spans="1:16">
      <c r="A31" s="12"/>
      <c r="B31" s="25">
        <v>335.21</v>
      </c>
      <c r="C31" s="20" t="s">
        <v>31</v>
      </c>
      <c r="D31" s="46">
        <v>22153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22153</v>
      </c>
      <c r="O31" s="47">
        <f t="shared" si="1"/>
        <v>0.88900036117019143</v>
      </c>
      <c r="P31" s="9"/>
    </row>
    <row r="32" spans="1:16">
      <c r="A32" s="12"/>
      <c r="B32" s="25">
        <v>337.2</v>
      </c>
      <c r="C32" s="20" t="s">
        <v>32</v>
      </c>
      <c r="D32" s="46">
        <v>104705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104705</v>
      </c>
      <c r="O32" s="47">
        <f t="shared" si="1"/>
        <v>4.2018138769613547</v>
      </c>
      <c r="P32" s="9"/>
    </row>
    <row r="33" spans="1:16">
      <c r="A33" s="12"/>
      <c r="B33" s="25">
        <v>337.4</v>
      </c>
      <c r="C33" s="20" t="s">
        <v>82</v>
      </c>
      <c r="D33" s="46">
        <v>0</v>
      </c>
      <c r="E33" s="46">
        <v>161897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161897</v>
      </c>
      <c r="O33" s="47">
        <f t="shared" si="1"/>
        <v>6.4969300533729282</v>
      </c>
      <c r="P33" s="9"/>
    </row>
    <row r="34" spans="1:16">
      <c r="A34" s="12"/>
      <c r="B34" s="25">
        <v>337.5</v>
      </c>
      <c r="C34" s="20" t="s">
        <v>33</v>
      </c>
      <c r="D34" s="46">
        <v>0</v>
      </c>
      <c r="E34" s="46">
        <v>19734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19734</v>
      </c>
      <c r="O34" s="47">
        <f t="shared" si="1"/>
        <v>0.79192583972069508</v>
      </c>
      <c r="P34" s="9"/>
    </row>
    <row r="35" spans="1:16">
      <c r="A35" s="12"/>
      <c r="B35" s="25">
        <v>337.7</v>
      </c>
      <c r="C35" s="20" t="s">
        <v>34</v>
      </c>
      <c r="D35" s="46">
        <v>155483</v>
      </c>
      <c r="E35" s="46">
        <v>32000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187483</v>
      </c>
      <c r="O35" s="47">
        <f t="shared" si="1"/>
        <v>7.5236967775592918</v>
      </c>
      <c r="P35" s="9"/>
    </row>
    <row r="36" spans="1:16">
      <c r="A36" s="12"/>
      <c r="B36" s="25">
        <v>338</v>
      </c>
      <c r="C36" s="20" t="s">
        <v>35</v>
      </c>
      <c r="D36" s="46">
        <v>113783</v>
      </c>
      <c r="E36" s="46">
        <v>120068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233851</v>
      </c>
      <c r="O36" s="47">
        <f t="shared" si="1"/>
        <v>9.3844456037561699</v>
      </c>
      <c r="P36" s="9"/>
    </row>
    <row r="37" spans="1:16" ht="15.75">
      <c r="A37" s="29" t="s">
        <v>40</v>
      </c>
      <c r="B37" s="30"/>
      <c r="C37" s="31"/>
      <c r="D37" s="32">
        <f t="shared" ref="D37:M37" si="6">SUM(D38:D48)</f>
        <v>3692472</v>
      </c>
      <c r="E37" s="32">
        <f t="shared" si="6"/>
        <v>0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13128751</v>
      </c>
      <c r="J37" s="32">
        <f t="shared" si="6"/>
        <v>905190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 t="shared" si="4"/>
        <v>17726413</v>
      </c>
      <c r="O37" s="45">
        <f t="shared" ref="O37:O67" si="7">(N37/O$69)</f>
        <v>711.36133071150527</v>
      </c>
      <c r="P37" s="10"/>
    </row>
    <row r="38" spans="1:16">
      <c r="A38" s="12"/>
      <c r="B38" s="25">
        <v>341.3</v>
      </c>
      <c r="C38" s="20" t="s">
        <v>43</v>
      </c>
      <c r="D38" s="46">
        <v>1659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8">SUM(D38:M38)</f>
        <v>1659</v>
      </c>
      <c r="O38" s="47">
        <f t="shared" si="7"/>
        <v>6.6575705285123798E-2</v>
      </c>
      <c r="P38" s="9"/>
    </row>
    <row r="39" spans="1:16">
      <c r="A39" s="12"/>
      <c r="B39" s="25">
        <v>341.9</v>
      </c>
      <c r="C39" s="20" t="s">
        <v>44</v>
      </c>
      <c r="D39" s="46">
        <v>3300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3300</v>
      </c>
      <c r="O39" s="47">
        <f t="shared" si="7"/>
        <v>0.13242907018740721</v>
      </c>
      <c r="P39" s="9"/>
    </row>
    <row r="40" spans="1:16">
      <c r="A40" s="12"/>
      <c r="B40" s="25">
        <v>342.2</v>
      </c>
      <c r="C40" s="20" t="s">
        <v>45</v>
      </c>
      <c r="D40" s="46">
        <v>343375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343375</v>
      </c>
      <c r="O40" s="47">
        <f t="shared" si="7"/>
        <v>13.779646053212408</v>
      </c>
      <c r="P40" s="9"/>
    </row>
    <row r="41" spans="1:16">
      <c r="A41" s="12"/>
      <c r="B41" s="25">
        <v>342.6</v>
      </c>
      <c r="C41" s="20" t="s">
        <v>47</v>
      </c>
      <c r="D41" s="46">
        <v>414061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414061</v>
      </c>
      <c r="O41" s="47">
        <f t="shared" si="7"/>
        <v>16.61627673662667</v>
      </c>
      <c r="P41" s="9"/>
    </row>
    <row r="42" spans="1:16">
      <c r="A42" s="12"/>
      <c r="B42" s="25">
        <v>342.9</v>
      </c>
      <c r="C42" s="20" t="s">
        <v>48</v>
      </c>
      <c r="D42" s="46">
        <v>10671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10671</v>
      </c>
      <c r="O42" s="47">
        <f t="shared" si="7"/>
        <v>0.4282274569605522</v>
      </c>
      <c r="P42" s="9"/>
    </row>
    <row r="43" spans="1:16">
      <c r="A43" s="12"/>
      <c r="B43" s="25">
        <v>343.3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3321959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3321959</v>
      </c>
      <c r="O43" s="47">
        <f t="shared" si="7"/>
        <v>133.31028532445123</v>
      </c>
      <c r="P43" s="9"/>
    </row>
    <row r="44" spans="1:16">
      <c r="A44" s="12"/>
      <c r="B44" s="25">
        <v>343.4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3017634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3017634</v>
      </c>
      <c r="O44" s="47">
        <f t="shared" si="7"/>
        <v>121.0977166017898</v>
      </c>
      <c r="P44" s="9"/>
    </row>
    <row r="45" spans="1:16">
      <c r="A45" s="12"/>
      <c r="B45" s="25">
        <v>343.5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6453284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6453284</v>
      </c>
      <c r="O45" s="47">
        <f t="shared" si="7"/>
        <v>258.97042417432482</v>
      </c>
      <c r="P45" s="9"/>
    </row>
    <row r="46" spans="1:16">
      <c r="A46" s="12"/>
      <c r="B46" s="25">
        <v>343.6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335874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335874</v>
      </c>
      <c r="O46" s="47">
        <f t="shared" si="7"/>
        <v>13.478630763674305</v>
      </c>
      <c r="P46" s="9"/>
    </row>
    <row r="47" spans="1:16">
      <c r="A47" s="12"/>
      <c r="B47" s="25">
        <v>347.2</v>
      </c>
      <c r="C47" s="20" t="s">
        <v>53</v>
      </c>
      <c r="D47" s="46">
        <v>899707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899707</v>
      </c>
      <c r="O47" s="47">
        <f t="shared" si="7"/>
        <v>36.105261045788353</v>
      </c>
      <c r="P47" s="9"/>
    </row>
    <row r="48" spans="1:16">
      <c r="A48" s="12"/>
      <c r="B48" s="25">
        <v>349</v>
      </c>
      <c r="C48" s="20" t="s">
        <v>1</v>
      </c>
      <c r="D48" s="46">
        <v>2019699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905190</v>
      </c>
      <c r="K48" s="46">
        <v>0</v>
      </c>
      <c r="L48" s="46">
        <v>0</v>
      </c>
      <c r="M48" s="46">
        <v>0</v>
      </c>
      <c r="N48" s="46">
        <f t="shared" si="8"/>
        <v>2924889</v>
      </c>
      <c r="O48" s="47">
        <f t="shared" si="7"/>
        <v>117.37585777920462</v>
      </c>
      <c r="P48" s="9"/>
    </row>
    <row r="49" spans="1:16" ht="15.75">
      <c r="A49" s="29" t="s">
        <v>41</v>
      </c>
      <c r="B49" s="30"/>
      <c r="C49" s="31"/>
      <c r="D49" s="32">
        <f t="shared" ref="D49:M49" si="9">SUM(D50:D52)</f>
        <v>788489</v>
      </c>
      <c r="E49" s="32">
        <f t="shared" si="9"/>
        <v>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ref="N49:N54" si="10">SUM(D49:M49)</f>
        <v>788489</v>
      </c>
      <c r="O49" s="45">
        <f t="shared" si="7"/>
        <v>31.642080340302581</v>
      </c>
      <c r="P49" s="10"/>
    </row>
    <row r="50" spans="1:16">
      <c r="A50" s="13"/>
      <c r="B50" s="39">
        <v>351.1</v>
      </c>
      <c r="C50" s="21" t="s">
        <v>56</v>
      </c>
      <c r="D50" s="46">
        <v>78220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78220</v>
      </c>
      <c r="O50" s="47">
        <f t="shared" si="7"/>
        <v>3.1389702636542398</v>
      </c>
      <c r="P50" s="9"/>
    </row>
    <row r="51" spans="1:16">
      <c r="A51" s="13"/>
      <c r="B51" s="39">
        <v>352</v>
      </c>
      <c r="C51" s="21" t="s">
        <v>57</v>
      </c>
      <c r="D51" s="46">
        <v>45232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45232</v>
      </c>
      <c r="O51" s="47">
        <f t="shared" si="7"/>
        <v>1.8151611220353947</v>
      </c>
      <c r="P51" s="9"/>
    </row>
    <row r="52" spans="1:16">
      <c r="A52" s="13"/>
      <c r="B52" s="39">
        <v>354</v>
      </c>
      <c r="C52" s="21" t="s">
        <v>58</v>
      </c>
      <c r="D52" s="46">
        <v>665037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665037</v>
      </c>
      <c r="O52" s="47">
        <f t="shared" si="7"/>
        <v>26.687948954612946</v>
      </c>
      <c r="P52" s="9"/>
    </row>
    <row r="53" spans="1:16" ht="15.75">
      <c r="A53" s="29" t="s">
        <v>4</v>
      </c>
      <c r="B53" s="30"/>
      <c r="C53" s="31"/>
      <c r="D53" s="32">
        <f t="shared" ref="D53:M53" si="11">SUM(D54:D63)</f>
        <v>1500016</v>
      </c>
      <c r="E53" s="32">
        <f t="shared" si="11"/>
        <v>319721</v>
      </c>
      <c r="F53" s="32">
        <f t="shared" si="11"/>
        <v>198332</v>
      </c>
      <c r="G53" s="32">
        <f t="shared" si="11"/>
        <v>0</v>
      </c>
      <c r="H53" s="32">
        <f t="shared" si="11"/>
        <v>0</v>
      </c>
      <c r="I53" s="32">
        <f t="shared" si="11"/>
        <v>103873</v>
      </c>
      <c r="J53" s="32">
        <f t="shared" si="11"/>
        <v>30178</v>
      </c>
      <c r="K53" s="32">
        <f t="shared" si="11"/>
        <v>0</v>
      </c>
      <c r="L53" s="32">
        <f t="shared" si="11"/>
        <v>7969728</v>
      </c>
      <c r="M53" s="32">
        <f t="shared" si="11"/>
        <v>0</v>
      </c>
      <c r="N53" s="32">
        <f t="shared" si="10"/>
        <v>10121848</v>
      </c>
      <c r="O53" s="45">
        <f t="shared" si="7"/>
        <v>406.18997552068703</v>
      </c>
      <c r="P53" s="10"/>
    </row>
    <row r="54" spans="1:16">
      <c r="A54" s="12"/>
      <c r="B54" s="25">
        <v>361.1</v>
      </c>
      <c r="C54" s="20" t="s">
        <v>59</v>
      </c>
      <c r="D54" s="46">
        <v>72106</v>
      </c>
      <c r="E54" s="46">
        <v>54414</v>
      </c>
      <c r="F54" s="46">
        <v>8336</v>
      </c>
      <c r="G54" s="46">
        <v>0</v>
      </c>
      <c r="H54" s="46">
        <v>0</v>
      </c>
      <c r="I54" s="46">
        <v>103873</v>
      </c>
      <c r="J54" s="46">
        <v>18853</v>
      </c>
      <c r="K54" s="46">
        <v>0</v>
      </c>
      <c r="L54" s="46">
        <v>619376</v>
      </c>
      <c r="M54" s="46">
        <v>0</v>
      </c>
      <c r="N54" s="46">
        <f t="shared" si="10"/>
        <v>876958</v>
      </c>
      <c r="O54" s="47">
        <f t="shared" si="7"/>
        <v>35.192343191941895</v>
      </c>
      <c r="P54" s="9"/>
    </row>
    <row r="55" spans="1:16">
      <c r="A55" s="12"/>
      <c r="B55" s="25">
        <v>361.2</v>
      </c>
      <c r="C55" s="20" t="s">
        <v>87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377614</v>
      </c>
      <c r="M55" s="46">
        <v>0</v>
      </c>
      <c r="N55" s="46">
        <f t="shared" ref="N55:N63" si="12">SUM(D55:M55)</f>
        <v>377614</v>
      </c>
      <c r="O55" s="47">
        <f t="shared" si="7"/>
        <v>15.153657851438661</v>
      </c>
      <c r="P55" s="9"/>
    </row>
    <row r="56" spans="1:16">
      <c r="A56" s="12"/>
      <c r="B56" s="25">
        <v>361.3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3272872</v>
      </c>
      <c r="M56" s="46">
        <v>0</v>
      </c>
      <c r="N56" s="46">
        <f t="shared" si="12"/>
        <v>3272872</v>
      </c>
      <c r="O56" s="47">
        <f t="shared" si="7"/>
        <v>131.34042297042419</v>
      </c>
      <c r="P56" s="9"/>
    </row>
    <row r="57" spans="1:16">
      <c r="A57" s="12"/>
      <c r="B57" s="25">
        <v>361.4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938930</v>
      </c>
      <c r="M57" s="46">
        <v>0</v>
      </c>
      <c r="N57" s="46">
        <f t="shared" si="12"/>
        <v>938930</v>
      </c>
      <c r="O57" s="47">
        <f t="shared" si="7"/>
        <v>37.679280870018864</v>
      </c>
      <c r="P57" s="9"/>
    </row>
    <row r="58" spans="1:16">
      <c r="A58" s="12"/>
      <c r="B58" s="25">
        <v>362</v>
      </c>
      <c r="C58" s="20" t="s">
        <v>62</v>
      </c>
      <c r="D58" s="46">
        <v>545272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545272</v>
      </c>
      <c r="O58" s="47">
        <f t="shared" si="7"/>
        <v>21.881776957341788</v>
      </c>
      <c r="P58" s="9"/>
    </row>
    <row r="59" spans="1:16">
      <c r="A59" s="12"/>
      <c r="B59" s="25">
        <v>364</v>
      </c>
      <c r="C59" s="20" t="s">
        <v>63</v>
      </c>
      <c r="D59" s="46">
        <v>69047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4301</v>
      </c>
      <c r="K59" s="46">
        <v>0</v>
      </c>
      <c r="L59" s="46">
        <v>0</v>
      </c>
      <c r="M59" s="46">
        <v>0</v>
      </c>
      <c r="N59" s="46">
        <f t="shared" si="12"/>
        <v>73348</v>
      </c>
      <c r="O59" s="47">
        <f t="shared" si="7"/>
        <v>2.943456800032104</v>
      </c>
      <c r="P59" s="9"/>
    </row>
    <row r="60" spans="1:16">
      <c r="A60" s="12"/>
      <c r="B60" s="25">
        <v>365</v>
      </c>
      <c r="C60" s="20" t="s">
        <v>83</v>
      </c>
      <c r="D60" s="46">
        <v>1175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1175</v>
      </c>
      <c r="O60" s="47">
        <f t="shared" si="7"/>
        <v>4.7152774990970744E-2</v>
      </c>
      <c r="P60" s="9"/>
    </row>
    <row r="61" spans="1:16">
      <c r="A61" s="12"/>
      <c r="B61" s="25">
        <v>366</v>
      </c>
      <c r="C61" s="20" t="s">
        <v>64</v>
      </c>
      <c r="D61" s="46">
        <v>585996</v>
      </c>
      <c r="E61" s="46">
        <v>15000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600996</v>
      </c>
      <c r="O61" s="47">
        <f t="shared" si="7"/>
        <v>24.1179822625306</v>
      </c>
      <c r="P61" s="9"/>
    </row>
    <row r="62" spans="1:16">
      <c r="A62" s="12"/>
      <c r="B62" s="25">
        <v>369.7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2456316</v>
      </c>
      <c r="M62" s="46">
        <v>0</v>
      </c>
      <c r="N62" s="46">
        <f t="shared" si="12"/>
        <v>2456316</v>
      </c>
      <c r="O62" s="47">
        <f t="shared" si="7"/>
        <v>98.572013323167056</v>
      </c>
      <c r="P62" s="9"/>
    </row>
    <row r="63" spans="1:16">
      <c r="A63" s="12"/>
      <c r="B63" s="25">
        <v>369.9</v>
      </c>
      <c r="C63" s="20" t="s">
        <v>66</v>
      </c>
      <c r="D63" s="46">
        <v>226420</v>
      </c>
      <c r="E63" s="46">
        <v>250307</v>
      </c>
      <c r="F63" s="46">
        <v>189996</v>
      </c>
      <c r="G63" s="46">
        <v>0</v>
      </c>
      <c r="H63" s="46">
        <v>0</v>
      </c>
      <c r="I63" s="46">
        <v>0</v>
      </c>
      <c r="J63" s="46">
        <v>7024</v>
      </c>
      <c r="K63" s="46">
        <v>0</v>
      </c>
      <c r="L63" s="46">
        <v>304620</v>
      </c>
      <c r="M63" s="46">
        <v>0</v>
      </c>
      <c r="N63" s="46">
        <f t="shared" si="12"/>
        <v>978367</v>
      </c>
      <c r="O63" s="47">
        <f t="shared" si="7"/>
        <v>39.261888518800916</v>
      </c>
      <c r="P63" s="9"/>
    </row>
    <row r="64" spans="1:16" ht="15.75">
      <c r="A64" s="29" t="s">
        <v>42</v>
      </c>
      <c r="B64" s="30"/>
      <c r="C64" s="31"/>
      <c r="D64" s="32">
        <f t="shared" ref="D64:M64" si="13">SUM(D65:D66)</f>
        <v>0</v>
      </c>
      <c r="E64" s="32">
        <f t="shared" si="13"/>
        <v>20469</v>
      </c>
      <c r="F64" s="32">
        <f t="shared" si="13"/>
        <v>1778292</v>
      </c>
      <c r="G64" s="32">
        <f t="shared" si="13"/>
        <v>1000192</v>
      </c>
      <c r="H64" s="32">
        <f t="shared" si="13"/>
        <v>0</v>
      </c>
      <c r="I64" s="32">
        <f t="shared" si="13"/>
        <v>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>SUM(D64:M64)</f>
        <v>2798953</v>
      </c>
      <c r="O64" s="45">
        <f t="shared" si="7"/>
        <v>112.32204342068302</v>
      </c>
      <c r="P64" s="9"/>
    </row>
    <row r="65" spans="1:119">
      <c r="A65" s="12"/>
      <c r="B65" s="25">
        <v>381</v>
      </c>
      <c r="C65" s="20" t="s">
        <v>67</v>
      </c>
      <c r="D65" s="46">
        <v>0</v>
      </c>
      <c r="E65" s="46">
        <v>20469</v>
      </c>
      <c r="F65" s="46">
        <v>1778292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1798761</v>
      </c>
      <c r="O65" s="47">
        <f t="shared" si="7"/>
        <v>72.184317187688109</v>
      </c>
      <c r="P65" s="9"/>
    </row>
    <row r="66" spans="1:119" ht="15.75" thickBot="1">
      <c r="A66" s="12"/>
      <c r="B66" s="25">
        <v>384</v>
      </c>
      <c r="C66" s="20" t="s">
        <v>68</v>
      </c>
      <c r="D66" s="46">
        <v>0</v>
      </c>
      <c r="E66" s="46">
        <v>0</v>
      </c>
      <c r="F66" s="46">
        <v>0</v>
      </c>
      <c r="G66" s="46">
        <v>1000192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1000192</v>
      </c>
      <c r="O66" s="47">
        <f t="shared" si="7"/>
        <v>40.1377262329949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4">SUM(D5,D16,D22,D37,D49,D53,D64)</f>
        <v>22598289</v>
      </c>
      <c r="E67" s="15">
        <f t="shared" si="14"/>
        <v>3602923</v>
      </c>
      <c r="F67" s="15">
        <f t="shared" si="14"/>
        <v>1976624</v>
      </c>
      <c r="G67" s="15">
        <f t="shared" si="14"/>
        <v>1000192</v>
      </c>
      <c r="H67" s="15">
        <f t="shared" si="14"/>
        <v>0</v>
      </c>
      <c r="I67" s="15">
        <f t="shared" si="14"/>
        <v>13330715</v>
      </c>
      <c r="J67" s="15">
        <f t="shared" si="14"/>
        <v>935368</v>
      </c>
      <c r="K67" s="15">
        <f t="shared" si="14"/>
        <v>0</v>
      </c>
      <c r="L67" s="15">
        <f t="shared" si="14"/>
        <v>7969728</v>
      </c>
      <c r="M67" s="15">
        <f t="shared" si="14"/>
        <v>0</v>
      </c>
      <c r="N67" s="15">
        <f>SUM(D67:M67)</f>
        <v>51413839</v>
      </c>
      <c r="O67" s="38">
        <f t="shared" si="7"/>
        <v>2063.2384525863799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92</v>
      </c>
      <c r="M69" s="48"/>
      <c r="N69" s="48"/>
      <c r="O69" s="43">
        <v>24919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89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11524361</v>
      </c>
      <c r="E5" s="27">
        <f t="shared" si="0"/>
        <v>1705046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13229407</v>
      </c>
      <c r="O5" s="33">
        <f t="shared" ref="O5:O36" si="1">(N5/O$67)</f>
        <v>541.25713935029864</v>
      </c>
      <c r="P5" s="6"/>
    </row>
    <row r="6" spans="1:133">
      <c r="A6" s="12"/>
      <c r="B6" s="25">
        <v>311</v>
      </c>
      <c r="C6" s="20" t="s">
        <v>3</v>
      </c>
      <c r="D6" s="46">
        <v>7043990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7043990</v>
      </c>
      <c r="O6" s="47">
        <f t="shared" si="1"/>
        <v>288.19204647737502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972329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972329</v>
      </c>
      <c r="O7" s="47">
        <f t="shared" si="1"/>
        <v>39.781073561901643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732717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732717</v>
      </c>
      <c r="O8" s="47">
        <f t="shared" si="1"/>
        <v>29.97778414205057</v>
      </c>
      <c r="P8" s="9"/>
    </row>
    <row r="9" spans="1:133">
      <c r="A9" s="12"/>
      <c r="B9" s="25">
        <v>312.51</v>
      </c>
      <c r="C9" s="20" t="s">
        <v>80</v>
      </c>
      <c r="D9" s="46">
        <v>164187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164187</v>
      </c>
      <c r="O9" s="47">
        <f t="shared" si="1"/>
        <v>6.7174126503559446</v>
      </c>
      <c r="P9" s="9"/>
    </row>
    <row r="10" spans="1:133">
      <c r="A10" s="12"/>
      <c r="B10" s="25">
        <v>312.52</v>
      </c>
      <c r="C10" s="20" t="s">
        <v>77</v>
      </c>
      <c r="D10" s="46">
        <v>130962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130962</v>
      </c>
      <c r="O10" s="47">
        <f t="shared" si="1"/>
        <v>5.3580721708534487</v>
      </c>
      <c r="P10" s="9"/>
    </row>
    <row r="11" spans="1:133">
      <c r="A11" s="12"/>
      <c r="B11" s="25">
        <v>314.10000000000002</v>
      </c>
      <c r="C11" s="20" t="s">
        <v>13</v>
      </c>
      <c r="D11" s="46">
        <v>1984452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1984452</v>
      </c>
      <c r="O11" s="47">
        <f t="shared" si="1"/>
        <v>81.190246297357007</v>
      </c>
      <c r="P11" s="9"/>
    </row>
    <row r="12" spans="1:133">
      <c r="A12" s="12"/>
      <c r="B12" s="25">
        <v>314.3</v>
      </c>
      <c r="C12" s="20" t="s">
        <v>14</v>
      </c>
      <c r="D12" s="46">
        <v>280923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280923</v>
      </c>
      <c r="O12" s="47">
        <f t="shared" si="1"/>
        <v>11.493453890843631</v>
      </c>
      <c r="P12" s="9"/>
    </row>
    <row r="13" spans="1:133">
      <c r="A13" s="12"/>
      <c r="B13" s="25">
        <v>314.39999999999998</v>
      </c>
      <c r="C13" s="20" t="s">
        <v>15</v>
      </c>
      <c r="D13" s="46">
        <v>28899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28899</v>
      </c>
      <c r="O13" s="47">
        <f t="shared" si="1"/>
        <v>1.1823500531871369</v>
      </c>
      <c r="P13" s="9"/>
    </row>
    <row r="14" spans="1:133">
      <c r="A14" s="12"/>
      <c r="B14" s="25">
        <v>315</v>
      </c>
      <c r="C14" s="20" t="s">
        <v>16</v>
      </c>
      <c r="D14" s="46">
        <v>1650780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1650780</v>
      </c>
      <c r="O14" s="47">
        <f t="shared" si="1"/>
        <v>67.538662957204807</v>
      </c>
      <c r="P14" s="9"/>
    </row>
    <row r="15" spans="1:133">
      <c r="A15" s="12"/>
      <c r="B15" s="25">
        <v>316</v>
      </c>
      <c r="C15" s="20" t="s">
        <v>17</v>
      </c>
      <c r="D15" s="46">
        <v>240168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240168</v>
      </c>
      <c r="O15" s="47">
        <f t="shared" si="1"/>
        <v>9.826037149169462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SUM(D17:D21)</f>
        <v>2130961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4381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5" si="4">SUM(D16:M16)</f>
        <v>2135342</v>
      </c>
      <c r="O16" s="45">
        <f t="shared" si="1"/>
        <v>87.36363636363636</v>
      </c>
      <c r="P16" s="10"/>
    </row>
    <row r="17" spans="1:16">
      <c r="A17" s="12"/>
      <c r="B17" s="25">
        <v>322</v>
      </c>
      <c r="C17" s="20" t="s">
        <v>0</v>
      </c>
      <c r="D17" s="46">
        <v>216740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216740</v>
      </c>
      <c r="O17" s="47">
        <f t="shared" si="1"/>
        <v>8.8675231159479591</v>
      </c>
      <c r="P17" s="9"/>
    </row>
    <row r="18" spans="1:16">
      <c r="A18" s="12"/>
      <c r="B18" s="25">
        <v>323.10000000000002</v>
      </c>
      <c r="C18" s="20" t="s">
        <v>19</v>
      </c>
      <c r="D18" s="46">
        <v>1840769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1840769</v>
      </c>
      <c r="O18" s="47">
        <f t="shared" si="1"/>
        <v>75.311717535389903</v>
      </c>
      <c r="P18" s="9"/>
    </row>
    <row r="19" spans="1:16">
      <c r="A19" s="12"/>
      <c r="B19" s="25">
        <v>323.39999999999998</v>
      </c>
      <c r="C19" s="20" t="s">
        <v>20</v>
      </c>
      <c r="D19" s="46">
        <v>19325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19325</v>
      </c>
      <c r="O19" s="47">
        <f t="shared" si="1"/>
        <v>0.79064724654283614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4381</v>
      </c>
      <c r="O20" s="47">
        <f t="shared" si="1"/>
        <v>0.17924065133786105</v>
      </c>
      <c r="P20" s="9"/>
    </row>
    <row r="21" spans="1:16">
      <c r="A21" s="12"/>
      <c r="B21" s="25">
        <v>329</v>
      </c>
      <c r="C21" s="20" t="s">
        <v>22</v>
      </c>
      <c r="D21" s="46">
        <v>54127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54127</v>
      </c>
      <c r="O21" s="47">
        <f t="shared" si="1"/>
        <v>2.2145078144178054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SUM(D23:D34)</f>
        <v>3011159</v>
      </c>
      <c r="E22" s="32">
        <f t="shared" si="5"/>
        <v>2833072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5844231</v>
      </c>
      <c r="O22" s="45">
        <f t="shared" si="1"/>
        <v>239.10608788151544</v>
      </c>
      <c r="P22" s="10"/>
    </row>
    <row r="23" spans="1:16">
      <c r="A23" s="12"/>
      <c r="B23" s="25">
        <v>331.2</v>
      </c>
      <c r="C23" s="20" t="s">
        <v>23</v>
      </c>
      <c r="D23" s="46">
        <v>217489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217489</v>
      </c>
      <c r="O23" s="47">
        <f t="shared" si="1"/>
        <v>8.8981670894362157</v>
      </c>
      <c r="P23" s="9"/>
    </row>
    <row r="24" spans="1:16">
      <c r="A24" s="12"/>
      <c r="B24" s="25">
        <v>331.49</v>
      </c>
      <c r="C24" s="20" t="s">
        <v>81</v>
      </c>
      <c r="D24" s="46">
        <v>0</v>
      </c>
      <c r="E24" s="46">
        <v>1261833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1261833</v>
      </c>
      <c r="O24" s="47">
        <f t="shared" si="1"/>
        <v>51.625603469437856</v>
      </c>
      <c r="P24" s="9"/>
    </row>
    <row r="25" spans="1:16">
      <c r="A25" s="12"/>
      <c r="B25" s="25">
        <v>331.9</v>
      </c>
      <c r="C25" s="20" t="s">
        <v>25</v>
      </c>
      <c r="D25" s="46">
        <v>45000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45000</v>
      </c>
      <c r="O25" s="47">
        <f t="shared" si="1"/>
        <v>1.8410932002291138</v>
      </c>
      <c r="P25" s="9"/>
    </row>
    <row r="26" spans="1:16">
      <c r="A26" s="12"/>
      <c r="B26" s="25">
        <v>334.49</v>
      </c>
      <c r="C26" s="20" t="s">
        <v>86</v>
      </c>
      <c r="D26" s="46">
        <v>42489</v>
      </c>
      <c r="E26" s="46">
        <v>965298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1007787</v>
      </c>
      <c r="O26" s="47">
        <f t="shared" si="1"/>
        <v>41.231773177317734</v>
      </c>
      <c r="P26" s="9"/>
    </row>
    <row r="27" spans="1:16">
      <c r="A27" s="12"/>
      <c r="B27" s="25">
        <v>335.12</v>
      </c>
      <c r="C27" s="20" t="s">
        <v>28</v>
      </c>
      <c r="D27" s="46">
        <v>541632</v>
      </c>
      <c r="E27" s="46">
        <v>237322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778954</v>
      </c>
      <c r="O27" s="47">
        <f t="shared" si="1"/>
        <v>31.86948694869487</v>
      </c>
      <c r="P27" s="9"/>
    </row>
    <row r="28" spans="1:16">
      <c r="A28" s="12"/>
      <c r="B28" s="25">
        <v>335.15</v>
      </c>
      <c r="C28" s="20" t="s">
        <v>29</v>
      </c>
      <c r="D28" s="46">
        <v>23267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23267</v>
      </c>
      <c r="O28" s="47">
        <f t="shared" si="1"/>
        <v>0.95192701088290643</v>
      </c>
      <c r="P28" s="9"/>
    </row>
    <row r="29" spans="1:16">
      <c r="A29" s="12"/>
      <c r="B29" s="25">
        <v>335.18</v>
      </c>
      <c r="C29" s="20" t="s">
        <v>30</v>
      </c>
      <c r="D29" s="46">
        <v>1724927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1724927</v>
      </c>
      <c r="O29" s="47">
        <f t="shared" si="1"/>
        <v>70.572252679813431</v>
      </c>
      <c r="P29" s="9"/>
    </row>
    <row r="30" spans="1:16">
      <c r="A30" s="12"/>
      <c r="B30" s="25">
        <v>335.21</v>
      </c>
      <c r="C30" s="20" t="s">
        <v>31</v>
      </c>
      <c r="D30" s="46">
        <v>25300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25300</v>
      </c>
      <c r="O30" s="47">
        <f t="shared" si="1"/>
        <v>1.0351035103510351</v>
      </c>
      <c r="P30" s="9"/>
    </row>
    <row r="31" spans="1:16">
      <c r="A31" s="12"/>
      <c r="B31" s="25">
        <v>337.2</v>
      </c>
      <c r="C31" s="20" t="s">
        <v>32</v>
      </c>
      <c r="D31" s="46">
        <v>99491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99491</v>
      </c>
      <c r="O31" s="47">
        <f t="shared" si="1"/>
        <v>4.0704934129776618</v>
      </c>
      <c r="P31" s="9"/>
    </row>
    <row r="32" spans="1:16">
      <c r="A32" s="12"/>
      <c r="B32" s="25">
        <v>337.5</v>
      </c>
      <c r="C32" s="20" t="s">
        <v>33</v>
      </c>
      <c r="D32" s="46">
        <v>0</v>
      </c>
      <c r="E32" s="46">
        <v>58708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58708</v>
      </c>
      <c r="O32" s="47">
        <f t="shared" si="1"/>
        <v>2.4019311022011292</v>
      </c>
      <c r="P32" s="9"/>
    </row>
    <row r="33" spans="1:16">
      <c r="A33" s="12"/>
      <c r="B33" s="25">
        <v>337.7</v>
      </c>
      <c r="C33" s="20" t="s">
        <v>34</v>
      </c>
      <c r="D33" s="46">
        <v>176221</v>
      </c>
      <c r="E33" s="46">
        <v>189153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365374</v>
      </c>
      <c r="O33" s="47">
        <f t="shared" si="1"/>
        <v>14.948613043122494</v>
      </c>
      <c r="P33" s="9"/>
    </row>
    <row r="34" spans="1:16">
      <c r="A34" s="12"/>
      <c r="B34" s="25">
        <v>338</v>
      </c>
      <c r="C34" s="20" t="s">
        <v>35</v>
      </c>
      <c r="D34" s="46">
        <v>115343</v>
      </c>
      <c r="E34" s="46">
        <v>120758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236101</v>
      </c>
      <c r="O34" s="47">
        <f t="shared" si="1"/>
        <v>9.659643237050977</v>
      </c>
      <c r="P34" s="9"/>
    </row>
    <row r="35" spans="1:16" ht="15.75">
      <c r="A35" s="29" t="s">
        <v>40</v>
      </c>
      <c r="B35" s="30"/>
      <c r="C35" s="31"/>
      <c r="D35" s="32">
        <f t="shared" ref="D35:M35" si="6">SUM(D36:D46)</f>
        <v>3505810</v>
      </c>
      <c r="E35" s="32">
        <f t="shared" si="6"/>
        <v>0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12815849</v>
      </c>
      <c r="J35" s="32">
        <f t="shared" si="6"/>
        <v>1169025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 t="shared" si="4"/>
        <v>17490684</v>
      </c>
      <c r="O35" s="45">
        <f t="shared" si="1"/>
        <v>715.59954177235909</v>
      </c>
      <c r="P35" s="10"/>
    </row>
    <row r="36" spans="1:16">
      <c r="A36" s="12"/>
      <c r="B36" s="25">
        <v>341.3</v>
      </c>
      <c r="C36" s="20" t="s">
        <v>43</v>
      </c>
      <c r="D36" s="46">
        <v>2465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7">SUM(D36:M36)</f>
        <v>2465</v>
      </c>
      <c r="O36" s="47">
        <f t="shared" si="1"/>
        <v>0.10085099419032813</v>
      </c>
      <c r="P36" s="9"/>
    </row>
    <row r="37" spans="1:16">
      <c r="A37" s="12"/>
      <c r="B37" s="25">
        <v>341.9</v>
      </c>
      <c r="C37" s="20" t="s">
        <v>44</v>
      </c>
      <c r="D37" s="46">
        <v>5375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5375</v>
      </c>
      <c r="O37" s="47">
        <f t="shared" ref="O37:O65" si="8">(N37/O$67)</f>
        <v>0.21990835447181081</v>
      </c>
      <c r="P37" s="9"/>
    </row>
    <row r="38" spans="1:16">
      <c r="A38" s="12"/>
      <c r="B38" s="25">
        <v>342.2</v>
      </c>
      <c r="C38" s="20" t="s">
        <v>45</v>
      </c>
      <c r="D38" s="46">
        <v>334100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334100</v>
      </c>
      <c r="O38" s="47">
        <f t="shared" si="8"/>
        <v>13.669094182145487</v>
      </c>
      <c r="P38" s="9"/>
    </row>
    <row r="39" spans="1:16">
      <c r="A39" s="12"/>
      <c r="B39" s="25">
        <v>342.6</v>
      </c>
      <c r="C39" s="20" t="s">
        <v>47</v>
      </c>
      <c r="D39" s="46">
        <v>521911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521911</v>
      </c>
      <c r="O39" s="47">
        <f t="shared" si="8"/>
        <v>21.35303984943949</v>
      </c>
      <c r="P39" s="9"/>
    </row>
    <row r="40" spans="1:16">
      <c r="A40" s="12"/>
      <c r="B40" s="25">
        <v>342.9</v>
      </c>
      <c r="C40" s="20" t="s">
        <v>48</v>
      </c>
      <c r="D40" s="46">
        <v>7497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7497</v>
      </c>
      <c r="O40" s="47">
        <f t="shared" si="8"/>
        <v>0.30672612715817038</v>
      </c>
      <c r="P40" s="9"/>
    </row>
    <row r="41" spans="1:16">
      <c r="A41" s="12"/>
      <c r="B41" s="25">
        <v>343.3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3383418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3383418</v>
      </c>
      <c r="O41" s="47">
        <f t="shared" si="8"/>
        <v>138.42639718517307</v>
      </c>
      <c r="P41" s="9"/>
    </row>
    <row r="42" spans="1:16">
      <c r="A42" s="12"/>
      <c r="B42" s="25">
        <v>343.4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3017708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3017708</v>
      </c>
      <c r="O42" s="47">
        <f t="shared" si="8"/>
        <v>123.46403731282219</v>
      </c>
      <c r="P42" s="9"/>
    </row>
    <row r="43" spans="1:16">
      <c r="A43" s="12"/>
      <c r="B43" s="25">
        <v>343.5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6161934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6161934</v>
      </c>
      <c r="O43" s="47">
        <f t="shared" si="8"/>
        <v>252.10432861467964</v>
      </c>
      <c r="P43" s="9"/>
    </row>
    <row r="44" spans="1:16">
      <c r="A44" s="12"/>
      <c r="B44" s="25">
        <v>343.6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252789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252789</v>
      </c>
      <c r="O44" s="47">
        <f t="shared" si="8"/>
        <v>10.342402422060388</v>
      </c>
      <c r="P44" s="9"/>
    </row>
    <row r="45" spans="1:16">
      <c r="A45" s="12"/>
      <c r="B45" s="25">
        <v>347.2</v>
      </c>
      <c r="C45" s="20" t="s">
        <v>53</v>
      </c>
      <c r="D45" s="46">
        <v>857800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857800</v>
      </c>
      <c r="O45" s="47">
        <f t="shared" si="8"/>
        <v>35.095327714589644</v>
      </c>
      <c r="P45" s="9"/>
    </row>
    <row r="46" spans="1:16">
      <c r="A46" s="12"/>
      <c r="B46" s="25">
        <v>349</v>
      </c>
      <c r="C46" s="20" t="s">
        <v>1</v>
      </c>
      <c r="D46" s="46">
        <v>1776662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1169025</v>
      </c>
      <c r="K46" s="46">
        <v>0</v>
      </c>
      <c r="L46" s="46">
        <v>0</v>
      </c>
      <c r="M46" s="46">
        <v>0</v>
      </c>
      <c r="N46" s="46">
        <f t="shared" si="7"/>
        <v>2945687</v>
      </c>
      <c r="O46" s="47">
        <f t="shared" si="8"/>
        <v>120.51742901562884</v>
      </c>
      <c r="P46" s="9"/>
    </row>
    <row r="47" spans="1:16" ht="15.75">
      <c r="A47" s="29" t="s">
        <v>41</v>
      </c>
      <c r="B47" s="30"/>
      <c r="C47" s="31"/>
      <c r="D47" s="32">
        <f t="shared" ref="D47:M47" si="9">SUM(D48:D50)</f>
        <v>576551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ref="N47:N52" si="10">SUM(D47:M47)</f>
        <v>576551</v>
      </c>
      <c r="O47" s="45">
        <f t="shared" si="8"/>
        <v>23.588536126339907</v>
      </c>
      <c r="P47" s="10"/>
    </row>
    <row r="48" spans="1:16">
      <c r="A48" s="13"/>
      <c r="B48" s="39">
        <v>351.1</v>
      </c>
      <c r="C48" s="21" t="s">
        <v>56</v>
      </c>
      <c r="D48" s="46">
        <v>114733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114733</v>
      </c>
      <c r="O48" s="47">
        <f t="shared" si="8"/>
        <v>4.6940921364863764</v>
      </c>
      <c r="P48" s="9"/>
    </row>
    <row r="49" spans="1:16">
      <c r="A49" s="13"/>
      <c r="B49" s="39">
        <v>352</v>
      </c>
      <c r="C49" s="21" t="s">
        <v>57</v>
      </c>
      <c r="D49" s="46">
        <v>42197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42197</v>
      </c>
      <c r="O49" s="47">
        <f t="shared" si="8"/>
        <v>1.7264135504459537</v>
      </c>
      <c r="P49" s="9"/>
    </row>
    <row r="50" spans="1:16">
      <c r="A50" s="13"/>
      <c r="B50" s="39">
        <v>354</v>
      </c>
      <c r="C50" s="21" t="s">
        <v>58</v>
      </c>
      <c r="D50" s="46">
        <v>419621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419621</v>
      </c>
      <c r="O50" s="47">
        <f t="shared" si="8"/>
        <v>17.168030439407577</v>
      </c>
      <c r="P50" s="9"/>
    </row>
    <row r="51" spans="1:16" ht="15.75">
      <c r="A51" s="29" t="s">
        <v>4</v>
      </c>
      <c r="B51" s="30"/>
      <c r="C51" s="31"/>
      <c r="D51" s="32">
        <f t="shared" ref="D51:M51" si="11">SUM(D52:D61)</f>
        <v>662920</v>
      </c>
      <c r="E51" s="32">
        <f t="shared" si="11"/>
        <v>221838</v>
      </c>
      <c r="F51" s="32">
        <f t="shared" si="11"/>
        <v>270243</v>
      </c>
      <c r="G51" s="32">
        <f t="shared" si="11"/>
        <v>4</v>
      </c>
      <c r="H51" s="32">
        <f t="shared" si="11"/>
        <v>0</v>
      </c>
      <c r="I51" s="32">
        <f t="shared" si="11"/>
        <v>68452</v>
      </c>
      <c r="J51" s="32">
        <f t="shared" si="11"/>
        <v>9668</v>
      </c>
      <c r="K51" s="32">
        <f t="shared" si="11"/>
        <v>0</v>
      </c>
      <c r="L51" s="32">
        <f t="shared" si="11"/>
        <v>2939063</v>
      </c>
      <c r="M51" s="32">
        <f t="shared" si="11"/>
        <v>0</v>
      </c>
      <c r="N51" s="32">
        <f t="shared" si="10"/>
        <v>4172188</v>
      </c>
      <c r="O51" s="45">
        <f t="shared" si="8"/>
        <v>170.69748793061123</v>
      </c>
      <c r="P51" s="10"/>
    </row>
    <row r="52" spans="1:16">
      <c r="A52" s="12"/>
      <c r="B52" s="25">
        <v>361.1</v>
      </c>
      <c r="C52" s="20" t="s">
        <v>59</v>
      </c>
      <c r="D52" s="46">
        <v>34966</v>
      </c>
      <c r="E52" s="46">
        <v>33742</v>
      </c>
      <c r="F52" s="46">
        <v>5129</v>
      </c>
      <c r="G52" s="46">
        <v>4</v>
      </c>
      <c r="H52" s="46">
        <v>0</v>
      </c>
      <c r="I52" s="46">
        <v>59024</v>
      </c>
      <c r="J52" s="46">
        <v>8809</v>
      </c>
      <c r="K52" s="46">
        <v>0</v>
      </c>
      <c r="L52" s="46">
        <v>546066</v>
      </c>
      <c r="M52" s="46">
        <v>0</v>
      </c>
      <c r="N52" s="46">
        <f t="shared" si="10"/>
        <v>687740</v>
      </c>
      <c r="O52" s="47">
        <f t="shared" si="8"/>
        <v>28.137631945012682</v>
      </c>
      <c r="P52" s="9"/>
    </row>
    <row r="53" spans="1:16">
      <c r="A53" s="12"/>
      <c r="B53" s="25">
        <v>361.2</v>
      </c>
      <c r="C53" s="20" t="s">
        <v>87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347805</v>
      </c>
      <c r="M53" s="46">
        <v>0</v>
      </c>
      <c r="N53" s="46">
        <f t="shared" ref="N53:N61" si="12">SUM(D53:M53)</f>
        <v>347805</v>
      </c>
      <c r="O53" s="47">
        <f t="shared" si="8"/>
        <v>14.229809344570821</v>
      </c>
      <c r="P53" s="9"/>
    </row>
    <row r="54" spans="1:16">
      <c r="A54" s="12"/>
      <c r="B54" s="25">
        <v>361.3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-2173106</v>
      </c>
      <c r="M54" s="46">
        <v>0</v>
      </c>
      <c r="N54" s="46">
        <f t="shared" si="12"/>
        <v>-2173106</v>
      </c>
      <c r="O54" s="47">
        <f t="shared" si="8"/>
        <v>-88.90868177726864</v>
      </c>
      <c r="P54" s="9"/>
    </row>
    <row r="55" spans="1:16">
      <c r="A55" s="12"/>
      <c r="B55" s="25">
        <v>361.4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1511656</v>
      </c>
      <c r="M55" s="46">
        <v>0</v>
      </c>
      <c r="N55" s="46">
        <f t="shared" si="12"/>
        <v>1511656</v>
      </c>
      <c r="O55" s="47">
        <f t="shared" si="8"/>
        <v>61.84665739301203</v>
      </c>
      <c r="P55" s="9"/>
    </row>
    <row r="56" spans="1:16">
      <c r="A56" s="12"/>
      <c r="B56" s="25">
        <v>362</v>
      </c>
      <c r="C56" s="20" t="s">
        <v>62</v>
      </c>
      <c r="D56" s="46">
        <v>336818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336818</v>
      </c>
      <c r="O56" s="47">
        <f t="shared" si="8"/>
        <v>13.780296211439326</v>
      </c>
      <c r="P56" s="9"/>
    </row>
    <row r="57" spans="1:16">
      <c r="A57" s="12"/>
      <c r="B57" s="25">
        <v>364</v>
      </c>
      <c r="C57" s="20" t="s">
        <v>63</v>
      </c>
      <c r="D57" s="46">
        <v>41158</v>
      </c>
      <c r="E57" s="46">
        <v>0</v>
      </c>
      <c r="F57" s="46">
        <v>0</v>
      </c>
      <c r="G57" s="46">
        <v>0</v>
      </c>
      <c r="H57" s="46">
        <v>0</v>
      </c>
      <c r="I57" s="46">
        <v>9428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50586</v>
      </c>
      <c r="O57" s="47">
        <f t="shared" si="8"/>
        <v>2.0696342361508879</v>
      </c>
      <c r="P57" s="9"/>
    </row>
    <row r="58" spans="1:16">
      <c r="A58" s="12"/>
      <c r="B58" s="25">
        <v>365</v>
      </c>
      <c r="C58" s="20" t="s">
        <v>83</v>
      </c>
      <c r="D58" s="46">
        <v>8790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8790</v>
      </c>
      <c r="O58" s="47">
        <f t="shared" si="8"/>
        <v>0.35962687177808689</v>
      </c>
      <c r="P58" s="9"/>
    </row>
    <row r="59" spans="1:16">
      <c r="A59" s="12"/>
      <c r="B59" s="25">
        <v>366</v>
      </c>
      <c r="C59" s="20" t="s">
        <v>64</v>
      </c>
      <c r="D59" s="46">
        <v>79155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79155</v>
      </c>
      <c r="O59" s="47">
        <f t="shared" si="8"/>
        <v>3.2384829392030112</v>
      </c>
      <c r="P59" s="9"/>
    </row>
    <row r="60" spans="1:16">
      <c r="A60" s="12"/>
      <c r="B60" s="25">
        <v>369.7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2411493</v>
      </c>
      <c r="M60" s="46">
        <v>0</v>
      </c>
      <c r="N60" s="46">
        <f t="shared" si="12"/>
        <v>2411493</v>
      </c>
      <c r="O60" s="47">
        <f t="shared" si="8"/>
        <v>98.661852548891247</v>
      </c>
      <c r="P60" s="9"/>
    </row>
    <row r="61" spans="1:16">
      <c r="A61" s="12"/>
      <c r="B61" s="25">
        <v>369.9</v>
      </c>
      <c r="C61" s="20" t="s">
        <v>66</v>
      </c>
      <c r="D61" s="46">
        <v>162033</v>
      </c>
      <c r="E61" s="46">
        <v>188096</v>
      </c>
      <c r="F61" s="46">
        <v>265114</v>
      </c>
      <c r="G61" s="46">
        <v>0</v>
      </c>
      <c r="H61" s="46">
        <v>0</v>
      </c>
      <c r="I61" s="46">
        <v>0</v>
      </c>
      <c r="J61" s="46">
        <v>859</v>
      </c>
      <c r="K61" s="46">
        <v>0</v>
      </c>
      <c r="L61" s="46">
        <v>295149</v>
      </c>
      <c r="M61" s="46">
        <v>0</v>
      </c>
      <c r="N61" s="46">
        <f t="shared" si="12"/>
        <v>911251</v>
      </c>
      <c r="O61" s="47">
        <f t="shared" si="8"/>
        <v>37.28217821782178</v>
      </c>
      <c r="P61" s="9"/>
    </row>
    <row r="62" spans="1:16" ht="15.75">
      <c r="A62" s="29" t="s">
        <v>42</v>
      </c>
      <c r="B62" s="30"/>
      <c r="C62" s="31"/>
      <c r="D62" s="32">
        <f t="shared" ref="D62:M62" si="13">SUM(D63:D64)</f>
        <v>0</v>
      </c>
      <c r="E62" s="32">
        <f t="shared" si="13"/>
        <v>58900</v>
      </c>
      <c r="F62" s="32">
        <f t="shared" si="13"/>
        <v>680580</v>
      </c>
      <c r="G62" s="32">
        <f t="shared" si="13"/>
        <v>2284299</v>
      </c>
      <c r="H62" s="32">
        <f t="shared" si="13"/>
        <v>0</v>
      </c>
      <c r="I62" s="32">
        <f t="shared" si="13"/>
        <v>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3023779</v>
      </c>
      <c r="O62" s="45">
        <f t="shared" si="8"/>
        <v>123.71242124212421</v>
      </c>
      <c r="P62" s="9"/>
    </row>
    <row r="63" spans="1:16">
      <c r="A63" s="12"/>
      <c r="B63" s="25">
        <v>381</v>
      </c>
      <c r="C63" s="20" t="s">
        <v>67</v>
      </c>
      <c r="D63" s="46">
        <v>0</v>
      </c>
      <c r="E63" s="46">
        <v>58900</v>
      </c>
      <c r="F63" s="46">
        <v>680580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739480</v>
      </c>
      <c r="O63" s="47">
        <f t="shared" si="8"/>
        <v>30.254479993453891</v>
      </c>
      <c r="P63" s="9"/>
    </row>
    <row r="64" spans="1:16" ht="15.75" thickBot="1">
      <c r="A64" s="12"/>
      <c r="B64" s="25">
        <v>384</v>
      </c>
      <c r="C64" s="20" t="s">
        <v>68</v>
      </c>
      <c r="D64" s="46">
        <v>0</v>
      </c>
      <c r="E64" s="46">
        <v>0</v>
      </c>
      <c r="F64" s="46">
        <v>0</v>
      </c>
      <c r="G64" s="46">
        <v>2284299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2284299</v>
      </c>
      <c r="O64" s="47">
        <f t="shared" si="8"/>
        <v>93.457941248670323</v>
      </c>
      <c r="P64" s="9"/>
    </row>
    <row r="65" spans="1:119" ht="16.5" thickBot="1">
      <c r="A65" s="14" t="s">
        <v>54</v>
      </c>
      <c r="B65" s="23"/>
      <c r="C65" s="22"/>
      <c r="D65" s="15">
        <f t="shared" ref="D65:M65" si="14">SUM(D5,D16,D22,D35,D47,D51,D62)</f>
        <v>21411762</v>
      </c>
      <c r="E65" s="15">
        <f t="shared" si="14"/>
        <v>4818856</v>
      </c>
      <c r="F65" s="15">
        <f t="shared" si="14"/>
        <v>950823</v>
      </c>
      <c r="G65" s="15">
        <f t="shared" si="14"/>
        <v>2284303</v>
      </c>
      <c r="H65" s="15">
        <f t="shared" si="14"/>
        <v>0</v>
      </c>
      <c r="I65" s="15">
        <f t="shared" si="14"/>
        <v>12888682</v>
      </c>
      <c r="J65" s="15">
        <f t="shared" si="14"/>
        <v>1178693</v>
      </c>
      <c r="K65" s="15">
        <f t="shared" si="14"/>
        <v>0</v>
      </c>
      <c r="L65" s="15">
        <f t="shared" si="14"/>
        <v>2939063</v>
      </c>
      <c r="M65" s="15">
        <f t="shared" si="14"/>
        <v>0</v>
      </c>
      <c r="N65" s="15">
        <f>SUM(D65:M65)</f>
        <v>46472182</v>
      </c>
      <c r="O65" s="38">
        <f t="shared" si="8"/>
        <v>1901.3248506668849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88</v>
      </c>
      <c r="M67" s="48"/>
      <c r="N67" s="48"/>
      <c r="O67" s="43">
        <v>24442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89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11340900</v>
      </c>
      <c r="E5" s="27">
        <f t="shared" si="0"/>
        <v>1676543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312226</v>
      </c>
      <c r="M5" s="27">
        <f t="shared" si="0"/>
        <v>0</v>
      </c>
      <c r="N5" s="28">
        <f>SUM(D5:M5)</f>
        <v>13329669</v>
      </c>
      <c r="O5" s="33">
        <f t="shared" ref="O5:O36" si="1">(N5/O$69)</f>
        <v>543.15916221832856</v>
      </c>
      <c r="P5" s="6"/>
    </row>
    <row r="6" spans="1:133">
      <c r="A6" s="12"/>
      <c r="B6" s="25">
        <v>311</v>
      </c>
      <c r="C6" s="20" t="s">
        <v>3</v>
      </c>
      <c r="D6" s="46">
        <v>7047679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7047679</v>
      </c>
      <c r="O6" s="47">
        <f t="shared" si="1"/>
        <v>287.17978077502954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938508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938508</v>
      </c>
      <c r="O7" s="47">
        <f t="shared" si="1"/>
        <v>38.242451407848094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738035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738035</v>
      </c>
      <c r="O8" s="47">
        <f t="shared" si="1"/>
        <v>30.073550385069883</v>
      </c>
      <c r="P8" s="9"/>
    </row>
    <row r="9" spans="1:133">
      <c r="A9" s="12"/>
      <c r="B9" s="25">
        <v>312.51</v>
      </c>
      <c r="C9" s="20" t="s">
        <v>80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168245</v>
      </c>
      <c r="M9" s="46">
        <v>0</v>
      </c>
      <c r="N9" s="46">
        <f>SUM(D9:M9)</f>
        <v>168245</v>
      </c>
      <c r="O9" s="47">
        <f t="shared" si="1"/>
        <v>6.8556701030927831</v>
      </c>
      <c r="P9" s="9"/>
    </row>
    <row r="10" spans="1:133">
      <c r="A10" s="12"/>
      <c r="B10" s="25">
        <v>312.52</v>
      </c>
      <c r="C10" s="20" t="s">
        <v>77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143981</v>
      </c>
      <c r="M10" s="46">
        <v>0</v>
      </c>
      <c r="N10" s="46">
        <f>SUM(D10:M10)</f>
        <v>143981</v>
      </c>
      <c r="O10" s="47">
        <f t="shared" si="1"/>
        <v>5.8669573367018462</v>
      </c>
      <c r="P10" s="9"/>
    </row>
    <row r="11" spans="1:133">
      <c r="A11" s="12"/>
      <c r="B11" s="25">
        <v>314.10000000000002</v>
      </c>
      <c r="C11" s="20" t="s">
        <v>13</v>
      </c>
      <c r="D11" s="46">
        <v>2117542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2117542</v>
      </c>
      <c r="O11" s="47">
        <f t="shared" si="1"/>
        <v>86.285888920581883</v>
      </c>
      <c r="P11" s="9"/>
    </row>
    <row r="12" spans="1:133">
      <c r="A12" s="12"/>
      <c r="B12" s="25">
        <v>314.3</v>
      </c>
      <c r="C12" s="20" t="s">
        <v>14</v>
      </c>
      <c r="D12" s="46">
        <v>255870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255870</v>
      </c>
      <c r="O12" s="47">
        <f t="shared" si="1"/>
        <v>10.426225500183367</v>
      </c>
      <c r="P12" s="9"/>
    </row>
    <row r="13" spans="1:133">
      <c r="A13" s="12"/>
      <c r="B13" s="25">
        <v>314.39999999999998</v>
      </c>
      <c r="C13" s="20" t="s">
        <v>15</v>
      </c>
      <c r="D13" s="46">
        <v>31278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31278</v>
      </c>
      <c r="O13" s="47">
        <f t="shared" si="1"/>
        <v>1.2745201907012753</v>
      </c>
      <c r="P13" s="9"/>
    </row>
    <row r="14" spans="1:133">
      <c r="A14" s="12"/>
      <c r="B14" s="25">
        <v>315</v>
      </c>
      <c r="C14" s="20" t="s">
        <v>16</v>
      </c>
      <c r="D14" s="46">
        <v>1663902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1663902</v>
      </c>
      <c r="O14" s="47">
        <f t="shared" si="1"/>
        <v>67.800904608614161</v>
      </c>
      <c r="P14" s="9"/>
    </row>
    <row r="15" spans="1:133">
      <c r="A15" s="12"/>
      <c r="B15" s="25">
        <v>316</v>
      </c>
      <c r="C15" s="20" t="s">
        <v>17</v>
      </c>
      <c r="D15" s="46">
        <v>224629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224629</v>
      </c>
      <c r="O15" s="47">
        <f t="shared" si="1"/>
        <v>9.1532129905056845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SUM(D17:D21)</f>
        <v>2221279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48609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7" si="4">SUM(D16:M16)</f>
        <v>2269888</v>
      </c>
      <c r="O16" s="45">
        <f t="shared" si="1"/>
        <v>92.49370441302311</v>
      </c>
      <c r="P16" s="10"/>
    </row>
    <row r="17" spans="1:16">
      <c r="A17" s="12"/>
      <c r="B17" s="25">
        <v>322</v>
      </c>
      <c r="C17" s="20" t="s">
        <v>0</v>
      </c>
      <c r="D17" s="46">
        <v>175701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175701</v>
      </c>
      <c r="O17" s="47">
        <f t="shared" si="1"/>
        <v>7.1594882034146936</v>
      </c>
      <c r="P17" s="9"/>
    </row>
    <row r="18" spans="1:16">
      <c r="A18" s="12"/>
      <c r="B18" s="25">
        <v>323.10000000000002</v>
      </c>
      <c r="C18" s="20" t="s">
        <v>19</v>
      </c>
      <c r="D18" s="46">
        <v>1971044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1971044</v>
      </c>
      <c r="O18" s="47">
        <f t="shared" si="1"/>
        <v>80.316368526139925</v>
      </c>
      <c r="P18" s="9"/>
    </row>
    <row r="19" spans="1:16">
      <c r="A19" s="12"/>
      <c r="B19" s="25">
        <v>323.39999999999998</v>
      </c>
      <c r="C19" s="20" t="s">
        <v>20</v>
      </c>
      <c r="D19" s="46">
        <v>20654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20654</v>
      </c>
      <c r="O19" s="47">
        <f t="shared" si="1"/>
        <v>0.84161199625117156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48609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48609</v>
      </c>
      <c r="O20" s="47">
        <f t="shared" si="1"/>
        <v>1.9807261317794711</v>
      </c>
      <c r="P20" s="9"/>
    </row>
    <row r="21" spans="1:16">
      <c r="A21" s="12"/>
      <c r="B21" s="25">
        <v>329</v>
      </c>
      <c r="C21" s="20" t="s">
        <v>22</v>
      </c>
      <c r="D21" s="46">
        <v>53880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53880</v>
      </c>
      <c r="O21" s="47">
        <f t="shared" si="1"/>
        <v>2.1955095554378388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SUM(D23:D36)</f>
        <v>3164138</v>
      </c>
      <c r="E22" s="32">
        <f t="shared" si="5"/>
        <v>3646238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6810376</v>
      </c>
      <c r="O22" s="45">
        <f t="shared" si="1"/>
        <v>277.51012591173952</v>
      </c>
      <c r="P22" s="10"/>
    </row>
    <row r="23" spans="1:16">
      <c r="A23" s="12"/>
      <c r="B23" s="25">
        <v>331.2</v>
      </c>
      <c r="C23" s="20" t="s">
        <v>23</v>
      </c>
      <c r="D23" s="46">
        <v>476290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476290</v>
      </c>
      <c r="O23" s="47">
        <f t="shared" si="1"/>
        <v>19.407929587221386</v>
      </c>
      <c r="P23" s="9"/>
    </row>
    <row r="24" spans="1:16">
      <c r="A24" s="12"/>
      <c r="B24" s="25">
        <v>331.49</v>
      </c>
      <c r="C24" s="20" t="s">
        <v>81</v>
      </c>
      <c r="D24" s="46">
        <v>0</v>
      </c>
      <c r="E24" s="46">
        <v>1246226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1246226</v>
      </c>
      <c r="O24" s="47">
        <f t="shared" si="1"/>
        <v>50.781386251578994</v>
      </c>
      <c r="P24" s="9"/>
    </row>
    <row r="25" spans="1:16">
      <c r="A25" s="12"/>
      <c r="B25" s="25">
        <v>331.9</v>
      </c>
      <c r="C25" s="20" t="s">
        <v>25</v>
      </c>
      <c r="D25" s="46">
        <v>42428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42428</v>
      </c>
      <c r="O25" s="47">
        <f t="shared" si="1"/>
        <v>1.7288619045678659</v>
      </c>
      <c r="P25" s="9"/>
    </row>
    <row r="26" spans="1:16">
      <c r="A26" s="12"/>
      <c r="B26" s="25">
        <v>334.2</v>
      </c>
      <c r="C26" s="20" t="s">
        <v>26</v>
      </c>
      <c r="D26" s="46">
        <v>13576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13576</v>
      </c>
      <c r="O26" s="47">
        <f t="shared" si="1"/>
        <v>0.55319669125137527</v>
      </c>
      <c r="P26" s="9"/>
    </row>
    <row r="27" spans="1:16">
      <c r="A27" s="12"/>
      <c r="B27" s="25">
        <v>334.7</v>
      </c>
      <c r="C27" s="20" t="s">
        <v>27</v>
      </c>
      <c r="D27" s="46">
        <v>37265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37265</v>
      </c>
      <c r="O27" s="47">
        <f t="shared" si="1"/>
        <v>1.5184792795729596</v>
      </c>
      <c r="P27" s="9"/>
    </row>
    <row r="28" spans="1:16">
      <c r="A28" s="12"/>
      <c r="B28" s="25">
        <v>335.12</v>
      </c>
      <c r="C28" s="20" t="s">
        <v>28</v>
      </c>
      <c r="D28" s="46">
        <v>493191</v>
      </c>
      <c r="E28" s="46">
        <v>219915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713106</v>
      </c>
      <c r="O28" s="47">
        <f t="shared" si="1"/>
        <v>29.057740108390043</v>
      </c>
      <c r="P28" s="9"/>
    </row>
    <row r="29" spans="1:16">
      <c r="A29" s="12"/>
      <c r="B29" s="25">
        <v>335.15</v>
      </c>
      <c r="C29" s="20" t="s">
        <v>29</v>
      </c>
      <c r="D29" s="46">
        <v>9278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9278</v>
      </c>
      <c r="O29" s="47">
        <f t="shared" si="1"/>
        <v>0.37806120369993074</v>
      </c>
      <c r="P29" s="9"/>
    </row>
    <row r="30" spans="1:16">
      <c r="A30" s="12"/>
      <c r="B30" s="25">
        <v>335.18</v>
      </c>
      <c r="C30" s="20" t="s">
        <v>30</v>
      </c>
      <c r="D30" s="46">
        <v>1647022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1647022</v>
      </c>
      <c r="O30" s="47">
        <f t="shared" si="1"/>
        <v>67.113076076769488</v>
      </c>
      <c r="P30" s="9"/>
    </row>
    <row r="31" spans="1:16">
      <c r="A31" s="12"/>
      <c r="B31" s="25">
        <v>335.21</v>
      </c>
      <c r="C31" s="20" t="s">
        <v>31</v>
      </c>
      <c r="D31" s="46">
        <v>19320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19320</v>
      </c>
      <c r="O31" s="47">
        <f t="shared" si="1"/>
        <v>0.78725398313027184</v>
      </c>
      <c r="P31" s="9"/>
    </row>
    <row r="32" spans="1:16">
      <c r="A32" s="12"/>
      <c r="B32" s="25">
        <v>337.2</v>
      </c>
      <c r="C32" s="20" t="s">
        <v>32</v>
      </c>
      <c r="D32" s="46">
        <v>101556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101556</v>
      </c>
      <c r="O32" s="47">
        <f t="shared" si="1"/>
        <v>4.1382176765412986</v>
      </c>
      <c r="P32" s="9"/>
    </row>
    <row r="33" spans="1:16">
      <c r="A33" s="12"/>
      <c r="B33" s="25">
        <v>337.4</v>
      </c>
      <c r="C33" s="20" t="s">
        <v>82</v>
      </c>
      <c r="D33" s="46">
        <v>0</v>
      </c>
      <c r="E33" s="46">
        <v>1923262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1923262</v>
      </c>
      <c r="O33" s="47">
        <f t="shared" si="1"/>
        <v>78.369341102644555</v>
      </c>
      <c r="P33" s="9"/>
    </row>
    <row r="34" spans="1:16">
      <c r="A34" s="12"/>
      <c r="B34" s="25">
        <v>337.5</v>
      </c>
      <c r="C34" s="20" t="s">
        <v>33</v>
      </c>
      <c r="D34" s="46">
        <v>0</v>
      </c>
      <c r="E34" s="46">
        <v>134529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134529</v>
      </c>
      <c r="O34" s="47">
        <f t="shared" si="1"/>
        <v>5.4818059573774498</v>
      </c>
      <c r="P34" s="9"/>
    </row>
    <row r="35" spans="1:16">
      <c r="A35" s="12"/>
      <c r="B35" s="25">
        <v>337.7</v>
      </c>
      <c r="C35" s="20" t="s">
        <v>34</v>
      </c>
      <c r="D35" s="46">
        <v>210287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210287</v>
      </c>
      <c r="O35" s="47">
        <f t="shared" si="1"/>
        <v>8.5688032272523529</v>
      </c>
      <c r="P35" s="9"/>
    </row>
    <row r="36" spans="1:16">
      <c r="A36" s="12"/>
      <c r="B36" s="25">
        <v>338</v>
      </c>
      <c r="C36" s="20" t="s">
        <v>35</v>
      </c>
      <c r="D36" s="46">
        <v>113925</v>
      </c>
      <c r="E36" s="46">
        <v>122306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236231</v>
      </c>
      <c r="O36" s="47">
        <f t="shared" si="1"/>
        <v>9.625972861741575</v>
      </c>
      <c r="P36" s="9"/>
    </row>
    <row r="37" spans="1:16" ht="15.75">
      <c r="A37" s="29" t="s">
        <v>40</v>
      </c>
      <c r="B37" s="30"/>
      <c r="C37" s="31"/>
      <c r="D37" s="32">
        <f t="shared" ref="D37:M37" si="6">SUM(D38:D49)</f>
        <v>3455446</v>
      </c>
      <c r="E37" s="32">
        <f t="shared" si="6"/>
        <v>0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11837135</v>
      </c>
      <c r="J37" s="32">
        <f t="shared" si="6"/>
        <v>1209937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 t="shared" si="4"/>
        <v>16502518</v>
      </c>
      <c r="O37" s="45">
        <f t="shared" ref="O37:O67" si="7">(N37/O$69)</f>
        <v>672.4468440568844</v>
      </c>
      <c r="P37" s="10"/>
    </row>
    <row r="38" spans="1:16">
      <c r="A38" s="12"/>
      <c r="B38" s="25">
        <v>341.3</v>
      </c>
      <c r="C38" s="20" t="s">
        <v>43</v>
      </c>
      <c r="D38" s="46">
        <v>5319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9" si="8">SUM(D38:M38)</f>
        <v>5319</v>
      </c>
      <c r="O38" s="47">
        <f t="shared" si="7"/>
        <v>0.21673933417546148</v>
      </c>
      <c r="P38" s="9"/>
    </row>
    <row r="39" spans="1:16">
      <c r="A39" s="12"/>
      <c r="B39" s="25">
        <v>341.9</v>
      </c>
      <c r="C39" s="20" t="s">
        <v>44</v>
      </c>
      <c r="D39" s="46">
        <v>2553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2553</v>
      </c>
      <c r="O39" s="47">
        <f t="shared" si="7"/>
        <v>0.10402999062792877</v>
      </c>
      <c r="P39" s="9"/>
    </row>
    <row r="40" spans="1:16">
      <c r="A40" s="12"/>
      <c r="B40" s="25">
        <v>342.2</v>
      </c>
      <c r="C40" s="20" t="s">
        <v>45</v>
      </c>
      <c r="D40" s="46">
        <v>327200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327200</v>
      </c>
      <c r="O40" s="47">
        <f t="shared" si="7"/>
        <v>13.332790024856363</v>
      </c>
      <c r="P40" s="9"/>
    </row>
    <row r="41" spans="1:16">
      <c r="A41" s="12"/>
      <c r="B41" s="25">
        <v>342.5</v>
      </c>
      <c r="C41" s="20" t="s">
        <v>46</v>
      </c>
      <c r="D41" s="46">
        <v>600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600</v>
      </c>
      <c r="O41" s="47">
        <f t="shared" si="7"/>
        <v>2.4448881463673036E-2</v>
      </c>
      <c r="P41" s="9"/>
    </row>
    <row r="42" spans="1:16">
      <c r="A42" s="12"/>
      <c r="B42" s="25">
        <v>342.6</v>
      </c>
      <c r="C42" s="20" t="s">
        <v>47</v>
      </c>
      <c r="D42" s="46">
        <v>478440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478440</v>
      </c>
      <c r="O42" s="47">
        <f t="shared" si="7"/>
        <v>19.495538079132881</v>
      </c>
      <c r="P42" s="9"/>
    </row>
    <row r="43" spans="1:16">
      <c r="A43" s="12"/>
      <c r="B43" s="25">
        <v>342.9</v>
      </c>
      <c r="C43" s="20" t="s">
        <v>48</v>
      </c>
      <c r="D43" s="46">
        <v>8200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8200</v>
      </c>
      <c r="O43" s="47">
        <f t="shared" si="7"/>
        <v>0.33413471333686484</v>
      </c>
      <c r="P43" s="9"/>
    </row>
    <row r="44" spans="1:16">
      <c r="A44" s="12"/>
      <c r="B44" s="25">
        <v>343.3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3114054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3114054</v>
      </c>
      <c r="O44" s="47">
        <f t="shared" si="7"/>
        <v>126.89189519579479</v>
      </c>
      <c r="P44" s="9"/>
    </row>
    <row r="45" spans="1:16">
      <c r="A45" s="12"/>
      <c r="B45" s="25">
        <v>343.4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2956883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2956883</v>
      </c>
      <c r="O45" s="47">
        <f t="shared" si="7"/>
        <v>120.48746994824987</v>
      </c>
      <c r="P45" s="9"/>
    </row>
    <row r="46" spans="1:16">
      <c r="A46" s="12"/>
      <c r="B46" s="25">
        <v>343.5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5485147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5485147</v>
      </c>
      <c r="O46" s="47">
        <f t="shared" si="7"/>
        <v>223.50951468970294</v>
      </c>
      <c r="P46" s="9"/>
    </row>
    <row r="47" spans="1:16">
      <c r="A47" s="12"/>
      <c r="B47" s="25">
        <v>343.6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281051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281051</v>
      </c>
      <c r="O47" s="47">
        <f t="shared" si="7"/>
        <v>11.45230430707795</v>
      </c>
      <c r="P47" s="9"/>
    </row>
    <row r="48" spans="1:16">
      <c r="A48" s="12"/>
      <c r="B48" s="25">
        <v>347.2</v>
      </c>
      <c r="C48" s="20" t="s">
        <v>53</v>
      </c>
      <c r="D48" s="46">
        <v>852118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852118</v>
      </c>
      <c r="O48" s="47">
        <f t="shared" si="7"/>
        <v>34.722219958436902</v>
      </c>
      <c r="P48" s="9"/>
    </row>
    <row r="49" spans="1:16">
      <c r="A49" s="12"/>
      <c r="B49" s="25">
        <v>349</v>
      </c>
      <c r="C49" s="20" t="s">
        <v>1</v>
      </c>
      <c r="D49" s="46">
        <v>1781016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1209937</v>
      </c>
      <c r="K49" s="46">
        <v>0</v>
      </c>
      <c r="L49" s="46">
        <v>0</v>
      </c>
      <c r="M49" s="46">
        <v>0</v>
      </c>
      <c r="N49" s="46">
        <f t="shared" si="8"/>
        <v>2990953</v>
      </c>
      <c r="O49" s="47">
        <f t="shared" si="7"/>
        <v>121.87575893402877</v>
      </c>
      <c r="P49" s="9"/>
    </row>
    <row r="50" spans="1:16" ht="15.75">
      <c r="A50" s="29" t="s">
        <v>41</v>
      </c>
      <c r="B50" s="30"/>
      <c r="C50" s="31"/>
      <c r="D50" s="32">
        <f t="shared" ref="D50:M50" si="9">SUM(D51:D53)</f>
        <v>751591</v>
      </c>
      <c r="E50" s="32">
        <f t="shared" si="9"/>
        <v>0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0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ref="N50:N55" si="10">SUM(D50:M50)</f>
        <v>751591</v>
      </c>
      <c r="O50" s="45">
        <f t="shared" si="7"/>
        <v>30.625932113605803</v>
      </c>
      <c r="P50" s="10"/>
    </row>
    <row r="51" spans="1:16">
      <c r="A51" s="13"/>
      <c r="B51" s="39">
        <v>351.1</v>
      </c>
      <c r="C51" s="21" t="s">
        <v>56</v>
      </c>
      <c r="D51" s="46">
        <v>117043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117043</v>
      </c>
      <c r="O51" s="47">
        <f t="shared" si="7"/>
        <v>4.769284055254472</v>
      </c>
      <c r="P51" s="9"/>
    </row>
    <row r="52" spans="1:16">
      <c r="A52" s="13"/>
      <c r="B52" s="39">
        <v>352</v>
      </c>
      <c r="C52" s="21" t="s">
        <v>57</v>
      </c>
      <c r="D52" s="46">
        <v>46859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46859</v>
      </c>
      <c r="O52" s="47">
        <f t="shared" si="7"/>
        <v>1.9094168941770915</v>
      </c>
      <c r="P52" s="9"/>
    </row>
    <row r="53" spans="1:16">
      <c r="A53" s="13"/>
      <c r="B53" s="39">
        <v>354</v>
      </c>
      <c r="C53" s="21" t="s">
        <v>58</v>
      </c>
      <c r="D53" s="46">
        <v>587689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587689</v>
      </c>
      <c r="O53" s="47">
        <f t="shared" si="7"/>
        <v>23.947231164174241</v>
      </c>
      <c r="P53" s="9"/>
    </row>
    <row r="54" spans="1:16" ht="15.75">
      <c r="A54" s="29" t="s">
        <v>4</v>
      </c>
      <c r="B54" s="30"/>
      <c r="C54" s="31"/>
      <c r="D54" s="32">
        <f>SUM(D55:D63)</f>
        <v>642968</v>
      </c>
      <c r="E54" s="32">
        <f t="shared" ref="E54:M54" si="11">SUM(E55:E63)</f>
        <v>74740</v>
      </c>
      <c r="F54" s="32">
        <f t="shared" si="11"/>
        <v>471204</v>
      </c>
      <c r="G54" s="32">
        <f t="shared" si="11"/>
        <v>0</v>
      </c>
      <c r="H54" s="32">
        <f t="shared" si="11"/>
        <v>0</v>
      </c>
      <c r="I54" s="32">
        <f t="shared" si="11"/>
        <v>158264</v>
      </c>
      <c r="J54" s="32">
        <f t="shared" si="11"/>
        <v>13455</v>
      </c>
      <c r="K54" s="32">
        <f t="shared" si="11"/>
        <v>0</v>
      </c>
      <c r="L54" s="32">
        <f t="shared" si="11"/>
        <v>4953915</v>
      </c>
      <c r="M54" s="32">
        <f t="shared" si="11"/>
        <v>0</v>
      </c>
      <c r="N54" s="32">
        <f t="shared" si="10"/>
        <v>6314546</v>
      </c>
      <c r="O54" s="45">
        <f t="shared" si="7"/>
        <v>257.30597775151784</v>
      </c>
      <c r="P54" s="10"/>
    </row>
    <row r="55" spans="1:16">
      <c r="A55" s="12"/>
      <c r="B55" s="25">
        <v>361.1</v>
      </c>
      <c r="C55" s="20" t="s">
        <v>59</v>
      </c>
      <c r="D55" s="46">
        <v>90654</v>
      </c>
      <c r="E55" s="46">
        <v>74740</v>
      </c>
      <c r="F55" s="46">
        <v>11054</v>
      </c>
      <c r="G55" s="46">
        <v>0</v>
      </c>
      <c r="H55" s="46">
        <v>0</v>
      </c>
      <c r="I55" s="46">
        <v>143992</v>
      </c>
      <c r="J55" s="46">
        <v>8907</v>
      </c>
      <c r="K55" s="46">
        <v>0</v>
      </c>
      <c r="L55" s="46">
        <v>745754</v>
      </c>
      <c r="M55" s="46">
        <v>0</v>
      </c>
      <c r="N55" s="46">
        <f t="shared" si="10"/>
        <v>1075101</v>
      </c>
      <c r="O55" s="47">
        <f t="shared" si="7"/>
        <v>43.808361517460575</v>
      </c>
      <c r="P55" s="9"/>
    </row>
    <row r="56" spans="1:16">
      <c r="A56" s="12"/>
      <c r="B56" s="25">
        <v>361.3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744354</v>
      </c>
      <c r="M56" s="46">
        <v>0</v>
      </c>
      <c r="N56" s="46">
        <f t="shared" ref="N56:N63" si="12">SUM(D56:M56)</f>
        <v>744354</v>
      </c>
      <c r="O56" s="47">
        <f t="shared" si="7"/>
        <v>30.331037855018131</v>
      </c>
      <c r="P56" s="9"/>
    </row>
    <row r="57" spans="1:16">
      <c r="A57" s="12"/>
      <c r="B57" s="25">
        <v>361.4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953473</v>
      </c>
      <c r="M57" s="46">
        <v>0</v>
      </c>
      <c r="N57" s="46">
        <f t="shared" si="12"/>
        <v>953473</v>
      </c>
      <c r="O57" s="47">
        <f t="shared" si="7"/>
        <v>38.852247259687871</v>
      </c>
      <c r="P57" s="9"/>
    </row>
    <row r="58" spans="1:16">
      <c r="A58" s="12"/>
      <c r="B58" s="25">
        <v>362</v>
      </c>
      <c r="C58" s="20" t="s">
        <v>62</v>
      </c>
      <c r="D58" s="46">
        <v>345052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345052</v>
      </c>
      <c r="O58" s="47">
        <f t="shared" si="7"/>
        <v>14.060225744672181</v>
      </c>
      <c r="P58" s="9"/>
    </row>
    <row r="59" spans="1:16">
      <c r="A59" s="12"/>
      <c r="B59" s="25">
        <v>364</v>
      </c>
      <c r="C59" s="20" t="s">
        <v>63</v>
      </c>
      <c r="D59" s="46">
        <v>57277</v>
      </c>
      <c r="E59" s="46">
        <v>0</v>
      </c>
      <c r="F59" s="46">
        <v>0</v>
      </c>
      <c r="G59" s="46">
        <v>0</v>
      </c>
      <c r="H59" s="46">
        <v>0</v>
      </c>
      <c r="I59" s="46">
        <v>14272</v>
      </c>
      <c r="J59" s="46">
        <v>3368</v>
      </c>
      <c r="K59" s="46">
        <v>0</v>
      </c>
      <c r="L59" s="46">
        <v>0</v>
      </c>
      <c r="M59" s="46">
        <v>0</v>
      </c>
      <c r="N59" s="46">
        <f t="shared" si="12"/>
        <v>74917</v>
      </c>
      <c r="O59" s="47">
        <f t="shared" si="7"/>
        <v>3.0527280876899883</v>
      </c>
      <c r="P59" s="9"/>
    </row>
    <row r="60" spans="1:16">
      <c r="A60" s="12"/>
      <c r="B60" s="25">
        <v>365</v>
      </c>
      <c r="C60" s="20" t="s">
        <v>83</v>
      </c>
      <c r="D60" s="46">
        <v>10668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10668</v>
      </c>
      <c r="O60" s="47">
        <f t="shared" si="7"/>
        <v>0.43470111242410658</v>
      </c>
      <c r="P60" s="9"/>
    </row>
    <row r="61" spans="1:16">
      <c r="A61" s="12"/>
      <c r="B61" s="25">
        <v>366</v>
      </c>
      <c r="C61" s="20" t="s">
        <v>64</v>
      </c>
      <c r="D61" s="46">
        <v>47716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47716</v>
      </c>
      <c r="O61" s="47">
        <f t="shared" si="7"/>
        <v>1.9443380465343711</v>
      </c>
      <c r="P61" s="9"/>
    </row>
    <row r="62" spans="1:16">
      <c r="A62" s="12"/>
      <c r="B62" s="25">
        <v>369.7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2479515</v>
      </c>
      <c r="M62" s="46">
        <v>0</v>
      </c>
      <c r="N62" s="46">
        <f t="shared" si="12"/>
        <v>2479515</v>
      </c>
      <c r="O62" s="47">
        <f t="shared" si="7"/>
        <v>101.03561387066541</v>
      </c>
      <c r="P62" s="9"/>
    </row>
    <row r="63" spans="1:16">
      <c r="A63" s="12"/>
      <c r="B63" s="25">
        <v>369.9</v>
      </c>
      <c r="C63" s="20" t="s">
        <v>66</v>
      </c>
      <c r="D63" s="46">
        <v>91601</v>
      </c>
      <c r="E63" s="46">
        <v>0</v>
      </c>
      <c r="F63" s="46">
        <v>460150</v>
      </c>
      <c r="G63" s="46">
        <v>0</v>
      </c>
      <c r="H63" s="46">
        <v>0</v>
      </c>
      <c r="I63" s="46">
        <v>0</v>
      </c>
      <c r="J63" s="46">
        <v>1180</v>
      </c>
      <c r="K63" s="46">
        <v>0</v>
      </c>
      <c r="L63" s="46">
        <v>30819</v>
      </c>
      <c r="M63" s="46">
        <v>0</v>
      </c>
      <c r="N63" s="46">
        <f t="shared" si="12"/>
        <v>583750</v>
      </c>
      <c r="O63" s="47">
        <f t="shared" si="7"/>
        <v>23.786724257365226</v>
      </c>
      <c r="P63" s="9"/>
    </row>
    <row r="64" spans="1:16" ht="15.75">
      <c r="A64" s="29" t="s">
        <v>42</v>
      </c>
      <c r="B64" s="30"/>
      <c r="C64" s="31"/>
      <c r="D64" s="32">
        <f t="shared" ref="D64:M64" si="13">SUM(D65:D66)</f>
        <v>0</v>
      </c>
      <c r="E64" s="32">
        <f t="shared" si="13"/>
        <v>119752</v>
      </c>
      <c r="F64" s="32">
        <f t="shared" si="13"/>
        <v>854670</v>
      </c>
      <c r="G64" s="32">
        <f t="shared" si="13"/>
        <v>694038</v>
      </c>
      <c r="H64" s="32">
        <f t="shared" si="13"/>
        <v>0</v>
      </c>
      <c r="I64" s="32">
        <f t="shared" si="13"/>
        <v>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>SUM(D64:M64)</f>
        <v>1668460</v>
      </c>
      <c r="O64" s="45">
        <f t="shared" si="7"/>
        <v>67.986634611466528</v>
      </c>
      <c r="P64" s="9"/>
    </row>
    <row r="65" spans="1:119">
      <c r="A65" s="12"/>
      <c r="B65" s="25">
        <v>381</v>
      </c>
      <c r="C65" s="20" t="s">
        <v>67</v>
      </c>
      <c r="D65" s="46">
        <v>0</v>
      </c>
      <c r="E65" s="46">
        <v>119752</v>
      </c>
      <c r="F65" s="46">
        <v>824140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943892</v>
      </c>
      <c r="O65" s="47">
        <f t="shared" si="7"/>
        <v>38.461839370848786</v>
      </c>
      <c r="P65" s="9"/>
    </row>
    <row r="66" spans="1:119" ht="15.75" thickBot="1">
      <c r="A66" s="12"/>
      <c r="B66" s="25">
        <v>384</v>
      </c>
      <c r="C66" s="20" t="s">
        <v>68</v>
      </c>
      <c r="D66" s="46">
        <v>0</v>
      </c>
      <c r="E66" s="46">
        <v>0</v>
      </c>
      <c r="F66" s="46">
        <v>30530</v>
      </c>
      <c r="G66" s="46">
        <v>694038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724568</v>
      </c>
      <c r="O66" s="47">
        <f t="shared" si="7"/>
        <v>29.524795240617742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4">SUM(D5,D16,D22,D37,D50,D54,D64)</f>
        <v>21576322</v>
      </c>
      <c r="E67" s="15">
        <f t="shared" si="14"/>
        <v>5517273</v>
      </c>
      <c r="F67" s="15">
        <f t="shared" si="14"/>
        <v>1325874</v>
      </c>
      <c r="G67" s="15">
        <f t="shared" si="14"/>
        <v>694038</v>
      </c>
      <c r="H67" s="15">
        <f t="shared" si="14"/>
        <v>0</v>
      </c>
      <c r="I67" s="15">
        <f t="shared" si="14"/>
        <v>12044008</v>
      </c>
      <c r="J67" s="15">
        <f t="shared" si="14"/>
        <v>1223392</v>
      </c>
      <c r="K67" s="15">
        <f t="shared" si="14"/>
        <v>0</v>
      </c>
      <c r="L67" s="15">
        <f t="shared" si="14"/>
        <v>5266141</v>
      </c>
      <c r="M67" s="15">
        <f t="shared" si="14"/>
        <v>0</v>
      </c>
      <c r="N67" s="15">
        <f>SUM(D67:M67)</f>
        <v>47647048</v>
      </c>
      <c r="O67" s="38">
        <f t="shared" si="7"/>
        <v>1941.5283810765657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84</v>
      </c>
      <c r="M69" s="48"/>
      <c r="N69" s="48"/>
      <c r="O69" s="43">
        <v>24541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thickBot="1">
      <c r="A71" s="52" t="s">
        <v>89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10897937</v>
      </c>
      <c r="E5" s="27">
        <f t="shared" si="0"/>
        <v>1691849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319840</v>
      </c>
      <c r="L5" s="27">
        <f t="shared" si="0"/>
        <v>0</v>
      </c>
      <c r="M5" s="27">
        <f t="shared" si="0"/>
        <v>0</v>
      </c>
      <c r="N5" s="28">
        <f>SUM(D5:M5)</f>
        <v>12909626</v>
      </c>
      <c r="O5" s="33">
        <f t="shared" ref="O5:O36" si="1">(N5/O$66)</f>
        <v>538.12530220925385</v>
      </c>
      <c r="P5" s="6"/>
    </row>
    <row r="6" spans="1:133">
      <c r="A6" s="12"/>
      <c r="B6" s="25">
        <v>311</v>
      </c>
      <c r="C6" s="20" t="s">
        <v>3</v>
      </c>
      <c r="D6" s="46">
        <v>6966685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6966685</v>
      </c>
      <c r="O6" s="47">
        <f t="shared" si="1"/>
        <v>290.39954147561485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950219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950219</v>
      </c>
      <c r="O7" s="47">
        <f t="shared" si="1"/>
        <v>39.60896206752814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741630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741630</v>
      </c>
      <c r="O8" s="47">
        <f t="shared" si="1"/>
        <v>30.914130887869945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173203</v>
      </c>
      <c r="L9" s="46">
        <v>0</v>
      </c>
      <c r="M9" s="46">
        <v>0</v>
      </c>
      <c r="N9" s="46">
        <f>SUM(D9:M9)</f>
        <v>173203</v>
      </c>
      <c r="O9" s="47">
        <f t="shared" si="1"/>
        <v>7.2197999166319295</v>
      </c>
      <c r="P9" s="9"/>
    </row>
    <row r="10" spans="1:133">
      <c r="A10" s="12"/>
      <c r="B10" s="25">
        <v>312.52</v>
      </c>
      <c r="C10" s="20" t="s">
        <v>77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146637</v>
      </c>
      <c r="L10" s="46">
        <v>0</v>
      </c>
      <c r="M10" s="46">
        <v>0</v>
      </c>
      <c r="N10" s="46">
        <f>SUM(D10:M10)</f>
        <v>146637</v>
      </c>
      <c r="O10" s="47">
        <f t="shared" si="1"/>
        <v>6.1124218424343475</v>
      </c>
      <c r="P10" s="9"/>
    </row>
    <row r="11" spans="1:133">
      <c r="A11" s="12"/>
      <c r="B11" s="25">
        <v>314.10000000000002</v>
      </c>
      <c r="C11" s="20" t="s">
        <v>13</v>
      </c>
      <c r="D11" s="46">
        <v>1861447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1861447</v>
      </c>
      <c r="O11" s="47">
        <f t="shared" si="1"/>
        <v>77.592621925802419</v>
      </c>
      <c r="P11" s="9"/>
    </row>
    <row r="12" spans="1:133">
      <c r="A12" s="12"/>
      <c r="B12" s="25">
        <v>314.3</v>
      </c>
      <c r="C12" s="20" t="s">
        <v>14</v>
      </c>
      <c r="D12" s="46">
        <v>227508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227508</v>
      </c>
      <c r="O12" s="47">
        <f t="shared" si="1"/>
        <v>9.4834514380992072</v>
      </c>
      <c r="P12" s="9"/>
    </row>
    <row r="13" spans="1:133">
      <c r="A13" s="12"/>
      <c r="B13" s="25">
        <v>314.39999999999998</v>
      </c>
      <c r="C13" s="20" t="s">
        <v>15</v>
      </c>
      <c r="D13" s="46">
        <v>31833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31833</v>
      </c>
      <c r="O13" s="47">
        <f t="shared" si="1"/>
        <v>1.3269278866194247</v>
      </c>
      <c r="P13" s="9"/>
    </row>
    <row r="14" spans="1:133">
      <c r="A14" s="12"/>
      <c r="B14" s="25">
        <v>315</v>
      </c>
      <c r="C14" s="20" t="s">
        <v>16</v>
      </c>
      <c r="D14" s="46">
        <v>1587044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1587044</v>
      </c>
      <c r="O14" s="47">
        <f t="shared" si="1"/>
        <v>66.154397665694034</v>
      </c>
      <c r="P14" s="9"/>
    </row>
    <row r="15" spans="1:133">
      <c r="A15" s="12"/>
      <c r="B15" s="25">
        <v>316</v>
      </c>
      <c r="C15" s="20" t="s">
        <v>17</v>
      </c>
      <c r="D15" s="46">
        <v>223420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223420</v>
      </c>
      <c r="O15" s="47">
        <f t="shared" si="1"/>
        <v>9.3130471029595672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SUM(D17:D21)</f>
        <v>2213232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34199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2247431</v>
      </c>
      <c r="O16" s="45">
        <f t="shared" si="1"/>
        <v>93.681992496873704</v>
      </c>
      <c r="P16" s="10"/>
    </row>
    <row r="17" spans="1:16">
      <c r="A17" s="12"/>
      <c r="B17" s="25">
        <v>322</v>
      </c>
      <c r="C17" s="20" t="s">
        <v>0</v>
      </c>
      <c r="D17" s="46">
        <v>198994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198994</v>
      </c>
      <c r="O17" s="47">
        <f t="shared" si="1"/>
        <v>8.2948728636932056</v>
      </c>
      <c r="P17" s="9"/>
    </row>
    <row r="18" spans="1:16">
      <c r="A18" s="12"/>
      <c r="B18" s="25">
        <v>323.10000000000002</v>
      </c>
      <c r="C18" s="20" t="s">
        <v>19</v>
      </c>
      <c r="D18" s="46">
        <v>1958555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1958555</v>
      </c>
      <c r="O18" s="47">
        <f t="shared" si="1"/>
        <v>81.640475197999166</v>
      </c>
      <c r="P18" s="9"/>
    </row>
    <row r="19" spans="1:16">
      <c r="A19" s="12"/>
      <c r="B19" s="25">
        <v>323.39999999999998</v>
      </c>
      <c r="C19" s="20" t="s">
        <v>20</v>
      </c>
      <c r="D19" s="46">
        <v>20704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20704</v>
      </c>
      <c r="O19" s="47">
        <f t="shared" si="1"/>
        <v>0.86302626094205914</v>
      </c>
      <c r="P19" s="9"/>
    </row>
    <row r="20" spans="1:16">
      <c r="A20" s="12"/>
      <c r="B20" s="25">
        <v>324.03100000000001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34199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34199</v>
      </c>
      <c r="O20" s="47">
        <f t="shared" si="1"/>
        <v>1.4255523134639434</v>
      </c>
      <c r="P20" s="9"/>
    </row>
    <row r="21" spans="1:16">
      <c r="A21" s="12"/>
      <c r="B21" s="25">
        <v>329</v>
      </c>
      <c r="C21" s="20" t="s">
        <v>22</v>
      </c>
      <c r="D21" s="46">
        <v>34979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34979</v>
      </c>
      <c r="O21" s="47">
        <f t="shared" si="1"/>
        <v>1.458065860775323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SUM(D23:D34)</f>
        <v>3281777</v>
      </c>
      <c r="E22" s="32">
        <f t="shared" si="5"/>
        <v>795329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4077106</v>
      </c>
      <c r="O22" s="45">
        <f t="shared" si="1"/>
        <v>169.95022926219258</v>
      </c>
      <c r="P22" s="10"/>
    </row>
    <row r="23" spans="1:16">
      <c r="A23" s="12"/>
      <c r="B23" s="25">
        <v>331.2</v>
      </c>
      <c r="C23" s="20" t="s">
        <v>23</v>
      </c>
      <c r="D23" s="46">
        <v>466899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466899</v>
      </c>
      <c r="O23" s="47">
        <f t="shared" si="1"/>
        <v>19.46223426427678</v>
      </c>
      <c r="P23" s="9"/>
    </row>
    <row r="24" spans="1:16">
      <c r="A24" s="12"/>
      <c r="B24" s="25">
        <v>331.9</v>
      </c>
      <c r="C24" s="20" t="s">
        <v>25</v>
      </c>
      <c r="D24" s="46">
        <v>38640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38640</v>
      </c>
      <c r="O24" s="47">
        <f t="shared" si="1"/>
        <v>1.610671112963735</v>
      </c>
      <c r="P24" s="9"/>
    </row>
    <row r="25" spans="1:16">
      <c r="A25" s="12"/>
      <c r="B25" s="25">
        <v>334.2</v>
      </c>
      <c r="C25" s="20" t="s">
        <v>26</v>
      </c>
      <c r="D25" s="46">
        <v>46477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46477</v>
      </c>
      <c r="O25" s="47">
        <f t="shared" si="1"/>
        <v>1.9373488953730722</v>
      </c>
      <c r="P25" s="9"/>
    </row>
    <row r="26" spans="1:16">
      <c r="A26" s="12"/>
      <c r="B26" s="25">
        <v>334.7</v>
      </c>
      <c r="C26" s="20" t="s">
        <v>27</v>
      </c>
      <c r="D26" s="46">
        <v>0</v>
      </c>
      <c r="E26" s="46">
        <v>199440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199440</v>
      </c>
      <c r="O26" s="47">
        <f t="shared" si="1"/>
        <v>8.3134639433097117</v>
      </c>
      <c r="P26" s="9"/>
    </row>
    <row r="27" spans="1:16">
      <c r="A27" s="12"/>
      <c r="B27" s="25">
        <v>335.12</v>
      </c>
      <c r="C27" s="20" t="s">
        <v>28</v>
      </c>
      <c r="D27" s="46">
        <v>523444</v>
      </c>
      <c r="E27" s="46">
        <v>229973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753417</v>
      </c>
      <c r="O27" s="47">
        <f t="shared" si="1"/>
        <v>31.40546060858691</v>
      </c>
      <c r="P27" s="9"/>
    </row>
    <row r="28" spans="1:16">
      <c r="A28" s="12"/>
      <c r="B28" s="25">
        <v>335.15</v>
      </c>
      <c r="C28" s="20" t="s">
        <v>29</v>
      </c>
      <c r="D28" s="46">
        <v>9226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9226</v>
      </c>
      <c r="O28" s="47">
        <f t="shared" si="1"/>
        <v>0.3845769070446019</v>
      </c>
      <c r="P28" s="9"/>
    </row>
    <row r="29" spans="1:16">
      <c r="A29" s="12"/>
      <c r="B29" s="25">
        <v>335.18</v>
      </c>
      <c r="C29" s="20" t="s">
        <v>30</v>
      </c>
      <c r="D29" s="46">
        <v>1729568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1729568</v>
      </c>
      <c r="O29" s="47">
        <f t="shared" si="1"/>
        <v>72.095373072113375</v>
      </c>
      <c r="P29" s="9"/>
    </row>
    <row r="30" spans="1:16">
      <c r="A30" s="12"/>
      <c r="B30" s="25">
        <v>335.21</v>
      </c>
      <c r="C30" s="20" t="s">
        <v>31</v>
      </c>
      <c r="D30" s="46">
        <v>16080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16080</v>
      </c>
      <c r="O30" s="47">
        <f t="shared" si="1"/>
        <v>0.67027928303459772</v>
      </c>
      <c r="P30" s="9"/>
    </row>
    <row r="31" spans="1:16">
      <c r="A31" s="12"/>
      <c r="B31" s="25">
        <v>337.2</v>
      </c>
      <c r="C31" s="20" t="s">
        <v>32</v>
      </c>
      <c r="D31" s="46">
        <v>95069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95069</v>
      </c>
      <c r="O31" s="47">
        <f t="shared" si="1"/>
        <v>3.9628595248020009</v>
      </c>
      <c r="P31" s="9"/>
    </row>
    <row r="32" spans="1:16">
      <c r="A32" s="12"/>
      <c r="B32" s="25">
        <v>337.5</v>
      </c>
      <c r="C32" s="20" t="s">
        <v>33</v>
      </c>
      <c r="D32" s="46">
        <v>0</v>
      </c>
      <c r="E32" s="46">
        <v>242796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242796</v>
      </c>
      <c r="O32" s="47">
        <f t="shared" si="1"/>
        <v>10.12071696540225</v>
      </c>
      <c r="P32" s="9"/>
    </row>
    <row r="33" spans="1:16">
      <c r="A33" s="12"/>
      <c r="B33" s="25">
        <v>337.7</v>
      </c>
      <c r="C33" s="20" t="s">
        <v>34</v>
      </c>
      <c r="D33" s="46">
        <v>241004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241004</v>
      </c>
      <c r="O33" s="47">
        <f t="shared" si="1"/>
        <v>10.046019174656106</v>
      </c>
      <c r="P33" s="9"/>
    </row>
    <row r="34" spans="1:16">
      <c r="A34" s="12"/>
      <c r="B34" s="25">
        <v>338</v>
      </c>
      <c r="C34" s="20" t="s">
        <v>35</v>
      </c>
      <c r="D34" s="46">
        <v>115370</v>
      </c>
      <c r="E34" s="46">
        <v>123120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238490</v>
      </c>
      <c r="O34" s="47">
        <f t="shared" si="1"/>
        <v>9.9412255106294296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SUM(D36:D47)</f>
        <v>3250992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10859911</v>
      </c>
      <c r="J35" s="32">
        <f t="shared" si="7"/>
        <v>1143181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15254084</v>
      </c>
      <c r="O35" s="45">
        <f t="shared" si="1"/>
        <v>635.85177157148814</v>
      </c>
      <c r="P35" s="10"/>
    </row>
    <row r="36" spans="1:16">
      <c r="A36" s="12"/>
      <c r="B36" s="25">
        <v>341.3</v>
      </c>
      <c r="C36" s="20" t="s">
        <v>43</v>
      </c>
      <c r="D36" s="46">
        <v>5514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8">SUM(D36:M36)</f>
        <v>5514</v>
      </c>
      <c r="O36" s="47">
        <f t="shared" si="1"/>
        <v>0.22984576907044602</v>
      </c>
      <c r="P36" s="9"/>
    </row>
    <row r="37" spans="1:16">
      <c r="A37" s="12"/>
      <c r="B37" s="25">
        <v>341.9</v>
      </c>
      <c r="C37" s="20" t="s">
        <v>44</v>
      </c>
      <c r="D37" s="46">
        <v>2425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2425</v>
      </c>
      <c r="O37" s="47">
        <f t="shared" ref="O37:O64" si="9">(N37/O$66)</f>
        <v>0.10108378491037932</v>
      </c>
      <c r="P37" s="9"/>
    </row>
    <row r="38" spans="1:16">
      <c r="A38" s="12"/>
      <c r="B38" s="25">
        <v>342.2</v>
      </c>
      <c r="C38" s="20" t="s">
        <v>45</v>
      </c>
      <c r="D38" s="46">
        <v>199012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199012</v>
      </c>
      <c r="O38" s="47">
        <f t="shared" si="9"/>
        <v>8.2956231763234687</v>
      </c>
      <c r="P38" s="9"/>
    </row>
    <row r="39" spans="1:16">
      <c r="A39" s="12"/>
      <c r="B39" s="25">
        <v>342.5</v>
      </c>
      <c r="C39" s="20" t="s">
        <v>46</v>
      </c>
      <c r="D39" s="46">
        <v>7200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7200</v>
      </c>
      <c r="O39" s="47">
        <f t="shared" si="9"/>
        <v>0.30012505210504375</v>
      </c>
      <c r="P39" s="9"/>
    </row>
    <row r="40" spans="1:16">
      <c r="A40" s="12"/>
      <c r="B40" s="25">
        <v>342.6</v>
      </c>
      <c r="C40" s="20" t="s">
        <v>47</v>
      </c>
      <c r="D40" s="46">
        <v>438316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438316</v>
      </c>
      <c r="O40" s="47">
        <f t="shared" si="9"/>
        <v>18.270779491454771</v>
      </c>
      <c r="P40" s="9"/>
    </row>
    <row r="41" spans="1:16">
      <c r="A41" s="12"/>
      <c r="B41" s="25">
        <v>342.9</v>
      </c>
      <c r="C41" s="20" t="s">
        <v>48</v>
      </c>
      <c r="D41" s="46">
        <v>9298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9298</v>
      </c>
      <c r="O41" s="47">
        <f t="shared" si="9"/>
        <v>0.38757815756565234</v>
      </c>
      <c r="P41" s="9"/>
    </row>
    <row r="42" spans="1:16">
      <c r="A42" s="12"/>
      <c r="B42" s="25">
        <v>343.3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2747226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2747226</v>
      </c>
      <c r="O42" s="47">
        <f t="shared" si="9"/>
        <v>114.51546477699041</v>
      </c>
      <c r="P42" s="9"/>
    </row>
    <row r="43" spans="1:16">
      <c r="A43" s="12"/>
      <c r="B43" s="25">
        <v>343.4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3007605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3007605</v>
      </c>
      <c r="O43" s="47">
        <f t="shared" si="9"/>
        <v>125.36911213005419</v>
      </c>
      <c r="P43" s="9"/>
    </row>
    <row r="44" spans="1:16">
      <c r="A44" s="12"/>
      <c r="B44" s="25">
        <v>343.5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4855632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4855632</v>
      </c>
      <c r="O44" s="47">
        <f t="shared" si="9"/>
        <v>202.40233430596081</v>
      </c>
      <c r="P44" s="9"/>
    </row>
    <row r="45" spans="1:16">
      <c r="A45" s="12"/>
      <c r="B45" s="25">
        <v>343.6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249448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249448</v>
      </c>
      <c r="O45" s="47">
        <f t="shared" si="9"/>
        <v>10.3979991663193</v>
      </c>
      <c r="P45" s="9"/>
    </row>
    <row r="46" spans="1:16">
      <c r="A46" s="12"/>
      <c r="B46" s="25">
        <v>347.2</v>
      </c>
      <c r="C46" s="20" t="s">
        <v>53</v>
      </c>
      <c r="D46" s="46">
        <v>867299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867299</v>
      </c>
      <c r="O46" s="47">
        <f t="shared" si="9"/>
        <v>36.152521884118386</v>
      </c>
      <c r="P46" s="9"/>
    </row>
    <row r="47" spans="1:16">
      <c r="A47" s="12"/>
      <c r="B47" s="25">
        <v>349</v>
      </c>
      <c r="C47" s="20" t="s">
        <v>1</v>
      </c>
      <c r="D47" s="46">
        <v>1721928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1143181</v>
      </c>
      <c r="K47" s="46">
        <v>0</v>
      </c>
      <c r="L47" s="46">
        <v>0</v>
      </c>
      <c r="M47" s="46">
        <v>0</v>
      </c>
      <c r="N47" s="46">
        <f t="shared" ref="N47:N53" si="10">SUM(D47:M47)</f>
        <v>2865109</v>
      </c>
      <c r="O47" s="47">
        <f t="shared" si="9"/>
        <v>119.42930387661525</v>
      </c>
      <c r="P47" s="9"/>
    </row>
    <row r="48" spans="1:16" ht="15.75">
      <c r="A48" s="29" t="s">
        <v>41</v>
      </c>
      <c r="B48" s="30"/>
      <c r="C48" s="31"/>
      <c r="D48" s="32">
        <f t="shared" ref="D48:M48" si="11">SUM(D49:D51)</f>
        <v>1710664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1710664</v>
      </c>
      <c r="O48" s="45">
        <f t="shared" si="9"/>
        <v>71.307378074197587</v>
      </c>
      <c r="P48" s="10"/>
    </row>
    <row r="49" spans="1:119">
      <c r="A49" s="13"/>
      <c r="B49" s="39">
        <v>351.1</v>
      </c>
      <c r="C49" s="21" t="s">
        <v>56</v>
      </c>
      <c r="D49" s="46">
        <v>117180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117180</v>
      </c>
      <c r="O49" s="47">
        <f t="shared" si="9"/>
        <v>4.8845352230095873</v>
      </c>
      <c r="P49" s="9"/>
    </row>
    <row r="50" spans="1:119">
      <c r="A50" s="13"/>
      <c r="B50" s="39">
        <v>352</v>
      </c>
      <c r="C50" s="21" t="s">
        <v>57</v>
      </c>
      <c r="D50" s="46">
        <v>52966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52966</v>
      </c>
      <c r="O50" s="47">
        <f t="shared" si="9"/>
        <v>2.2078365985827428</v>
      </c>
      <c r="P50" s="9"/>
    </row>
    <row r="51" spans="1:119">
      <c r="A51" s="13"/>
      <c r="B51" s="39">
        <v>354</v>
      </c>
      <c r="C51" s="21" t="s">
        <v>58</v>
      </c>
      <c r="D51" s="46">
        <v>1540518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1540518</v>
      </c>
      <c r="O51" s="47">
        <f t="shared" si="9"/>
        <v>64.215006252605249</v>
      </c>
      <c r="P51" s="9"/>
    </row>
    <row r="52" spans="1:119" ht="15.75">
      <c r="A52" s="29" t="s">
        <v>4</v>
      </c>
      <c r="B52" s="30"/>
      <c r="C52" s="31"/>
      <c r="D52" s="32">
        <f>SUM(D53:D60)</f>
        <v>1885818</v>
      </c>
      <c r="E52" s="32">
        <f t="shared" ref="E52:M52" si="12">SUM(E53:E60)</f>
        <v>178462</v>
      </c>
      <c r="F52" s="32">
        <f t="shared" si="12"/>
        <v>293295</v>
      </c>
      <c r="G52" s="32">
        <f t="shared" si="12"/>
        <v>0</v>
      </c>
      <c r="H52" s="32">
        <f t="shared" si="12"/>
        <v>0</v>
      </c>
      <c r="I52" s="32">
        <f t="shared" si="12"/>
        <v>376357</v>
      </c>
      <c r="J52" s="32">
        <f t="shared" si="12"/>
        <v>3945</v>
      </c>
      <c r="K52" s="32">
        <f t="shared" si="12"/>
        <v>2524396</v>
      </c>
      <c r="L52" s="32">
        <f t="shared" si="12"/>
        <v>0</v>
      </c>
      <c r="M52" s="32">
        <f t="shared" si="12"/>
        <v>0</v>
      </c>
      <c r="N52" s="32">
        <f t="shared" si="10"/>
        <v>5262273</v>
      </c>
      <c r="O52" s="45">
        <f t="shared" si="9"/>
        <v>219.35277198832847</v>
      </c>
      <c r="P52" s="10"/>
    </row>
    <row r="53" spans="1:119">
      <c r="A53" s="12"/>
      <c r="B53" s="25">
        <v>361.1</v>
      </c>
      <c r="C53" s="20" t="s">
        <v>59</v>
      </c>
      <c r="D53" s="46">
        <v>188753</v>
      </c>
      <c r="E53" s="46">
        <v>177765</v>
      </c>
      <c r="F53" s="46">
        <v>13850</v>
      </c>
      <c r="G53" s="46">
        <v>0</v>
      </c>
      <c r="H53" s="46">
        <v>0</v>
      </c>
      <c r="I53" s="46">
        <v>382718</v>
      </c>
      <c r="J53" s="46">
        <v>2844</v>
      </c>
      <c r="K53" s="46">
        <v>757010</v>
      </c>
      <c r="L53" s="46">
        <v>0</v>
      </c>
      <c r="M53" s="46">
        <v>0</v>
      </c>
      <c r="N53" s="46">
        <f t="shared" si="10"/>
        <v>1522940</v>
      </c>
      <c r="O53" s="47">
        <f t="shared" si="9"/>
        <v>63.482284285118801</v>
      </c>
      <c r="P53" s="9"/>
    </row>
    <row r="54" spans="1:119">
      <c r="A54" s="12"/>
      <c r="B54" s="25">
        <v>361.3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927141</v>
      </c>
      <c r="L54" s="46">
        <v>0</v>
      </c>
      <c r="M54" s="46">
        <v>0</v>
      </c>
      <c r="N54" s="46">
        <f t="shared" ref="N54:N60" si="13">SUM(D54:M54)</f>
        <v>927141</v>
      </c>
      <c r="O54" s="47">
        <f t="shared" si="9"/>
        <v>38.646977907461441</v>
      </c>
      <c r="P54" s="9"/>
    </row>
    <row r="55" spans="1:119">
      <c r="A55" s="12"/>
      <c r="B55" s="25">
        <v>361.4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-1509333</v>
      </c>
      <c r="L55" s="46">
        <v>0</v>
      </c>
      <c r="M55" s="46">
        <v>0</v>
      </c>
      <c r="N55" s="46">
        <f t="shared" si="13"/>
        <v>-1509333</v>
      </c>
      <c r="O55" s="47">
        <f t="shared" si="9"/>
        <v>-62.915089620675282</v>
      </c>
      <c r="P55" s="9"/>
    </row>
    <row r="56" spans="1:119">
      <c r="A56" s="12"/>
      <c r="B56" s="25">
        <v>362</v>
      </c>
      <c r="C56" s="20" t="s">
        <v>62</v>
      </c>
      <c r="D56" s="46">
        <v>1506190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1506190</v>
      </c>
      <c r="O56" s="47">
        <f t="shared" si="9"/>
        <v>62.784076698624425</v>
      </c>
      <c r="P56" s="9"/>
    </row>
    <row r="57" spans="1:119">
      <c r="A57" s="12"/>
      <c r="B57" s="25">
        <v>364</v>
      </c>
      <c r="C57" s="20" t="s">
        <v>63</v>
      </c>
      <c r="D57" s="46">
        <v>2494</v>
      </c>
      <c r="E57" s="46">
        <v>0</v>
      </c>
      <c r="F57" s="46">
        <v>0</v>
      </c>
      <c r="G57" s="46">
        <v>0</v>
      </c>
      <c r="H57" s="46">
        <v>0</v>
      </c>
      <c r="I57" s="46">
        <v>-6361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-3867</v>
      </c>
      <c r="O57" s="47">
        <f t="shared" si="9"/>
        <v>-0.16119216340141726</v>
      </c>
      <c r="P57" s="9"/>
    </row>
    <row r="58" spans="1:119">
      <c r="A58" s="12"/>
      <c r="B58" s="25">
        <v>366</v>
      </c>
      <c r="C58" s="20" t="s">
        <v>64</v>
      </c>
      <c r="D58" s="46">
        <v>44707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44707</v>
      </c>
      <c r="O58" s="47">
        <f t="shared" si="9"/>
        <v>1.8635681533972488</v>
      </c>
      <c r="P58" s="9"/>
    </row>
    <row r="59" spans="1:119">
      <c r="A59" s="12"/>
      <c r="B59" s="25">
        <v>369.7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2349578</v>
      </c>
      <c r="L59" s="46">
        <v>0</v>
      </c>
      <c r="M59" s="46">
        <v>0</v>
      </c>
      <c r="N59" s="46">
        <f t="shared" si="13"/>
        <v>2349578</v>
      </c>
      <c r="O59" s="47">
        <f t="shared" si="9"/>
        <v>97.939891621508963</v>
      </c>
      <c r="P59" s="9"/>
    </row>
    <row r="60" spans="1:119">
      <c r="A60" s="12"/>
      <c r="B60" s="25">
        <v>369.9</v>
      </c>
      <c r="C60" s="20" t="s">
        <v>66</v>
      </c>
      <c r="D60" s="46">
        <v>143674</v>
      </c>
      <c r="E60" s="46">
        <v>697</v>
      </c>
      <c r="F60" s="46">
        <v>279445</v>
      </c>
      <c r="G60" s="46">
        <v>0</v>
      </c>
      <c r="H60" s="46">
        <v>0</v>
      </c>
      <c r="I60" s="46">
        <v>0</v>
      </c>
      <c r="J60" s="46">
        <v>1101</v>
      </c>
      <c r="K60" s="46">
        <v>0</v>
      </c>
      <c r="L60" s="46">
        <v>0</v>
      </c>
      <c r="M60" s="46">
        <v>0</v>
      </c>
      <c r="N60" s="46">
        <f t="shared" si="13"/>
        <v>424917</v>
      </c>
      <c r="O60" s="47">
        <f t="shared" si="9"/>
        <v>17.71225510629429</v>
      </c>
      <c r="P60" s="9"/>
    </row>
    <row r="61" spans="1:119" ht="15.75">
      <c r="A61" s="29" t="s">
        <v>42</v>
      </c>
      <c r="B61" s="30"/>
      <c r="C61" s="31"/>
      <c r="D61" s="32">
        <f t="shared" ref="D61:M61" si="14">SUM(D62:D63)</f>
        <v>516978</v>
      </c>
      <c r="E61" s="32">
        <f t="shared" si="14"/>
        <v>186799</v>
      </c>
      <c r="F61" s="32">
        <f t="shared" si="14"/>
        <v>1394601</v>
      </c>
      <c r="G61" s="32">
        <f t="shared" si="14"/>
        <v>0</v>
      </c>
      <c r="H61" s="32">
        <f t="shared" si="14"/>
        <v>0</v>
      </c>
      <c r="I61" s="32">
        <f t="shared" si="14"/>
        <v>0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2098378</v>
      </c>
      <c r="O61" s="45">
        <f t="shared" si="9"/>
        <v>87.468862025844103</v>
      </c>
      <c r="P61" s="9"/>
    </row>
    <row r="62" spans="1:119">
      <c r="A62" s="12"/>
      <c r="B62" s="25">
        <v>381</v>
      </c>
      <c r="C62" s="20" t="s">
        <v>67</v>
      </c>
      <c r="D62" s="46">
        <v>10037</v>
      </c>
      <c r="E62" s="46">
        <v>186799</v>
      </c>
      <c r="F62" s="46">
        <v>1309264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1506100</v>
      </c>
      <c r="O62" s="47">
        <f t="shared" si="9"/>
        <v>62.780325135473113</v>
      </c>
      <c r="P62" s="9"/>
    </row>
    <row r="63" spans="1:119" ht="15.75" thickBot="1">
      <c r="A63" s="12"/>
      <c r="B63" s="25">
        <v>384</v>
      </c>
      <c r="C63" s="20" t="s">
        <v>68</v>
      </c>
      <c r="D63" s="46">
        <v>506941</v>
      </c>
      <c r="E63" s="46">
        <v>0</v>
      </c>
      <c r="F63" s="46">
        <v>85337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592278</v>
      </c>
      <c r="O63" s="47">
        <f t="shared" si="9"/>
        <v>24.688536890370987</v>
      </c>
      <c r="P63" s="9"/>
    </row>
    <row r="64" spans="1:119" ht="16.5" thickBot="1">
      <c r="A64" s="14" t="s">
        <v>54</v>
      </c>
      <c r="B64" s="23"/>
      <c r="C64" s="22"/>
      <c r="D64" s="15">
        <f t="shared" ref="D64:M64" si="15">SUM(D5,D16,D22,D35,D48,D52,D61)</f>
        <v>23757398</v>
      </c>
      <c r="E64" s="15">
        <f t="shared" si="15"/>
        <v>2852439</v>
      </c>
      <c r="F64" s="15">
        <f t="shared" si="15"/>
        <v>1687896</v>
      </c>
      <c r="G64" s="15">
        <f t="shared" si="15"/>
        <v>0</v>
      </c>
      <c r="H64" s="15">
        <f t="shared" si="15"/>
        <v>0</v>
      </c>
      <c r="I64" s="15">
        <f t="shared" si="15"/>
        <v>11270467</v>
      </c>
      <c r="J64" s="15">
        <f t="shared" si="15"/>
        <v>1147126</v>
      </c>
      <c r="K64" s="15">
        <f t="shared" si="15"/>
        <v>2844236</v>
      </c>
      <c r="L64" s="15">
        <f t="shared" si="15"/>
        <v>0</v>
      </c>
      <c r="M64" s="15">
        <f t="shared" si="15"/>
        <v>0</v>
      </c>
      <c r="N64" s="15">
        <f>SUM(D64:M64)</f>
        <v>43559562</v>
      </c>
      <c r="O64" s="38">
        <f t="shared" si="9"/>
        <v>1815.7383076281785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75</v>
      </c>
      <c r="M66" s="48"/>
      <c r="N66" s="48"/>
      <c r="O66" s="43">
        <v>23990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thickBot="1">
      <c r="A68" s="52" t="s">
        <v>89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A68:O68"/>
    <mergeCell ref="A67:O67"/>
    <mergeCell ref="L66:N6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11275519</v>
      </c>
      <c r="E5" s="27">
        <f t="shared" si="0"/>
        <v>735868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322224</v>
      </c>
      <c r="M5" s="27">
        <f t="shared" si="0"/>
        <v>0</v>
      </c>
      <c r="N5" s="28">
        <f>SUM(D5:M5)</f>
        <v>12333611</v>
      </c>
      <c r="O5" s="33">
        <f t="shared" ref="O5:O36" si="1">(N5/O$67)</f>
        <v>516.43961979733695</v>
      </c>
      <c r="P5" s="6"/>
    </row>
    <row r="6" spans="1:133">
      <c r="A6" s="12"/>
      <c r="B6" s="25">
        <v>311</v>
      </c>
      <c r="C6" s="20" t="s">
        <v>3</v>
      </c>
      <c r="D6" s="46">
        <v>7292079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7292079</v>
      </c>
      <c r="O6" s="47">
        <f t="shared" si="1"/>
        <v>305.33786952516539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735868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735868</v>
      </c>
      <c r="O7" s="47">
        <f t="shared" si="1"/>
        <v>30.812662256092455</v>
      </c>
      <c r="P7" s="9"/>
    </row>
    <row r="8" spans="1:133">
      <c r="A8" s="12"/>
      <c r="B8" s="25">
        <v>312.51</v>
      </c>
      <c r="C8" s="20" t="s">
        <v>76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197044</v>
      </c>
      <c r="M8" s="46">
        <v>0</v>
      </c>
      <c r="N8" s="46">
        <f>SUM(D8:M8)</f>
        <v>197044</v>
      </c>
      <c r="O8" s="47">
        <f t="shared" si="1"/>
        <v>8.2507327694497956</v>
      </c>
      <c r="P8" s="9"/>
    </row>
    <row r="9" spans="1:133">
      <c r="A9" s="12"/>
      <c r="B9" s="25">
        <v>312.52</v>
      </c>
      <c r="C9" s="20" t="s">
        <v>77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125180</v>
      </c>
      <c r="M9" s="46">
        <v>0</v>
      </c>
      <c r="N9" s="46">
        <f>SUM(D9:M9)</f>
        <v>125180</v>
      </c>
      <c r="O9" s="47">
        <f t="shared" si="1"/>
        <v>5.2416045557323505</v>
      </c>
      <c r="P9" s="9"/>
    </row>
    <row r="10" spans="1:133">
      <c r="A10" s="12"/>
      <c r="B10" s="25">
        <v>314.10000000000002</v>
      </c>
      <c r="C10" s="20" t="s">
        <v>13</v>
      </c>
      <c r="D10" s="46">
        <v>1675336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1675336</v>
      </c>
      <c r="O10" s="47">
        <f t="shared" si="1"/>
        <v>70.150573653797835</v>
      </c>
      <c r="P10" s="9"/>
    </row>
    <row r="11" spans="1:133">
      <c r="A11" s="12"/>
      <c r="B11" s="25">
        <v>314.3</v>
      </c>
      <c r="C11" s="20" t="s">
        <v>14</v>
      </c>
      <c r="D11" s="46">
        <v>219237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219237</v>
      </c>
      <c r="O11" s="47">
        <f t="shared" si="1"/>
        <v>9.1800100494095975</v>
      </c>
      <c r="P11" s="9"/>
    </row>
    <row r="12" spans="1:133">
      <c r="A12" s="12"/>
      <c r="B12" s="25">
        <v>314.39999999999998</v>
      </c>
      <c r="C12" s="20" t="s">
        <v>15</v>
      </c>
      <c r="D12" s="46">
        <v>35543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35543</v>
      </c>
      <c r="O12" s="47">
        <f t="shared" si="1"/>
        <v>1.4882756888032829</v>
      </c>
      <c r="P12" s="9"/>
    </row>
    <row r="13" spans="1:133">
      <c r="A13" s="12"/>
      <c r="B13" s="25">
        <v>315</v>
      </c>
      <c r="C13" s="20" t="s">
        <v>16</v>
      </c>
      <c r="D13" s="46">
        <v>1820216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1820216</v>
      </c>
      <c r="O13" s="47">
        <f t="shared" si="1"/>
        <v>76.217067247299227</v>
      </c>
      <c r="P13" s="9"/>
    </row>
    <row r="14" spans="1:133">
      <c r="A14" s="12"/>
      <c r="B14" s="25">
        <v>316</v>
      </c>
      <c r="C14" s="20" t="s">
        <v>17</v>
      </c>
      <c r="D14" s="46">
        <v>233108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233108</v>
      </c>
      <c r="O14" s="47">
        <f t="shared" si="1"/>
        <v>9.7608240515869689</v>
      </c>
      <c r="P14" s="9"/>
    </row>
    <row r="15" spans="1:133" ht="15.75">
      <c r="A15" s="29" t="s">
        <v>94</v>
      </c>
      <c r="B15" s="30"/>
      <c r="C15" s="31"/>
      <c r="D15" s="32">
        <f t="shared" ref="D15:M15" si="3">SUM(D16:D19)</f>
        <v>2185822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2185822</v>
      </c>
      <c r="O15" s="45">
        <f t="shared" si="1"/>
        <v>91.525919102252743</v>
      </c>
      <c r="P15" s="10"/>
    </row>
    <row r="16" spans="1:133">
      <c r="A16" s="12"/>
      <c r="B16" s="25">
        <v>322</v>
      </c>
      <c r="C16" s="20" t="s">
        <v>0</v>
      </c>
      <c r="D16" s="46">
        <v>322230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322230</v>
      </c>
      <c r="O16" s="47">
        <f t="shared" si="1"/>
        <v>13.492588560422075</v>
      </c>
      <c r="P16" s="9"/>
    </row>
    <row r="17" spans="1:16">
      <c r="A17" s="12"/>
      <c r="B17" s="25">
        <v>323.10000000000002</v>
      </c>
      <c r="C17" s="20" t="s">
        <v>19</v>
      </c>
      <c r="D17" s="46">
        <v>1776564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1776564</v>
      </c>
      <c r="O17" s="47">
        <f t="shared" si="1"/>
        <v>74.389247131731011</v>
      </c>
      <c r="P17" s="9"/>
    </row>
    <row r="18" spans="1:16">
      <c r="A18" s="12"/>
      <c r="B18" s="25">
        <v>323.39999999999998</v>
      </c>
      <c r="C18" s="20" t="s">
        <v>20</v>
      </c>
      <c r="D18" s="46">
        <v>18540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18540</v>
      </c>
      <c r="O18" s="47">
        <f t="shared" si="1"/>
        <v>0.77631689138263127</v>
      </c>
      <c r="P18" s="9"/>
    </row>
    <row r="19" spans="1:16">
      <c r="A19" s="12"/>
      <c r="B19" s="25">
        <v>329</v>
      </c>
      <c r="C19" s="20" t="s">
        <v>95</v>
      </c>
      <c r="D19" s="46">
        <v>68488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68488</v>
      </c>
      <c r="O19" s="47">
        <f t="shared" si="1"/>
        <v>2.8677665187170254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SUM(D21:D34)</f>
        <v>3206227</v>
      </c>
      <c r="E20" s="32">
        <f t="shared" si="5"/>
        <v>2047701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5253928</v>
      </c>
      <c r="O20" s="45">
        <f t="shared" si="1"/>
        <v>219.99531027552132</v>
      </c>
      <c r="P20" s="10"/>
    </row>
    <row r="21" spans="1:16">
      <c r="A21" s="12"/>
      <c r="B21" s="25">
        <v>331.2</v>
      </c>
      <c r="C21" s="20" t="s">
        <v>23</v>
      </c>
      <c r="D21" s="46">
        <v>96233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6">SUM(D21:M21)</f>
        <v>96233</v>
      </c>
      <c r="O21" s="47">
        <f t="shared" si="1"/>
        <v>4.0295201406917345</v>
      </c>
      <c r="P21" s="9"/>
    </row>
    <row r="22" spans="1:16">
      <c r="A22" s="12"/>
      <c r="B22" s="25">
        <v>331.9</v>
      </c>
      <c r="C22" s="20" t="s">
        <v>25</v>
      </c>
      <c r="D22" s="46">
        <v>58427</v>
      </c>
      <c r="E22" s="46">
        <v>450100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508527</v>
      </c>
      <c r="O22" s="47">
        <f t="shared" si="1"/>
        <v>21.29331714261787</v>
      </c>
      <c r="P22" s="9"/>
    </row>
    <row r="23" spans="1:16">
      <c r="A23" s="12"/>
      <c r="B23" s="25">
        <v>334.2</v>
      </c>
      <c r="C23" s="20" t="s">
        <v>26</v>
      </c>
      <c r="D23" s="46">
        <v>53809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53809</v>
      </c>
      <c r="O23" s="47">
        <f t="shared" si="1"/>
        <v>2.2531195042291263</v>
      </c>
      <c r="P23" s="9"/>
    </row>
    <row r="24" spans="1:16">
      <c r="A24" s="12"/>
      <c r="B24" s="25">
        <v>335.12</v>
      </c>
      <c r="C24" s="20" t="s">
        <v>28</v>
      </c>
      <c r="D24" s="46">
        <v>589387</v>
      </c>
      <c r="E24" s="46">
        <v>239887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829274</v>
      </c>
      <c r="O24" s="47">
        <f t="shared" si="1"/>
        <v>34.723808726237337</v>
      </c>
      <c r="P24" s="9"/>
    </row>
    <row r="25" spans="1:16">
      <c r="A25" s="12"/>
      <c r="B25" s="25">
        <v>335.15</v>
      </c>
      <c r="C25" s="20" t="s">
        <v>29</v>
      </c>
      <c r="D25" s="46">
        <v>1825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1825</v>
      </c>
      <c r="O25" s="47">
        <f t="shared" si="1"/>
        <v>7.6417385478603134E-2</v>
      </c>
      <c r="P25" s="9"/>
    </row>
    <row r="26" spans="1:16">
      <c r="A26" s="12"/>
      <c r="B26" s="25">
        <v>335.18</v>
      </c>
      <c r="C26" s="20" t="s">
        <v>30</v>
      </c>
      <c r="D26" s="46">
        <v>1875409</v>
      </c>
      <c r="E26" s="46">
        <v>1038870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2914279</v>
      </c>
      <c r="O26" s="47">
        <f t="shared" si="1"/>
        <v>122.02826396449208</v>
      </c>
      <c r="P26" s="9"/>
    </row>
    <row r="27" spans="1:16">
      <c r="A27" s="12"/>
      <c r="B27" s="25">
        <v>335.21</v>
      </c>
      <c r="C27" s="20" t="s">
        <v>31</v>
      </c>
      <c r="D27" s="46">
        <v>14316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14316</v>
      </c>
      <c r="O27" s="47">
        <f t="shared" si="1"/>
        <v>0.59944728247215473</v>
      </c>
      <c r="P27" s="9"/>
    </row>
    <row r="28" spans="1:16">
      <c r="A28" s="12"/>
      <c r="B28" s="25">
        <v>335.29</v>
      </c>
      <c r="C28" s="20" t="s">
        <v>96</v>
      </c>
      <c r="D28" s="46">
        <v>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</v>
      </c>
      <c r="O28" s="47">
        <f t="shared" si="1"/>
        <v>2.0936269994137843E-3</v>
      </c>
      <c r="P28" s="9"/>
    </row>
    <row r="29" spans="1:16">
      <c r="A29" s="12"/>
      <c r="B29" s="25">
        <v>335.9</v>
      </c>
      <c r="C29" s="20" t="s">
        <v>97</v>
      </c>
      <c r="D29" s="46">
        <v>6984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6984</v>
      </c>
      <c r="O29" s="47">
        <f t="shared" si="1"/>
        <v>0.29243781927811741</v>
      </c>
      <c r="P29" s="9"/>
    </row>
    <row r="30" spans="1:16">
      <c r="A30" s="12"/>
      <c r="B30" s="25">
        <v>337.1</v>
      </c>
      <c r="C30" s="20" t="s">
        <v>98</v>
      </c>
      <c r="D30" s="46">
        <v>1800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1800</v>
      </c>
      <c r="O30" s="47">
        <f t="shared" si="1"/>
        <v>7.5370571978896239E-2</v>
      </c>
      <c r="P30" s="9"/>
    </row>
    <row r="31" spans="1:16">
      <c r="A31" s="12"/>
      <c r="B31" s="25">
        <v>337.2</v>
      </c>
      <c r="C31" s="20" t="s">
        <v>32</v>
      </c>
      <c r="D31" s="46">
        <v>107500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107500</v>
      </c>
      <c r="O31" s="47">
        <f t="shared" si="1"/>
        <v>4.5012980487396366</v>
      </c>
      <c r="P31" s="9"/>
    </row>
    <row r="32" spans="1:16">
      <c r="A32" s="12"/>
      <c r="B32" s="25">
        <v>337.5</v>
      </c>
      <c r="C32" s="20" t="s">
        <v>33</v>
      </c>
      <c r="D32" s="46">
        <v>0</v>
      </c>
      <c r="E32" s="46">
        <v>196529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196529</v>
      </c>
      <c r="O32" s="47">
        <f t="shared" si="1"/>
        <v>8.2291684113558325</v>
      </c>
      <c r="P32" s="9"/>
    </row>
    <row r="33" spans="1:16">
      <c r="A33" s="12"/>
      <c r="B33" s="25">
        <v>337.7</v>
      </c>
      <c r="C33" s="20" t="s">
        <v>34</v>
      </c>
      <c r="D33" s="46">
        <v>284905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284905</v>
      </c>
      <c r="O33" s="47">
        <f t="shared" si="1"/>
        <v>11.929696005359686</v>
      </c>
      <c r="P33" s="9"/>
    </row>
    <row r="34" spans="1:16">
      <c r="A34" s="12"/>
      <c r="B34" s="25">
        <v>338</v>
      </c>
      <c r="C34" s="20" t="s">
        <v>35</v>
      </c>
      <c r="D34" s="46">
        <v>115582</v>
      </c>
      <c r="E34" s="46">
        <v>122315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237897</v>
      </c>
      <c r="O34" s="47">
        <f t="shared" si="1"/>
        <v>9.9613516455908222</v>
      </c>
      <c r="P34" s="9"/>
    </row>
    <row r="35" spans="1:16" ht="15.75">
      <c r="A35" s="29" t="s">
        <v>40</v>
      </c>
      <c r="B35" s="30"/>
      <c r="C35" s="31"/>
      <c r="D35" s="32">
        <f t="shared" ref="D35:M35" si="8">SUM(D36:D47)</f>
        <v>3224166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10770948</v>
      </c>
      <c r="J35" s="32">
        <f t="shared" si="8"/>
        <v>560595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14555709</v>
      </c>
      <c r="O35" s="45">
        <f t="shared" si="1"/>
        <v>609.48450716020432</v>
      </c>
      <c r="P35" s="10"/>
    </row>
    <row r="36" spans="1:16">
      <c r="A36" s="12"/>
      <c r="B36" s="25">
        <v>341.3</v>
      </c>
      <c r="C36" s="20" t="s">
        <v>43</v>
      </c>
      <c r="D36" s="46">
        <v>5513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50" si="9">SUM(D36:M36)</f>
        <v>5513</v>
      </c>
      <c r="O36" s="47">
        <f t="shared" si="1"/>
        <v>0.23084331295536387</v>
      </c>
      <c r="P36" s="9"/>
    </row>
    <row r="37" spans="1:16">
      <c r="A37" s="12"/>
      <c r="B37" s="25">
        <v>341.9</v>
      </c>
      <c r="C37" s="20" t="s">
        <v>44</v>
      </c>
      <c r="D37" s="46">
        <v>3580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3580</v>
      </c>
      <c r="O37" s="47">
        <f t="shared" ref="O37:O65" si="10">(N37/O$67)</f>
        <v>0.14990369315802696</v>
      </c>
      <c r="P37" s="9"/>
    </row>
    <row r="38" spans="1:16">
      <c r="A38" s="12"/>
      <c r="B38" s="25">
        <v>342.2</v>
      </c>
      <c r="C38" s="20" t="s">
        <v>45</v>
      </c>
      <c r="D38" s="46">
        <v>160600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160600</v>
      </c>
      <c r="O38" s="47">
        <f t="shared" si="10"/>
        <v>6.724729922117076</v>
      </c>
      <c r="P38" s="9"/>
    </row>
    <row r="39" spans="1:16">
      <c r="A39" s="12"/>
      <c r="B39" s="25">
        <v>342.5</v>
      </c>
      <c r="C39" s="20" t="s">
        <v>46</v>
      </c>
      <c r="D39" s="46">
        <v>31775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31775</v>
      </c>
      <c r="O39" s="47">
        <f t="shared" si="10"/>
        <v>1.3304999581274599</v>
      </c>
      <c r="P39" s="9"/>
    </row>
    <row r="40" spans="1:16">
      <c r="A40" s="12"/>
      <c r="B40" s="25">
        <v>342.6</v>
      </c>
      <c r="C40" s="20" t="s">
        <v>47</v>
      </c>
      <c r="D40" s="46">
        <v>344955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344955</v>
      </c>
      <c r="O40" s="47">
        <f t="shared" si="10"/>
        <v>14.444142031655641</v>
      </c>
      <c r="P40" s="9"/>
    </row>
    <row r="41" spans="1:16">
      <c r="A41" s="12"/>
      <c r="B41" s="25">
        <v>342.9</v>
      </c>
      <c r="C41" s="20" t="s">
        <v>48</v>
      </c>
      <c r="D41" s="46">
        <v>6415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6415</v>
      </c>
      <c r="O41" s="47">
        <f t="shared" si="10"/>
        <v>0.26861234402478856</v>
      </c>
      <c r="P41" s="9"/>
    </row>
    <row r="42" spans="1:16">
      <c r="A42" s="12"/>
      <c r="B42" s="25">
        <v>343.3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2679533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2679533</v>
      </c>
      <c r="O42" s="47">
        <f t="shared" si="10"/>
        <v>112.19885269240432</v>
      </c>
      <c r="P42" s="9"/>
    </row>
    <row r="43" spans="1:16">
      <c r="A43" s="12"/>
      <c r="B43" s="25">
        <v>343.4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2846824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2846824</v>
      </c>
      <c r="O43" s="47">
        <f t="shared" si="10"/>
        <v>119.20375177958294</v>
      </c>
      <c r="P43" s="9"/>
    </row>
    <row r="44" spans="1:16">
      <c r="A44" s="12"/>
      <c r="B44" s="25">
        <v>343.5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4956829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4956829</v>
      </c>
      <c r="O44" s="47">
        <f t="shared" si="10"/>
        <v>207.55502051754459</v>
      </c>
      <c r="P44" s="9"/>
    </row>
    <row r="45" spans="1:16">
      <c r="A45" s="12"/>
      <c r="B45" s="25">
        <v>343.6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287762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287762</v>
      </c>
      <c r="O45" s="47">
        <f t="shared" si="10"/>
        <v>12.049325852106188</v>
      </c>
      <c r="P45" s="9"/>
    </row>
    <row r="46" spans="1:16">
      <c r="A46" s="12"/>
      <c r="B46" s="25">
        <v>347.2</v>
      </c>
      <c r="C46" s="20" t="s">
        <v>53</v>
      </c>
      <c r="D46" s="46">
        <v>863721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863721</v>
      </c>
      <c r="O46" s="47">
        <f t="shared" si="10"/>
        <v>36.166192111213469</v>
      </c>
      <c r="P46" s="9"/>
    </row>
    <row r="47" spans="1:16">
      <c r="A47" s="12"/>
      <c r="B47" s="25">
        <v>349</v>
      </c>
      <c r="C47" s="20" t="s">
        <v>1</v>
      </c>
      <c r="D47" s="46">
        <v>1807607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560595</v>
      </c>
      <c r="K47" s="46">
        <v>0</v>
      </c>
      <c r="L47" s="46">
        <v>0</v>
      </c>
      <c r="M47" s="46">
        <v>0</v>
      </c>
      <c r="N47" s="46">
        <f t="shared" si="9"/>
        <v>2368202</v>
      </c>
      <c r="O47" s="47">
        <f t="shared" si="10"/>
        <v>99.162632945314456</v>
      </c>
      <c r="P47" s="9"/>
    </row>
    <row r="48" spans="1:16" ht="15.75">
      <c r="A48" s="29" t="s">
        <v>41</v>
      </c>
      <c r="B48" s="30"/>
      <c r="C48" s="31"/>
      <c r="D48" s="32">
        <f t="shared" ref="D48:M48" si="11">SUM(D49:D51)</f>
        <v>226121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226121</v>
      </c>
      <c r="O48" s="45">
        <f t="shared" si="10"/>
        <v>9.4682606146888872</v>
      </c>
      <c r="P48" s="10"/>
    </row>
    <row r="49" spans="1:16">
      <c r="A49" s="13"/>
      <c r="B49" s="39">
        <v>351.1</v>
      </c>
      <c r="C49" s="21" t="s">
        <v>56</v>
      </c>
      <c r="D49" s="46">
        <v>129419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129419</v>
      </c>
      <c r="O49" s="47">
        <f t="shared" si="10"/>
        <v>5.4191022527426513</v>
      </c>
      <c r="P49" s="9"/>
    </row>
    <row r="50" spans="1:16">
      <c r="A50" s="13"/>
      <c r="B50" s="39">
        <v>352</v>
      </c>
      <c r="C50" s="21" t="s">
        <v>57</v>
      </c>
      <c r="D50" s="46">
        <v>47532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47532</v>
      </c>
      <c r="O50" s="47">
        <f t="shared" si="10"/>
        <v>1.9902855707227201</v>
      </c>
      <c r="P50" s="9"/>
    </row>
    <row r="51" spans="1:16">
      <c r="A51" s="13"/>
      <c r="B51" s="39">
        <v>354</v>
      </c>
      <c r="C51" s="21" t="s">
        <v>58</v>
      </c>
      <c r="D51" s="46">
        <v>49170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49170</v>
      </c>
      <c r="O51" s="47">
        <f t="shared" si="10"/>
        <v>2.0588727912235156</v>
      </c>
      <c r="P51" s="9"/>
    </row>
    <row r="52" spans="1:16" ht="15.75">
      <c r="A52" s="29" t="s">
        <v>4</v>
      </c>
      <c r="B52" s="30"/>
      <c r="C52" s="31"/>
      <c r="D52" s="32">
        <f t="shared" ref="D52:M52" si="12">SUM(D53:D62)</f>
        <v>2293275</v>
      </c>
      <c r="E52" s="32">
        <f t="shared" si="12"/>
        <v>189211</v>
      </c>
      <c r="F52" s="32">
        <f t="shared" si="12"/>
        <v>230150</v>
      </c>
      <c r="G52" s="32">
        <f t="shared" si="12"/>
        <v>0</v>
      </c>
      <c r="H52" s="32">
        <f t="shared" si="12"/>
        <v>0</v>
      </c>
      <c r="I52" s="32">
        <f t="shared" si="12"/>
        <v>1091122</v>
      </c>
      <c r="J52" s="32">
        <f t="shared" si="12"/>
        <v>6234</v>
      </c>
      <c r="K52" s="32">
        <f t="shared" si="12"/>
        <v>0</v>
      </c>
      <c r="L52" s="32">
        <f t="shared" si="12"/>
        <v>-1552235</v>
      </c>
      <c r="M52" s="32">
        <f t="shared" si="12"/>
        <v>0</v>
      </c>
      <c r="N52" s="32">
        <f>SUM(D52:M52)</f>
        <v>2257757</v>
      </c>
      <c r="O52" s="45">
        <f t="shared" si="10"/>
        <v>94.53802026630936</v>
      </c>
      <c r="P52" s="10"/>
    </row>
    <row r="53" spans="1:16">
      <c r="A53" s="12"/>
      <c r="B53" s="25">
        <v>361.1</v>
      </c>
      <c r="C53" s="20" t="s">
        <v>59</v>
      </c>
      <c r="D53" s="46">
        <v>203919</v>
      </c>
      <c r="E53" s="46">
        <v>171986</v>
      </c>
      <c r="F53" s="46">
        <v>8570</v>
      </c>
      <c r="G53" s="46">
        <v>0</v>
      </c>
      <c r="H53" s="46">
        <v>0</v>
      </c>
      <c r="I53" s="46">
        <v>328696</v>
      </c>
      <c r="J53" s="46">
        <v>4638</v>
      </c>
      <c r="K53" s="46">
        <v>0</v>
      </c>
      <c r="L53" s="46">
        <v>986520</v>
      </c>
      <c r="M53" s="46">
        <v>0</v>
      </c>
      <c r="N53" s="46">
        <f>SUM(D53:M53)</f>
        <v>1704329</v>
      </c>
      <c r="O53" s="47">
        <f t="shared" si="10"/>
        <v>71.364584205677914</v>
      </c>
      <c r="P53" s="9"/>
    </row>
    <row r="54" spans="1:16">
      <c r="A54" s="12"/>
      <c r="B54" s="25">
        <v>361.3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-4828604</v>
      </c>
      <c r="M54" s="46">
        <v>0</v>
      </c>
      <c r="N54" s="46">
        <f t="shared" ref="N54:N62" si="13">SUM(D54:M54)</f>
        <v>-4828604</v>
      </c>
      <c r="O54" s="47">
        <f t="shared" si="10"/>
        <v>-202.18591407754795</v>
      </c>
      <c r="P54" s="9"/>
    </row>
    <row r="55" spans="1:16">
      <c r="A55" s="12"/>
      <c r="B55" s="25">
        <v>361.4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207211</v>
      </c>
      <c r="M55" s="46">
        <v>0</v>
      </c>
      <c r="N55" s="46">
        <f t="shared" si="13"/>
        <v>207211</v>
      </c>
      <c r="O55" s="47">
        <f t="shared" si="10"/>
        <v>8.6764508835105936</v>
      </c>
      <c r="P55" s="9"/>
    </row>
    <row r="56" spans="1:16">
      <c r="A56" s="12"/>
      <c r="B56" s="25">
        <v>362</v>
      </c>
      <c r="C56" s="20" t="s">
        <v>62</v>
      </c>
      <c r="D56" s="46">
        <v>1744477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1744477</v>
      </c>
      <c r="O56" s="47">
        <f t="shared" si="10"/>
        <v>73.045682941127211</v>
      </c>
      <c r="P56" s="9"/>
    </row>
    <row r="57" spans="1:16">
      <c r="A57" s="12"/>
      <c r="B57" s="25">
        <v>363.23</v>
      </c>
      <c r="C57" s="20" t="s">
        <v>99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753453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753453</v>
      </c>
      <c r="O57" s="47">
        <f t="shared" si="10"/>
        <v>31.548990871786284</v>
      </c>
      <c r="P57" s="9"/>
    </row>
    <row r="58" spans="1:16">
      <c r="A58" s="12"/>
      <c r="B58" s="25">
        <v>363.24</v>
      </c>
      <c r="C58" s="20" t="s">
        <v>100</v>
      </c>
      <c r="D58" s="46">
        <v>0</v>
      </c>
      <c r="E58" s="46">
        <v>17225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17225</v>
      </c>
      <c r="O58" s="47">
        <f t="shared" si="10"/>
        <v>0.72125450129804869</v>
      </c>
      <c r="P58" s="9"/>
    </row>
    <row r="59" spans="1:16">
      <c r="A59" s="12"/>
      <c r="B59" s="25">
        <v>364</v>
      </c>
      <c r="C59" s="20" t="s">
        <v>63</v>
      </c>
      <c r="D59" s="46">
        <v>43064</v>
      </c>
      <c r="E59" s="46">
        <v>0</v>
      </c>
      <c r="F59" s="46">
        <v>0</v>
      </c>
      <c r="G59" s="46">
        <v>0</v>
      </c>
      <c r="H59" s="46">
        <v>0</v>
      </c>
      <c r="I59" s="46">
        <v>8973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52037</v>
      </c>
      <c r="O59" s="47">
        <f t="shared" si="10"/>
        <v>2.1789213633699021</v>
      </c>
      <c r="P59" s="9"/>
    </row>
    <row r="60" spans="1:16">
      <c r="A60" s="12"/>
      <c r="B60" s="25">
        <v>366</v>
      </c>
      <c r="C60" s="20" t="s">
        <v>64</v>
      </c>
      <c r="D60" s="46">
        <v>86738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86738</v>
      </c>
      <c r="O60" s="47">
        <f t="shared" si="10"/>
        <v>3.6319403735030567</v>
      </c>
      <c r="P60" s="9"/>
    </row>
    <row r="61" spans="1:16">
      <c r="A61" s="12"/>
      <c r="B61" s="25">
        <v>369.7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2082638</v>
      </c>
      <c r="M61" s="46">
        <v>0</v>
      </c>
      <c r="N61" s="46">
        <f t="shared" si="13"/>
        <v>2082638</v>
      </c>
      <c r="O61" s="47">
        <f t="shared" si="10"/>
        <v>87.205342936102511</v>
      </c>
      <c r="P61" s="9"/>
    </row>
    <row r="62" spans="1:16">
      <c r="A62" s="12"/>
      <c r="B62" s="25">
        <v>369.9</v>
      </c>
      <c r="C62" s="20" t="s">
        <v>66</v>
      </c>
      <c r="D62" s="46">
        <v>215077</v>
      </c>
      <c r="E62" s="46">
        <v>0</v>
      </c>
      <c r="F62" s="46">
        <v>221580</v>
      </c>
      <c r="G62" s="46">
        <v>0</v>
      </c>
      <c r="H62" s="46">
        <v>0</v>
      </c>
      <c r="I62" s="46">
        <v>0</v>
      </c>
      <c r="J62" s="46">
        <v>1596</v>
      </c>
      <c r="K62" s="46">
        <v>0</v>
      </c>
      <c r="L62" s="46">
        <v>0</v>
      </c>
      <c r="M62" s="46">
        <v>0</v>
      </c>
      <c r="N62" s="46">
        <f t="shared" si="13"/>
        <v>438253</v>
      </c>
      <c r="O62" s="47">
        <f t="shared" si="10"/>
        <v>18.350766267481784</v>
      </c>
      <c r="P62" s="9"/>
    </row>
    <row r="63" spans="1:16" ht="15.75">
      <c r="A63" s="29" t="s">
        <v>42</v>
      </c>
      <c r="B63" s="30"/>
      <c r="C63" s="31"/>
      <c r="D63" s="32">
        <f t="shared" ref="D63:M63" si="14">SUM(D64:D64)</f>
        <v>71481</v>
      </c>
      <c r="E63" s="32">
        <f t="shared" si="14"/>
        <v>151481</v>
      </c>
      <c r="F63" s="32">
        <f t="shared" si="14"/>
        <v>1201678</v>
      </c>
      <c r="G63" s="32">
        <f t="shared" si="14"/>
        <v>0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1424640</v>
      </c>
      <c r="O63" s="45">
        <f t="shared" si="10"/>
        <v>59.653295368897076</v>
      </c>
      <c r="P63" s="9"/>
    </row>
    <row r="64" spans="1:16" ht="15.75" thickBot="1">
      <c r="A64" s="12"/>
      <c r="B64" s="25">
        <v>381</v>
      </c>
      <c r="C64" s="20" t="s">
        <v>67</v>
      </c>
      <c r="D64" s="46">
        <v>71481</v>
      </c>
      <c r="E64" s="46">
        <v>151481</v>
      </c>
      <c r="F64" s="46">
        <v>1201678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1424640</v>
      </c>
      <c r="O64" s="47">
        <f t="shared" si="10"/>
        <v>59.653295368897076</v>
      </c>
      <c r="P64" s="9"/>
    </row>
    <row r="65" spans="1:119" ht="16.5" thickBot="1">
      <c r="A65" s="14" t="s">
        <v>54</v>
      </c>
      <c r="B65" s="23"/>
      <c r="C65" s="22"/>
      <c r="D65" s="15">
        <f t="shared" ref="D65:M65" si="15">SUM(D5,D15,D20,D35,D48,D52,D63)</f>
        <v>22482611</v>
      </c>
      <c r="E65" s="15">
        <f t="shared" si="15"/>
        <v>3124261</v>
      </c>
      <c r="F65" s="15">
        <f t="shared" si="15"/>
        <v>1431828</v>
      </c>
      <c r="G65" s="15">
        <f t="shared" si="15"/>
        <v>0</v>
      </c>
      <c r="H65" s="15">
        <f t="shared" si="15"/>
        <v>0</v>
      </c>
      <c r="I65" s="15">
        <f t="shared" si="15"/>
        <v>11862070</v>
      </c>
      <c r="J65" s="15">
        <f t="shared" si="15"/>
        <v>566829</v>
      </c>
      <c r="K65" s="15">
        <f t="shared" si="15"/>
        <v>0</v>
      </c>
      <c r="L65" s="15">
        <f t="shared" si="15"/>
        <v>-1230011</v>
      </c>
      <c r="M65" s="15">
        <f t="shared" si="15"/>
        <v>0</v>
      </c>
      <c r="N65" s="15">
        <f>SUM(D65:M65)</f>
        <v>38237588</v>
      </c>
      <c r="O65" s="38">
        <f t="shared" si="10"/>
        <v>1601.1049325852107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101</v>
      </c>
      <c r="M67" s="48"/>
      <c r="N67" s="48"/>
      <c r="O67" s="43">
        <v>23882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89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161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162</v>
      </c>
      <c r="N4" s="35" t="s">
        <v>10</v>
      </c>
      <c r="O4" s="35" t="s">
        <v>163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164</v>
      </c>
      <c r="B5" s="26"/>
      <c r="C5" s="26"/>
      <c r="D5" s="27">
        <f t="shared" ref="D5:N5" si="0">SUM(D6:D14)</f>
        <v>16567062</v>
      </c>
      <c r="E5" s="27">
        <f t="shared" si="0"/>
        <v>1254292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516008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18337362</v>
      </c>
      <c r="P5" s="33">
        <f t="shared" ref="P5:P36" si="1">(O5/P$72)</f>
        <v>679.0358081836697</v>
      </c>
      <c r="Q5" s="6"/>
    </row>
    <row r="6" spans="1:134">
      <c r="A6" s="12"/>
      <c r="B6" s="25">
        <v>311</v>
      </c>
      <c r="C6" s="20" t="s">
        <v>3</v>
      </c>
      <c r="D6" s="46">
        <v>12591080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12591080</v>
      </c>
      <c r="P6" s="47">
        <f t="shared" si="1"/>
        <v>466.2499537122755</v>
      </c>
      <c r="Q6" s="9"/>
    </row>
    <row r="7" spans="1:134">
      <c r="A7" s="12"/>
      <c r="B7" s="25">
        <v>312.41000000000003</v>
      </c>
      <c r="C7" s="20" t="s">
        <v>165</v>
      </c>
      <c r="D7" s="46">
        <v>0</v>
      </c>
      <c r="E7" s="46">
        <v>738284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738284</v>
      </c>
      <c r="P7" s="47">
        <f t="shared" si="1"/>
        <v>27.338789113127199</v>
      </c>
      <c r="Q7" s="9"/>
    </row>
    <row r="8" spans="1:134">
      <c r="A8" s="12"/>
      <c r="B8" s="25">
        <v>312.51</v>
      </c>
      <c r="C8" s="20" t="s">
        <v>76</v>
      </c>
      <c r="D8" s="46">
        <v>0</v>
      </c>
      <c r="E8" s="46">
        <v>172877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172877</v>
      </c>
      <c r="L8" s="46">
        <v>0</v>
      </c>
      <c r="M8" s="46">
        <v>0</v>
      </c>
      <c r="N8" s="46">
        <v>0</v>
      </c>
      <c r="O8" s="46">
        <f t="shared" si="2"/>
        <v>345754</v>
      </c>
      <c r="P8" s="47">
        <f t="shared" si="1"/>
        <v>12.803332716163673</v>
      </c>
      <c r="Q8" s="9"/>
    </row>
    <row r="9" spans="1:134">
      <c r="A9" s="12"/>
      <c r="B9" s="25">
        <v>312.52</v>
      </c>
      <c r="C9" s="20" t="s">
        <v>103</v>
      </c>
      <c r="D9" s="46">
        <v>0</v>
      </c>
      <c r="E9" s="46">
        <v>343131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343131</v>
      </c>
      <c r="L9" s="46">
        <v>0</v>
      </c>
      <c r="M9" s="46">
        <v>0</v>
      </c>
      <c r="N9" s="46">
        <v>0</v>
      </c>
      <c r="O9" s="46">
        <f t="shared" si="2"/>
        <v>686262</v>
      </c>
      <c r="P9" s="47">
        <f t="shared" si="1"/>
        <v>25.412405110164784</v>
      </c>
      <c r="Q9" s="9"/>
    </row>
    <row r="10" spans="1:134">
      <c r="A10" s="12"/>
      <c r="B10" s="25">
        <v>314.10000000000002</v>
      </c>
      <c r="C10" s="20" t="s">
        <v>13</v>
      </c>
      <c r="D10" s="46">
        <v>2316726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2316726</v>
      </c>
      <c r="P10" s="47">
        <f t="shared" si="1"/>
        <v>85.788779855582305</v>
      </c>
      <c r="Q10" s="9"/>
    </row>
    <row r="11" spans="1:134">
      <c r="A11" s="12"/>
      <c r="B11" s="25">
        <v>314.3</v>
      </c>
      <c r="C11" s="20" t="s">
        <v>14</v>
      </c>
      <c r="D11" s="46">
        <v>357356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357356</v>
      </c>
      <c r="P11" s="47">
        <f t="shared" si="1"/>
        <v>13.232956859840771</v>
      </c>
      <c r="Q11" s="9"/>
    </row>
    <row r="12" spans="1:134">
      <c r="A12" s="12"/>
      <c r="B12" s="25">
        <v>314.8</v>
      </c>
      <c r="C12" s="20" t="s">
        <v>119</v>
      </c>
      <c r="D12" s="46">
        <v>32134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32134</v>
      </c>
      <c r="P12" s="47">
        <f t="shared" si="1"/>
        <v>1.189927791149787</v>
      </c>
      <c r="Q12" s="9"/>
    </row>
    <row r="13" spans="1:134">
      <c r="A13" s="12"/>
      <c r="B13" s="25">
        <v>315.2</v>
      </c>
      <c r="C13" s="20" t="s">
        <v>166</v>
      </c>
      <c r="D13" s="46">
        <v>1023702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1023702</v>
      </c>
      <c r="P13" s="47">
        <f t="shared" si="1"/>
        <v>37.907868913164229</v>
      </c>
      <c r="Q13" s="9"/>
    </row>
    <row r="14" spans="1:134">
      <c r="A14" s="12"/>
      <c r="B14" s="25">
        <v>316</v>
      </c>
      <c r="C14" s="20" t="s">
        <v>105</v>
      </c>
      <c r="D14" s="46">
        <v>246064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246064</v>
      </c>
      <c r="P14" s="47">
        <f t="shared" si="1"/>
        <v>9.1117941122014443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SUM(D16:D21)</f>
        <v>2685640</v>
      </c>
      <c r="E15" s="32">
        <f t="shared" si="3"/>
        <v>689298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175719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2" si="4">SUM(D15:N15)</f>
        <v>3550657</v>
      </c>
      <c r="P15" s="45">
        <f t="shared" si="1"/>
        <v>131.48146639511202</v>
      </c>
      <c r="Q15" s="10"/>
    </row>
    <row r="16" spans="1:134">
      <c r="A16" s="12"/>
      <c r="B16" s="25">
        <v>322</v>
      </c>
      <c r="C16" s="20" t="s">
        <v>167</v>
      </c>
      <c r="D16" s="46">
        <v>580208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580208</v>
      </c>
      <c r="P16" s="47">
        <f t="shared" si="1"/>
        <v>21.485206443251251</v>
      </c>
      <c r="Q16" s="9"/>
    </row>
    <row r="17" spans="1:17">
      <c r="A17" s="12"/>
      <c r="B17" s="25">
        <v>322.89999999999998</v>
      </c>
      <c r="C17" s="20" t="s">
        <v>168</v>
      </c>
      <c r="D17" s="46">
        <v>17783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17783</v>
      </c>
      <c r="P17" s="47">
        <f t="shared" si="1"/>
        <v>0.6585076837622662</v>
      </c>
      <c r="Q17" s="9"/>
    </row>
    <row r="18" spans="1:17">
      <c r="A18" s="12"/>
      <c r="B18" s="25">
        <v>323.10000000000002</v>
      </c>
      <c r="C18" s="20" t="s">
        <v>19</v>
      </c>
      <c r="D18" s="46">
        <v>2010893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2010893</v>
      </c>
      <c r="P18" s="47">
        <f t="shared" si="1"/>
        <v>74.463728939085357</v>
      </c>
      <c r="Q18" s="9"/>
    </row>
    <row r="19" spans="1:17">
      <c r="A19" s="12"/>
      <c r="B19" s="25">
        <v>323.39999999999998</v>
      </c>
      <c r="C19" s="20" t="s">
        <v>20</v>
      </c>
      <c r="D19" s="46">
        <v>31156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31156</v>
      </c>
      <c r="P19" s="47">
        <f t="shared" si="1"/>
        <v>1.1537122755045361</v>
      </c>
      <c r="Q19" s="9"/>
    </row>
    <row r="20" spans="1:17">
      <c r="A20" s="12"/>
      <c r="B20" s="25">
        <v>324.32</v>
      </c>
      <c r="C20" s="20" t="s">
        <v>106</v>
      </c>
      <c r="D20" s="46">
        <v>0</v>
      </c>
      <c r="E20" s="46">
        <v>689298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689298</v>
      </c>
      <c r="P20" s="47">
        <f t="shared" si="1"/>
        <v>25.524828735419366</v>
      </c>
      <c r="Q20" s="9"/>
    </row>
    <row r="21" spans="1:17">
      <c r="A21" s="12"/>
      <c r="B21" s="25">
        <v>325.2</v>
      </c>
      <c r="C21" s="20" t="s">
        <v>120</v>
      </c>
      <c r="D21" s="46">
        <v>45600</v>
      </c>
      <c r="E21" s="46">
        <v>0</v>
      </c>
      <c r="F21" s="46">
        <v>0</v>
      </c>
      <c r="G21" s="46">
        <v>0</v>
      </c>
      <c r="H21" s="46">
        <v>0</v>
      </c>
      <c r="I21" s="46">
        <v>175719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221319</v>
      </c>
      <c r="P21" s="47">
        <f t="shared" si="1"/>
        <v>8.1954823180892422</v>
      </c>
      <c r="Q21" s="9"/>
    </row>
    <row r="22" spans="1:17" ht="15.75">
      <c r="A22" s="29" t="s">
        <v>169</v>
      </c>
      <c r="B22" s="30"/>
      <c r="C22" s="31"/>
      <c r="D22" s="32">
        <f t="shared" ref="D22:N22" si="5">SUM(D23:D34)</f>
        <v>7207410</v>
      </c>
      <c r="E22" s="32">
        <f t="shared" si="5"/>
        <v>2808879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 t="shared" si="4"/>
        <v>10016289</v>
      </c>
      <c r="P22" s="45">
        <f t="shared" si="1"/>
        <v>370.90498055915572</v>
      </c>
      <c r="Q22" s="10"/>
    </row>
    <row r="23" spans="1:17">
      <c r="A23" s="12"/>
      <c r="B23" s="25">
        <v>331.49</v>
      </c>
      <c r="C23" s="20" t="s">
        <v>81</v>
      </c>
      <c r="D23" s="46">
        <v>0</v>
      </c>
      <c r="E23" s="46">
        <v>260407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260407</v>
      </c>
      <c r="P23" s="47">
        <f t="shared" si="1"/>
        <v>9.6429179781521945</v>
      </c>
      <c r="Q23" s="9"/>
    </row>
    <row r="24" spans="1:17">
      <c r="A24" s="12"/>
      <c r="B24" s="25">
        <v>332</v>
      </c>
      <c r="C24" s="20" t="s">
        <v>159</v>
      </c>
      <c r="D24" s="46">
        <v>2900000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2900000</v>
      </c>
      <c r="P24" s="47">
        <f t="shared" si="1"/>
        <v>107.38752082947602</v>
      </c>
      <c r="Q24" s="9"/>
    </row>
    <row r="25" spans="1:17">
      <c r="A25" s="12"/>
      <c r="B25" s="25">
        <v>335.125</v>
      </c>
      <c r="C25" s="20" t="s">
        <v>170</v>
      </c>
      <c r="D25" s="46">
        <v>879863</v>
      </c>
      <c r="E25" s="46">
        <v>274394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1154257</v>
      </c>
      <c r="P25" s="47">
        <f t="shared" si="1"/>
        <v>42.742344010368448</v>
      </c>
      <c r="Q25" s="9"/>
    </row>
    <row r="26" spans="1:17">
      <c r="A26" s="12"/>
      <c r="B26" s="25">
        <v>335.15</v>
      </c>
      <c r="C26" s="20" t="s">
        <v>108</v>
      </c>
      <c r="D26" s="46">
        <v>12600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12600</v>
      </c>
      <c r="P26" s="47">
        <f t="shared" si="1"/>
        <v>0.46658026291427512</v>
      </c>
      <c r="Q26" s="9"/>
    </row>
    <row r="27" spans="1:17">
      <c r="A27" s="12"/>
      <c r="B27" s="25">
        <v>335.18</v>
      </c>
      <c r="C27" s="20" t="s">
        <v>171</v>
      </c>
      <c r="D27" s="46">
        <v>2654233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2654233</v>
      </c>
      <c r="P27" s="47">
        <f t="shared" si="1"/>
        <v>98.286724680614697</v>
      </c>
      <c r="Q27" s="9"/>
    </row>
    <row r="28" spans="1:17">
      <c r="A28" s="12"/>
      <c r="B28" s="25">
        <v>335.21</v>
      </c>
      <c r="C28" s="20" t="s">
        <v>31</v>
      </c>
      <c r="D28" s="46">
        <v>27141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27141</v>
      </c>
      <c r="P28" s="47">
        <f t="shared" si="1"/>
        <v>1.0050361044251064</v>
      </c>
      <c r="Q28" s="9"/>
    </row>
    <row r="29" spans="1:17">
      <c r="A29" s="12"/>
      <c r="B29" s="25">
        <v>335.48</v>
      </c>
      <c r="C29" s="20" t="s">
        <v>152</v>
      </c>
      <c r="D29" s="46">
        <v>0</v>
      </c>
      <c r="E29" s="46">
        <v>23127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4" si="7">SUM(D29:N29)</f>
        <v>23127</v>
      </c>
      <c r="P29" s="47">
        <f t="shared" si="1"/>
        <v>0.85639696352527306</v>
      </c>
      <c r="Q29" s="9"/>
    </row>
    <row r="30" spans="1:17">
      <c r="A30" s="12"/>
      <c r="B30" s="25">
        <v>335.9</v>
      </c>
      <c r="C30" s="20" t="s">
        <v>97</v>
      </c>
      <c r="D30" s="46">
        <v>650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650</v>
      </c>
      <c r="P30" s="47">
        <f t="shared" si="1"/>
        <v>2.4069616737641176E-2</v>
      </c>
      <c r="Q30" s="9"/>
    </row>
    <row r="31" spans="1:17">
      <c r="A31" s="12"/>
      <c r="B31" s="25">
        <v>337.1</v>
      </c>
      <c r="C31" s="20" t="s">
        <v>98</v>
      </c>
      <c r="D31" s="46">
        <v>0</v>
      </c>
      <c r="E31" s="46">
        <v>231914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231914</v>
      </c>
      <c r="P31" s="47">
        <f t="shared" si="1"/>
        <v>8.5878170709127932</v>
      </c>
      <c r="Q31" s="9"/>
    </row>
    <row r="32" spans="1:17">
      <c r="A32" s="12"/>
      <c r="B32" s="25">
        <v>337.2</v>
      </c>
      <c r="C32" s="20" t="s">
        <v>32</v>
      </c>
      <c r="D32" s="46">
        <v>191656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191656</v>
      </c>
      <c r="P32" s="47">
        <f t="shared" si="1"/>
        <v>7.0970561007220887</v>
      </c>
      <c r="Q32" s="9"/>
    </row>
    <row r="33" spans="1:17">
      <c r="A33" s="12"/>
      <c r="B33" s="25">
        <v>337.7</v>
      </c>
      <c r="C33" s="20" t="s">
        <v>34</v>
      </c>
      <c r="D33" s="46">
        <v>411430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411430</v>
      </c>
      <c r="P33" s="47">
        <f t="shared" si="1"/>
        <v>15.235326791334938</v>
      </c>
      <c r="Q33" s="9"/>
    </row>
    <row r="34" spans="1:17">
      <c r="A34" s="12"/>
      <c r="B34" s="25">
        <v>338</v>
      </c>
      <c r="C34" s="20" t="s">
        <v>35</v>
      </c>
      <c r="D34" s="46">
        <v>129837</v>
      </c>
      <c r="E34" s="46">
        <v>2019037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2148874</v>
      </c>
      <c r="P34" s="47">
        <f t="shared" si="1"/>
        <v>79.573190149972234</v>
      </c>
      <c r="Q34" s="9"/>
    </row>
    <row r="35" spans="1:17" ht="15.75">
      <c r="A35" s="29" t="s">
        <v>40</v>
      </c>
      <c r="B35" s="30"/>
      <c r="C35" s="31"/>
      <c r="D35" s="32">
        <f t="shared" ref="D35:N35" si="8">SUM(D36:D50)</f>
        <v>4560247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17581550</v>
      </c>
      <c r="J35" s="32">
        <f t="shared" si="8"/>
        <v>72873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>SUM(D35:N35)</f>
        <v>22214670</v>
      </c>
      <c r="P35" s="45">
        <f t="shared" si="1"/>
        <v>822.61321977411592</v>
      </c>
      <c r="Q35" s="10"/>
    </row>
    <row r="36" spans="1:17">
      <c r="A36" s="12"/>
      <c r="B36" s="25">
        <v>341.2</v>
      </c>
      <c r="C36" s="20" t="s">
        <v>125</v>
      </c>
      <c r="D36" s="46">
        <v>544127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72873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50" si="9">SUM(D36:N36)</f>
        <v>617000</v>
      </c>
      <c r="P36" s="47">
        <f t="shared" si="1"/>
        <v>22.847620810960933</v>
      </c>
      <c r="Q36" s="9"/>
    </row>
    <row r="37" spans="1:17">
      <c r="A37" s="12"/>
      <c r="B37" s="25">
        <v>342.1</v>
      </c>
      <c r="C37" s="20" t="s">
        <v>126</v>
      </c>
      <c r="D37" s="46">
        <v>45315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45315</v>
      </c>
      <c r="P37" s="47">
        <f t="shared" ref="P37:P68" si="10">(O37/P$72)</f>
        <v>1.6780225884095539</v>
      </c>
      <c r="Q37" s="9"/>
    </row>
    <row r="38" spans="1:17">
      <c r="A38" s="12"/>
      <c r="B38" s="25">
        <v>342.2</v>
      </c>
      <c r="C38" s="20" t="s">
        <v>45</v>
      </c>
      <c r="D38" s="46">
        <v>266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266</v>
      </c>
      <c r="P38" s="47">
        <f t="shared" si="10"/>
        <v>9.8500277726346966E-3</v>
      </c>
      <c r="Q38" s="9"/>
    </row>
    <row r="39" spans="1:17">
      <c r="A39" s="12"/>
      <c r="B39" s="25">
        <v>342.5</v>
      </c>
      <c r="C39" s="20" t="s">
        <v>46</v>
      </c>
      <c r="D39" s="46">
        <v>310875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310875</v>
      </c>
      <c r="P39" s="47">
        <f t="shared" si="10"/>
        <v>11.511757082021848</v>
      </c>
      <c r="Q39" s="9"/>
    </row>
    <row r="40" spans="1:17">
      <c r="A40" s="12"/>
      <c r="B40" s="25">
        <v>342.6</v>
      </c>
      <c r="C40" s="20" t="s">
        <v>47</v>
      </c>
      <c r="D40" s="46">
        <v>1018952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1018952</v>
      </c>
      <c r="P40" s="47">
        <f t="shared" si="10"/>
        <v>37.731975560081466</v>
      </c>
      <c r="Q40" s="9"/>
    </row>
    <row r="41" spans="1:17">
      <c r="A41" s="12"/>
      <c r="B41" s="25">
        <v>343.3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4651569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4651569</v>
      </c>
      <c r="P41" s="47">
        <f t="shared" si="10"/>
        <v>172.24843547491204</v>
      </c>
      <c r="Q41" s="9"/>
    </row>
    <row r="42" spans="1:17">
      <c r="A42" s="12"/>
      <c r="B42" s="25">
        <v>343.4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3966806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3966806</v>
      </c>
      <c r="P42" s="47">
        <f t="shared" si="10"/>
        <v>146.89153860396223</v>
      </c>
      <c r="Q42" s="9"/>
    </row>
    <row r="43" spans="1:17">
      <c r="A43" s="12"/>
      <c r="B43" s="25">
        <v>343.5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8908751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8908751</v>
      </c>
      <c r="P43" s="47">
        <f t="shared" si="10"/>
        <v>329.89264950935012</v>
      </c>
      <c r="Q43" s="9"/>
    </row>
    <row r="44" spans="1:17">
      <c r="A44" s="12"/>
      <c r="B44" s="25">
        <v>343.6</v>
      </c>
      <c r="C44" s="20" t="s">
        <v>52</v>
      </c>
      <c r="D44" s="46">
        <v>201681</v>
      </c>
      <c r="E44" s="46">
        <v>0</v>
      </c>
      <c r="F44" s="46">
        <v>0</v>
      </c>
      <c r="G44" s="46">
        <v>0</v>
      </c>
      <c r="H44" s="46">
        <v>0</v>
      </c>
      <c r="I44" s="46">
        <v>54424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256105</v>
      </c>
      <c r="P44" s="47">
        <f t="shared" si="10"/>
        <v>9.4836141455286054</v>
      </c>
      <c r="Q44" s="9"/>
    </row>
    <row r="45" spans="1:17">
      <c r="A45" s="12"/>
      <c r="B45" s="25">
        <v>347.2</v>
      </c>
      <c r="C45" s="20" t="s">
        <v>53</v>
      </c>
      <c r="D45" s="46">
        <v>286855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286855</v>
      </c>
      <c r="P45" s="47">
        <f t="shared" si="10"/>
        <v>10.622292168117015</v>
      </c>
      <c r="Q45" s="9"/>
    </row>
    <row r="46" spans="1:17">
      <c r="A46" s="12"/>
      <c r="B46" s="25">
        <v>347.3</v>
      </c>
      <c r="C46" s="20" t="s">
        <v>143</v>
      </c>
      <c r="D46" s="46">
        <v>33874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33874</v>
      </c>
      <c r="P46" s="47">
        <f t="shared" si="10"/>
        <v>1.2543603036474726</v>
      </c>
      <c r="Q46" s="9"/>
    </row>
    <row r="47" spans="1:17">
      <c r="A47" s="12"/>
      <c r="B47" s="25">
        <v>347.4</v>
      </c>
      <c r="C47" s="20" t="s">
        <v>144</v>
      </c>
      <c r="D47" s="46">
        <v>710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710</v>
      </c>
      <c r="P47" s="47">
        <f t="shared" si="10"/>
        <v>2.6291427513423442E-2</v>
      </c>
      <c r="Q47" s="9"/>
    </row>
    <row r="48" spans="1:17">
      <c r="A48" s="12"/>
      <c r="B48" s="25">
        <v>347.5</v>
      </c>
      <c r="C48" s="20" t="s">
        <v>145</v>
      </c>
      <c r="D48" s="46">
        <v>262307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262307</v>
      </c>
      <c r="P48" s="47">
        <f t="shared" si="10"/>
        <v>9.7132753193852999</v>
      </c>
      <c r="Q48" s="9"/>
    </row>
    <row r="49" spans="1:17">
      <c r="A49" s="12"/>
      <c r="B49" s="25">
        <v>347.9</v>
      </c>
      <c r="C49" s="20" t="s">
        <v>146</v>
      </c>
      <c r="D49" s="46">
        <v>26284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26284</v>
      </c>
      <c r="P49" s="47">
        <f t="shared" si="10"/>
        <v>0.97330124051101652</v>
      </c>
      <c r="Q49" s="9"/>
    </row>
    <row r="50" spans="1:17">
      <c r="A50" s="12"/>
      <c r="B50" s="25">
        <v>349</v>
      </c>
      <c r="C50" s="20" t="s">
        <v>172</v>
      </c>
      <c r="D50" s="46">
        <v>1829001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1829001</v>
      </c>
      <c r="P50" s="47">
        <f t="shared" si="10"/>
        <v>67.728235511942231</v>
      </c>
      <c r="Q50" s="9"/>
    </row>
    <row r="51" spans="1:17" ht="15.75">
      <c r="A51" s="29" t="s">
        <v>41</v>
      </c>
      <c r="B51" s="30"/>
      <c r="C51" s="31"/>
      <c r="D51" s="32">
        <f t="shared" ref="D51:N51" si="11">SUM(D52:D56)</f>
        <v>83631</v>
      </c>
      <c r="E51" s="32">
        <f t="shared" si="11"/>
        <v>0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 t="shared" ref="O51:O58" si="12">SUM(D51:N51)</f>
        <v>83631</v>
      </c>
      <c r="P51" s="45">
        <f t="shared" si="10"/>
        <v>3.0968709498241065</v>
      </c>
      <c r="Q51" s="10"/>
    </row>
    <row r="52" spans="1:17">
      <c r="A52" s="13"/>
      <c r="B52" s="39">
        <v>351.1</v>
      </c>
      <c r="C52" s="21" t="s">
        <v>56</v>
      </c>
      <c r="D52" s="46">
        <v>12022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12022</v>
      </c>
      <c r="P52" s="47">
        <f t="shared" si="10"/>
        <v>0.44517681910757267</v>
      </c>
      <c r="Q52" s="9"/>
    </row>
    <row r="53" spans="1:17">
      <c r="A53" s="13"/>
      <c r="B53" s="39">
        <v>351.3</v>
      </c>
      <c r="C53" s="21" t="s">
        <v>129</v>
      </c>
      <c r="D53" s="46">
        <v>1261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1261</v>
      </c>
      <c r="P53" s="47">
        <f t="shared" si="10"/>
        <v>4.6695056471023885E-2</v>
      </c>
      <c r="Q53" s="9"/>
    </row>
    <row r="54" spans="1:17">
      <c r="A54" s="13"/>
      <c r="B54" s="39">
        <v>352</v>
      </c>
      <c r="C54" s="21" t="s">
        <v>57</v>
      </c>
      <c r="D54" s="46">
        <v>11785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11785</v>
      </c>
      <c r="P54" s="47">
        <f t="shared" si="10"/>
        <v>0.43640066654323273</v>
      </c>
      <c r="Q54" s="9"/>
    </row>
    <row r="55" spans="1:17">
      <c r="A55" s="13"/>
      <c r="B55" s="39">
        <v>354</v>
      </c>
      <c r="C55" s="21" t="s">
        <v>58</v>
      </c>
      <c r="D55" s="46">
        <v>52471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52471</v>
      </c>
      <c r="P55" s="47">
        <f t="shared" si="10"/>
        <v>1.943010553601185</v>
      </c>
      <c r="Q55" s="9"/>
    </row>
    <row r="56" spans="1:17">
      <c r="A56" s="13"/>
      <c r="B56" s="39">
        <v>359</v>
      </c>
      <c r="C56" s="21" t="s">
        <v>130</v>
      </c>
      <c r="D56" s="46">
        <v>6092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6092</v>
      </c>
      <c r="P56" s="47">
        <f t="shared" si="10"/>
        <v>0.22558785410109239</v>
      </c>
      <c r="Q56" s="9"/>
    </row>
    <row r="57" spans="1:17" ht="15.75">
      <c r="A57" s="29" t="s">
        <v>4</v>
      </c>
      <c r="B57" s="30"/>
      <c r="C57" s="31"/>
      <c r="D57" s="32">
        <f t="shared" ref="D57:N57" si="13">SUM(D58:D66)</f>
        <v>846779</v>
      </c>
      <c r="E57" s="32">
        <f t="shared" si="13"/>
        <v>7904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11269</v>
      </c>
      <c r="J57" s="32">
        <f t="shared" si="13"/>
        <v>-2</v>
      </c>
      <c r="K57" s="32">
        <f t="shared" si="13"/>
        <v>18629555</v>
      </c>
      <c r="L57" s="32">
        <f t="shared" si="13"/>
        <v>0</v>
      </c>
      <c r="M57" s="32">
        <f t="shared" si="13"/>
        <v>0</v>
      </c>
      <c r="N57" s="32">
        <f t="shared" si="13"/>
        <v>0</v>
      </c>
      <c r="O57" s="32">
        <f t="shared" si="12"/>
        <v>19495505</v>
      </c>
      <c r="P57" s="45">
        <f t="shared" si="10"/>
        <v>721.92205147194966</v>
      </c>
      <c r="Q57" s="10"/>
    </row>
    <row r="58" spans="1:17">
      <c r="A58" s="12"/>
      <c r="B58" s="25">
        <v>361.1</v>
      </c>
      <c r="C58" s="20" t="s">
        <v>59</v>
      </c>
      <c r="D58" s="46">
        <v>85105</v>
      </c>
      <c r="E58" s="46">
        <v>7904</v>
      </c>
      <c r="F58" s="46">
        <v>0</v>
      </c>
      <c r="G58" s="46">
        <v>0</v>
      </c>
      <c r="H58" s="46">
        <v>0</v>
      </c>
      <c r="I58" s="46">
        <v>6845</v>
      </c>
      <c r="J58" s="46">
        <v>-2</v>
      </c>
      <c r="K58" s="46">
        <v>13804861</v>
      </c>
      <c r="L58" s="46">
        <v>0</v>
      </c>
      <c r="M58" s="46">
        <v>0</v>
      </c>
      <c r="N58" s="46">
        <v>0</v>
      </c>
      <c r="O58" s="46">
        <f t="shared" si="12"/>
        <v>13904713</v>
      </c>
      <c r="P58" s="47">
        <f t="shared" si="10"/>
        <v>514.89401962599516</v>
      </c>
      <c r="Q58" s="9"/>
    </row>
    <row r="59" spans="1:17">
      <c r="A59" s="12"/>
      <c r="B59" s="25">
        <v>361.3</v>
      </c>
      <c r="C59" s="20" t="s">
        <v>60</v>
      </c>
      <c r="D59" s="46">
        <v>414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6" si="14">SUM(D59:N59)</f>
        <v>414</v>
      </c>
      <c r="P59" s="47">
        <f t="shared" si="10"/>
        <v>1.5330494352897612E-2</v>
      </c>
      <c r="Q59" s="9"/>
    </row>
    <row r="60" spans="1:17">
      <c r="A60" s="12"/>
      <c r="B60" s="25">
        <v>362</v>
      </c>
      <c r="C60" s="20" t="s">
        <v>62</v>
      </c>
      <c r="D60" s="46">
        <v>380455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380455</v>
      </c>
      <c r="P60" s="47">
        <f t="shared" si="10"/>
        <v>14.088316978337344</v>
      </c>
      <c r="Q60" s="9"/>
    </row>
    <row r="61" spans="1:17">
      <c r="A61" s="12"/>
      <c r="B61" s="25">
        <v>364</v>
      </c>
      <c r="C61" s="20" t="s">
        <v>113</v>
      </c>
      <c r="D61" s="46">
        <v>68019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68019</v>
      </c>
      <c r="P61" s="47">
        <f t="shared" si="10"/>
        <v>2.518755785965562</v>
      </c>
      <c r="Q61" s="9"/>
    </row>
    <row r="62" spans="1:17">
      <c r="A62" s="12"/>
      <c r="B62" s="25">
        <v>365</v>
      </c>
      <c r="C62" s="20" t="s">
        <v>114</v>
      </c>
      <c r="D62" s="46">
        <v>129</v>
      </c>
      <c r="E62" s="46">
        <v>0</v>
      </c>
      <c r="F62" s="46">
        <v>0</v>
      </c>
      <c r="G62" s="46">
        <v>0</v>
      </c>
      <c r="H62" s="46">
        <v>0</v>
      </c>
      <c r="I62" s="46">
        <v>4424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4553</v>
      </c>
      <c r="P62" s="47">
        <f t="shared" si="10"/>
        <v>0.16859840770227735</v>
      </c>
      <c r="Q62" s="9"/>
    </row>
    <row r="63" spans="1:17">
      <c r="A63" s="12"/>
      <c r="B63" s="25">
        <v>366</v>
      </c>
      <c r="C63" s="20" t="s">
        <v>64</v>
      </c>
      <c r="D63" s="46">
        <v>21711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21711</v>
      </c>
      <c r="P63" s="47">
        <f t="shared" si="10"/>
        <v>0.80396222921681171</v>
      </c>
      <c r="Q63" s="9"/>
    </row>
    <row r="64" spans="1:17">
      <c r="A64" s="12"/>
      <c r="B64" s="25">
        <v>368</v>
      </c>
      <c r="C64" s="20" t="s">
        <v>138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4824694</v>
      </c>
      <c r="L64" s="46">
        <v>0</v>
      </c>
      <c r="M64" s="46">
        <v>0</v>
      </c>
      <c r="N64" s="46">
        <v>0</v>
      </c>
      <c r="O64" s="46">
        <f t="shared" si="14"/>
        <v>4824694</v>
      </c>
      <c r="P64" s="47">
        <f t="shared" si="10"/>
        <v>178.6592853175338</v>
      </c>
      <c r="Q64" s="9"/>
    </row>
    <row r="65" spans="1:120">
      <c r="A65" s="12"/>
      <c r="B65" s="25">
        <v>369.3</v>
      </c>
      <c r="C65" s="20" t="s">
        <v>131</v>
      </c>
      <c r="D65" s="46">
        <v>173478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173478</v>
      </c>
      <c r="P65" s="47">
        <f t="shared" si="10"/>
        <v>6.4239214960192559</v>
      </c>
      <c r="Q65" s="9"/>
    </row>
    <row r="66" spans="1:120">
      <c r="A66" s="12"/>
      <c r="B66" s="25">
        <v>369.9</v>
      </c>
      <c r="C66" s="20" t="s">
        <v>66</v>
      </c>
      <c r="D66" s="46">
        <v>117468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117468</v>
      </c>
      <c r="P66" s="47">
        <f t="shared" si="10"/>
        <v>4.3498611368265134</v>
      </c>
      <c r="Q66" s="9"/>
    </row>
    <row r="67" spans="1:120" ht="15.75">
      <c r="A67" s="29" t="s">
        <v>42</v>
      </c>
      <c r="B67" s="30"/>
      <c r="C67" s="31"/>
      <c r="D67" s="32">
        <f t="shared" ref="D67:N67" si="15">SUM(D68:D69)</f>
        <v>0</v>
      </c>
      <c r="E67" s="32">
        <f t="shared" si="15"/>
        <v>260758</v>
      </c>
      <c r="F67" s="32">
        <f t="shared" si="15"/>
        <v>13956504</v>
      </c>
      <c r="G67" s="32">
        <f t="shared" si="15"/>
        <v>0</v>
      </c>
      <c r="H67" s="32">
        <f t="shared" si="15"/>
        <v>0</v>
      </c>
      <c r="I67" s="32">
        <f t="shared" si="15"/>
        <v>0</v>
      </c>
      <c r="J67" s="32">
        <f t="shared" si="15"/>
        <v>272102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si="15"/>
        <v>0</v>
      </c>
      <c r="O67" s="32">
        <f>SUM(D67:N67)</f>
        <v>14489364</v>
      </c>
      <c r="P67" s="45">
        <f t="shared" si="10"/>
        <v>536.54375115719313</v>
      </c>
      <c r="Q67" s="9"/>
    </row>
    <row r="68" spans="1:120">
      <c r="A68" s="12"/>
      <c r="B68" s="25">
        <v>381</v>
      </c>
      <c r="C68" s="20" t="s">
        <v>67</v>
      </c>
      <c r="D68" s="46">
        <v>0</v>
      </c>
      <c r="E68" s="46">
        <v>260758</v>
      </c>
      <c r="F68" s="46">
        <v>1165504</v>
      </c>
      <c r="G68" s="46">
        <v>0</v>
      </c>
      <c r="H68" s="46">
        <v>0</v>
      </c>
      <c r="I68" s="46">
        <v>0</v>
      </c>
      <c r="J68" s="46">
        <v>272102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1698364</v>
      </c>
      <c r="P68" s="47">
        <f t="shared" si="10"/>
        <v>62.890723940011107</v>
      </c>
      <c r="Q68" s="9"/>
    </row>
    <row r="69" spans="1:120" ht="15.75" thickBot="1">
      <c r="A69" s="12"/>
      <c r="B69" s="25">
        <v>384</v>
      </c>
      <c r="C69" s="20" t="s">
        <v>68</v>
      </c>
      <c r="D69" s="46">
        <v>0</v>
      </c>
      <c r="E69" s="46">
        <v>0</v>
      </c>
      <c r="F69" s="46">
        <v>12791000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12791000</v>
      </c>
      <c r="P69" s="47">
        <f t="shared" ref="P69:P70" si="16">(O69/P$72)</f>
        <v>473.653027217182</v>
      </c>
      <c r="Q69" s="9"/>
    </row>
    <row r="70" spans="1:120" ht="16.5" thickBot="1">
      <c r="A70" s="14" t="s">
        <v>54</v>
      </c>
      <c r="B70" s="23"/>
      <c r="C70" s="22"/>
      <c r="D70" s="15">
        <f t="shared" ref="D70:N70" si="17">SUM(D5,D15,D22,D35,D51,D57,D67)</f>
        <v>31950769</v>
      </c>
      <c r="E70" s="15">
        <f t="shared" si="17"/>
        <v>5021131</v>
      </c>
      <c r="F70" s="15">
        <f t="shared" si="17"/>
        <v>13956504</v>
      </c>
      <c r="G70" s="15">
        <f t="shared" si="17"/>
        <v>0</v>
      </c>
      <c r="H70" s="15">
        <f t="shared" si="17"/>
        <v>0</v>
      </c>
      <c r="I70" s="15">
        <f t="shared" si="17"/>
        <v>17768538</v>
      </c>
      <c r="J70" s="15">
        <f t="shared" si="17"/>
        <v>344973</v>
      </c>
      <c r="K70" s="15">
        <f t="shared" si="17"/>
        <v>19145563</v>
      </c>
      <c r="L70" s="15">
        <f t="shared" si="17"/>
        <v>0</v>
      </c>
      <c r="M70" s="15">
        <f t="shared" si="17"/>
        <v>0</v>
      </c>
      <c r="N70" s="15">
        <f t="shared" si="17"/>
        <v>0</v>
      </c>
      <c r="O70" s="15">
        <f>SUM(D70:N70)</f>
        <v>88187478</v>
      </c>
      <c r="P70" s="38">
        <f t="shared" si="16"/>
        <v>3265.5981484910203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8" t="s">
        <v>160</v>
      </c>
      <c r="N72" s="48"/>
      <c r="O72" s="48"/>
      <c r="P72" s="43">
        <v>27005</v>
      </c>
    </row>
    <row r="73" spans="1:120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</row>
    <row r="74" spans="1:120" ht="15.75" customHeight="1" thickBot="1">
      <c r="A74" s="52" t="s">
        <v>89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15634259</v>
      </c>
      <c r="E5" s="27">
        <f t="shared" si="0"/>
        <v>2341990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379529</v>
      </c>
      <c r="L5" s="27">
        <f t="shared" si="0"/>
        <v>0</v>
      </c>
      <c r="M5" s="27">
        <f t="shared" si="0"/>
        <v>0</v>
      </c>
      <c r="N5" s="28">
        <f>SUM(D5:M5)</f>
        <v>18355778</v>
      </c>
      <c r="O5" s="33">
        <f t="shared" ref="O5:O36" si="1">(N5/O$78)</f>
        <v>684.10025342874178</v>
      </c>
      <c r="P5" s="6"/>
    </row>
    <row r="6" spans="1:133">
      <c r="A6" s="12"/>
      <c r="B6" s="25">
        <v>311</v>
      </c>
      <c r="C6" s="20" t="s">
        <v>3</v>
      </c>
      <c r="D6" s="46">
        <v>11668013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11668013</v>
      </c>
      <c r="O6" s="47">
        <f t="shared" si="1"/>
        <v>434.85439028026235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1962461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1962461</v>
      </c>
      <c r="O7" s="47">
        <f t="shared" si="1"/>
        <v>73.138826774001188</v>
      </c>
      <c r="P7" s="9"/>
    </row>
    <row r="8" spans="1:133">
      <c r="A8" s="12"/>
      <c r="B8" s="25">
        <v>312.51</v>
      </c>
      <c r="C8" s="20" t="s">
        <v>76</v>
      </c>
      <c r="D8" s="46">
        <v>0</v>
      </c>
      <c r="E8" s="46">
        <v>215698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215698</v>
      </c>
      <c r="L8" s="46">
        <v>0</v>
      </c>
      <c r="M8" s="46">
        <v>0</v>
      </c>
      <c r="N8" s="46">
        <f>SUM(D8:M8)</f>
        <v>431396</v>
      </c>
      <c r="O8" s="47">
        <f t="shared" si="1"/>
        <v>16.077668455575431</v>
      </c>
      <c r="P8" s="9"/>
    </row>
    <row r="9" spans="1:133">
      <c r="A9" s="12"/>
      <c r="B9" s="25">
        <v>312.52</v>
      </c>
      <c r="C9" s="20" t="s">
        <v>103</v>
      </c>
      <c r="D9" s="46">
        <v>0</v>
      </c>
      <c r="E9" s="46">
        <v>163831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163831</v>
      </c>
      <c r="L9" s="46">
        <v>0</v>
      </c>
      <c r="M9" s="46">
        <v>0</v>
      </c>
      <c r="N9" s="46">
        <f>SUM(D9:M9)</f>
        <v>327662</v>
      </c>
      <c r="O9" s="47">
        <f t="shared" si="1"/>
        <v>12.211612999403696</v>
      </c>
      <c r="P9" s="9"/>
    </row>
    <row r="10" spans="1:133">
      <c r="A10" s="12"/>
      <c r="B10" s="25">
        <v>314.10000000000002</v>
      </c>
      <c r="C10" s="20" t="s">
        <v>13</v>
      </c>
      <c r="D10" s="46">
        <v>2207467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2207467</v>
      </c>
      <c r="O10" s="47">
        <f t="shared" si="1"/>
        <v>82.269938878950512</v>
      </c>
      <c r="P10" s="9"/>
    </row>
    <row r="11" spans="1:133">
      <c r="A11" s="12"/>
      <c r="B11" s="25">
        <v>314.3</v>
      </c>
      <c r="C11" s="20" t="s">
        <v>14</v>
      </c>
      <c r="D11" s="46">
        <v>352607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352607</v>
      </c>
      <c r="O11" s="47">
        <f t="shared" si="1"/>
        <v>13.141286523553966</v>
      </c>
      <c r="P11" s="9"/>
    </row>
    <row r="12" spans="1:133">
      <c r="A12" s="12"/>
      <c r="B12" s="25">
        <v>314.8</v>
      </c>
      <c r="C12" s="20" t="s">
        <v>119</v>
      </c>
      <c r="D12" s="46">
        <v>29147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29147</v>
      </c>
      <c r="O12" s="47">
        <f t="shared" si="1"/>
        <v>1.0862775790101371</v>
      </c>
      <c r="P12" s="9"/>
    </row>
    <row r="13" spans="1:133">
      <c r="A13" s="12"/>
      <c r="B13" s="25">
        <v>315</v>
      </c>
      <c r="C13" s="20" t="s">
        <v>104</v>
      </c>
      <c r="D13" s="46">
        <v>1123309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1123309</v>
      </c>
      <c r="O13" s="47">
        <f t="shared" si="1"/>
        <v>41.864527429934405</v>
      </c>
      <c r="P13" s="9"/>
    </row>
    <row r="14" spans="1:133">
      <c r="A14" s="12"/>
      <c r="B14" s="25">
        <v>316</v>
      </c>
      <c r="C14" s="20" t="s">
        <v>105</v>
      </c>
      <c r="D14" s="46">
        <v>253716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253716</v>
      </c>
      <c r="O14" s="47">
        <f t="shared" si="1"/>
        <v>9.4557245080500891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SUM(D16:D21)</f>
        <v>3894123</v>
      </c>
      <c r="E15" s="32">
        <f t="shared" si="3"/>
        <v>818090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1000600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5712813</v>
      </c>
      <c r="O15" s="45">
        <f t="shared" si="1"/>
        <v>212.9104427549195</v>
      </c>
      <c r="P15" s="10"/>
    </row>
    <row r="16" spans="1:133">
      <c r="A16" s="12"/>
      <c r="B16" s="25">
        <v>322</v>
      </c>
      <c r="C16" s="20" t="s">
        <v>0</v>
      </c>
      <c r="D16" s="46">
        <v>1359583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1359583</v>
      </c>
      <c r="O16" s="47">
        <f t="shared" si="1"/>
        <v>50.670207215265357</v>
      </c>
      <c r="P16" s="9"/>
    </row>
    <row r="17" spans="1:16">
      <c r="A17" s="12"/>
      <c r="B17" s="25">
        <v>323.10000000000002</v>
      </c>
      <c r="C17" s="20" t="s">
        <v>19</v>
      </c>
      <c r="D17" s="46">
        <v>1803967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1803967</v>
      </c>
      <c r="O17" s="47">
        <f t="shared" si="1"/>
        <v>67.23192456768038</v>
      </c>
      <c r="P17" s="9"/>
    </row>
    <row r="18" spans="1:16">
      <c r="A18" s="12"/>
      <c r="B18" s="25">
        <v>323.39999999999998</v>
      </c>
      <c r="C18" s="20" t="s">
        <v>20</v>
      </c>
      <c r="D18" s="46">
        <v>13183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13183</v>
      </c>
      <c r="O18" s="47">
        <f t="shared" si="1"/>
        <v>0.49131633870005964</v>
      </c>
      <c r="P18" s="9"/>
    </row>
    <row r="19" spans="1:16">
      <c r="A19" s="12"/>
      <c r="B19" s="25">
        <v>324.32</v>
      </c>
      <c r="C19" s="20" t="s">
        <v>106</v>
      </c>
      <c r="D19" s="46">
        <v>0</v>
      </c>
      <c r="E19" s="46">
        <v>818090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818090</v>
      </c>
      <c r="O19" s="47">
        <f t="shared" si="1"/>
        <v>30.489341085271317</v>
      </c>
      <c r="P19" s="9"/>
    </row>
    <row r="20" spans="1:16">
      <c r="A20" s="12"/>
      <c r="B20" s="25">
        <v>325.2</v>
      </c>
      <c r="C20" s="20" t="s">
        <v>120</v>
      </c>
      <c r="D20" s="46">
        <v>701500</v>
      </c>
      <c r="E20" s="46">
        <v>0</v>
      </c>
      <c r="F20" s="46">
        <v>0</v>
      </c>
      <c r="G20" s="46">
        <v>0</v>
      </c>
      <c r="H20" s="46">
        <v>0</v>
      </c>
      <c r="I20" s="46">
        <v>1000600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1702100</v>
      </c>
      <c r="O20" s="47">
        <f t="shared" si="1"/>
        <v>63.435450208706023</v>
      </c>
      <c r="P20" s="9"/>
    </row>
    <row r="21" spans="1:16">
      <c r="A21" s="12"/>
      <c r="B21" s="25">
        <v>329</v>
      </c>
      <c r="C21" s="20" t="s">
        <v>22</v>
      </c>
      <c r="D21" s="46">
        <v>15890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15890</v>
      </c>
      <c r="O21" s="47">
        <f t="shared" si="1"/>
        <v>0.5922033392963626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SUM(D23:D36)</f>
        <v>4804548</v>
      </c>
      <c r="E22" s="32">
        <f t="shared" si="5"/>
        <v>2832584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7637132</v>
      </c>
      <c r="O22" s="45">
        <f t="shared" si="1"/>
        <v>284.62775790101369</v>
      </c>
      <c r="P22" s="10"/>
    </row>
    <row r="23" spans="1:16">
      <c r="A23" s="12"/>
      <c r="B23" s="25">
        <v>331.2</v>
      </c>
      <c r="C23" s="20" t="s">
        <v>23</v>
      </c>
      <c r="D23" s="46">
        <v>16382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16382</v>
      </c>
      <c r="O23" s="47">
        <f t="shared" si="1"/>
        <v>0.61053965414430533</v>
      </c>
      <c r="P23" s="9"/>
    </row>
    <row r="24" spans="1:16">
      <c r="A24" s="12"/>
      <c r="B24" s="25">
        <v>331.49</v>
      </c>
      <c r="C24" s="20" t="s">
        <v>81</v>
      </c>
      <c r="D24" s="46">
        <v>0</v>
      </c>
      <c r="E24" s="46">
        <v>187462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187462</v>
      </c>
      <c r="O24" s="47">
        <f t="shared" si="1"/>
        <v>6.9865086463923669</v>
      </c>
      <c r="P24" s="9"/>
    </row>
    <row r="25" spans="1:16">
      <c r="A25" s="12"/>
      <c r="B25" s="25">
        <v>331.5</v>
      </c>
      <c r="C25" s="20" t="s">
        <v>121</v>
      </c>
      <c r="D25" s="46">
        <v>819938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819938</v>
      </c>
      <c r="O25" s="47">
        <f t="shared" si="1"/>
        <v>30.558214072748957</v>
      </c>
      <c r="P25" s="9"/>
    </row>
    <row r="26" spans="1:16">
      <c r="A26" s="12"/>
      <c r="B26" s="25">
        <v>334.2</v>
      </c>
      <c r="C26" s="20" t="s">
        <v>26</v>
      </c>
      <c r="D26" s="46">
        <v>257894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257894</v>
      </c>
      <c r="O26" s="47">
        <f t="shared" si="1"/>
        <v>9.6114341085271313</v>
      </c>
      <c r="P26" s="9"/>
    </row>
    <row r="27" spans="1:16">
      <c r="A27" s="12"/>
      <c r="B27" s="25">
        <v>335.12</v>
      </c>
      <c r="C27" s="20" t="s">
        <v>107</v>
      </c>
      <c r="D27" s="46">
        <v>751928</v>
      </c>
      <c r="E27" s="46">
        <v>234854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986782</v>
      </c>
      <c r="O27" s="47">
        <f t="shared" si="1"/>
        <v>36.776311866428145</v>
      </c>
      <c r="P27" s="9"/>
    </row>
    <row r="28" spans="1:16">
      <c r="A28" s="12"/>
      <c r="B28" s="25">
        <v>335.15</v>
      </c>
      <c r="C28" s="20" t="s">
        <v>108</v>
      </c>
      <c r="D28" s="46">
        <v>18083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18083</v>
      </c>
      <c r="O28" s="47">
        <f t="shared" si="1"/>
        <v>0.67393410852713176</v>
      </c>
      <c r="P28" s="9"/>
    </row>
    <row r="29" spans="1:16">
      <c r="A29" s="12"/>
      <c r="B29" s="25">
        <v>335.18</v>
      </c>
      <c r="C29" s="20" t="s">
        <v>109</v>
      </c>
      <c r="D29" s="46">
        <v>29422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29422</v>
      </c>
      <c r="O29" s="47">
        <f t="shared" si="1"/>
        <v>1.0965265354800238</v>
      </c>
      <c r="P29" s="9"/>
    </row>
    <row r="30" spans="1:16">
      <c r="A30" s="12"/>
      <c r="B30" s="25">
        <v>335.21</v>
      </c>
      <c r="C30" s="20" t="s">
        <v>31</v>
      </c>
      <c r="D30" s="46">
        <v>2302504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2302504</v>
      </c>
      <c r="O30" s="47">
        <f t="shared" si="1"/>
        <v>85.811866428145493</v>
      </c>
      <c r="P30" s="9"/>
    </row>
    <row r="31" spans="1:16">
      <c r="A31" s="12"/>
      <c r="B31" s="25">
        <v>335.49</v>
      </c>
      <c r="C31" s="20" t="s">
        <v>152</v>
      </c>
      <c r="D31" s="46">
        <v>0</v>
      </c>
      <c r="E31" s="46">
        <v>30432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30432</v>
      </c>
      <c r="O31" s="47">
        <f t="shared" si="1"/>
        <v>1.1341681574239715</v>
      </c>
      <c r="P31" s="9"/>
    </row>
    <row r="32" spans="1:16">
      <c r="A32" s="12"/>
      <c r="B32" s="25">
        <v>335.9</v>
      </c>
      <c r="C32" s="20" t="s">
        <v>97</v>
      </c>
      <c r="D32" s="46">
        <v>950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950</v>
      </c>
      <c r="O32" s="47">
        <f t="shared" si="1"/>
        <v>3.5405485986881334E-2</v>
      </c>
      <c r="P32" s="9"/>
    </row>
    <row r="33" spans="1:16">
      <c r="A33" s="12"/>
      <c r="B33" s="25">
        <v>337.1</v>
      </c>
      <c r="C33" s="20" t="s">
        <v>98</v>
      </c>
      <c r="D33" s="46">
        <v>0</v>
      </c>
      <c r="E33" s="46">
        <v>201869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201869</v>
      </c>
      <c r="O33" s="47">
        <f t="shared" si="1"/>
        <v>7.5234421586165769</v>
      </c>
      <c r="P33" s="9"/>
    </row>
    <row r="34" spans="1:16">
      <c r="A34" s="12"/>
      <c r="B34" s="25">
        <v>337.2</v>
      </c>
      <c r="C34" s="20" t="s">
        <v>32</v>
      </c>
      <c r="D34" s="46">
        <v>65379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65379</v>
      </c>
      <c r="O34" s="47">
        <f t="shared" si="1"/>
        <v>2.4366055456171734</v>
      </c>
      <c r="P34" s="9"/>
    </row>
    <row r="35" spans="1:16">
      <c r="A35" s="12"/>
      <c r="B35" s="25">
        <v>337.7</v>
      </c>
      <c r="C35" s="20" t="s">
        <v>34</v>
      </c>
      <c r="D35" s="46">
        <v>411430</v>
      </c>
      <c r="E35" s="46">
        <v>2073295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2484725</v>
      </c>
      <c r="O35" s="47">
        <f t="shared" si="1"/>
        <v>92.603048598688133</v>
      </c>
      <c r="P35" s="9"/>
    </row>
    <row r="36" spans="1:16">
      <c r="A36" s="12"/>
      <c r="B36" s="25">
        <v>338</v>
      </c>
      <c r="C36" s="20" t="s">
        <v>35</v>
      </c>
      <c r="D36" s="46">
        <v>130638</v>
      </c>
      <c r="E36" s="46">
        <v>104672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235310</v>
      </c>
      <c r="O36" s="47">
        <f t="shared" si="1"/>
        <v>8.7697525342874183</v>
      </c>
      <c r="P36" s="9"/>
    </row>
    <row r="37" spans="1:16" ht="15.75">
      <c r="A37" s="29" t="s">
        <v>40</v>
      </c>
      <c r="B37" s="30"/>
      <c r="C37" s="31"/>
      <c r="D37" s="32">
        <f t="shared" ref="D37:M37" si="7">SUM(D38:D53)</f>
        <v>3724285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16667253</v>
      </c>
      <c r="J37" s="32">
        <f t="shared" si="7"/>
        <v>86964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20478502</v>
      </c>
      <c r="O37" s="45">
        <f t="shared" ref="O37:O68" si="8">(N37/O$78)</f>
        <v>763.21191115086469</v>
      </c>
      <c r="P37" s="10"/>
    </row>
    <row r="38" spans="1:16">
      <c r="A38" s="12"/>
      <c r="B38" s="25">
        <v>341.2</v>
      </c>
      <c r="C38" s="20" t="s">
        <v>125</v>
      </c>
      <c r="D38" s="46">
        <v>14600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86964</v>
      </c>
      <c r="K38" s="46">
        <v>0</v>
      </c>
      <c r="L38" s="46">
        <v>0</v>
      </c>
      <c r="M38" s="46">
        <v>0</v>
      </c>
      <c r="N38" s="46">
        <f t="shared" ref="N38:N53" si="9">SUM(D38:M38)</f>
        <v>101564</v>
      </c>
      <c r="O38" s="47">
        <f t="shared" si="8"/>
        <v>3.7851818723911745</v>
      </c>
      <c r="P38" s="9"/>
    </row>
    <row r="39" spans="1:16">
      <c r="A39" s="12"/>
      <c r="B39" s="25">
        <v>341.3</v>
      </c>
      <c r="C39" s="20" t="s">
        <v>110</v>
      </c>
      <c r="D39" s="46">
        <v>950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950</v>
      </c>
      <c r="O39" s="47">
        <f t="shared" si="8"/>
        <v>3.5405485986881334E-2</v>
      </c>
      <c r="P39" s="9"/>
    </row>
    <row r="40" spans="1:16">
      <c r="A40" s="12"/>
      <c r="B40" s="25">
        <v>342.1</v>
      </c>
      <c r="C40" s="20" t="s">
        <v>126</v>
      </c>
      <c r="D40" s="46">
        <v>36042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36042</v>
      </c>
      <c r="O40" s="47">
        <f t="shared" si="8"/>
        <v>1.3432468694096602</v>
      </c>
      <c r="P40" s="9"/>
    </row>
    <row r="41" spans="1:16">
      <c r="A41" s="12"/>
      <c r="B41" s="25">
        <v>342.2</v>
      </c>
      <c r="C41" s="20" t="s">
        <v>45</v>
      </c>
      <c r="D41" s="46">
        <v>117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117</v>
      </c>
      <c r="O41" s="47">
        <f t="shared" si="8"/>
        <v>4.3604651162790697E-3</v>
      </c>
      <c r="P41" s="9"/>
    </row>
    <row r="42" spans="1:16">
      <c r="A42" s="12"/>
      <c r="B42" s="25">
        <v>342.5</v>
      </c>
      <c r="C42" s="20" t="s">
        <v>46</v>
      </c>
      <c r="D42" s="46">
        <v>296850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296850</v>
      </c>
      <c r="O42" s="47">
        <f t="shared" si="8"/>
        <v>11.063282647584973</v>
      </c>
      <c r="P42" s="9"/>
    </row>
    <row r="43" spans="1:16">
      <c r="A43" s="12"/>
      <c r="B43" s="25">
        <v>342.6</v>
      </c>
      <c r="C43" s="20" t="s">
        <v>47</v>
      </c>
      <c r="D43" s="46">
        <v>1084509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1084509</v>
      </c>
      <c r="O43" s="47">
        <f t="shared" si="8"/>
        <v>40.418492844364934</v>
      </c>
      <c r="P43" s="9"/>
    </row>
    <row r="44" spans="1:16">
      <c r="A44" s="12"/>
      <c r="B44" s="25">
        <v>343.3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4284091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4284091</v>
      </c>
      <c r="O44" s="47">
        <f t="shared" si="8"/>
        <v>159.66349880739415</v>
      </c>
      <c r="P44" s="9"/>
    </row>
    <row r="45" spans="1:16">
      <c r="A45" s="12"/>
      <c r="B45" s="25">
        <v>343.4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3676987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3676987</v>
      </c>
      <c r="O45" s="47">
        <f t="shared" si="8"/>
        <v>137.03738073941562</v>
      </c>
      <c r="P45" s="9"/>
    </row>
    <row r="46" spans="1:16">
      <c r="A46" s="12"/>
      <c r="B46" s="25">
        <v>343.5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8606134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8606134</v>
      </c>
      <c r="O46" s="47">
        <f t="shared" si="8"/>
        <v>320.74142814549793</v>
      </c>
      <c r="P46" s="9"/>
    </row>
    <row r="47" spans="1:16">
      <c r="A47" s="12"/>
      <c r="B47" s="25">
        <v>343.6</v>
      </c>
      <c r="C47" s="20" t="s">
        <v>52</v>
      </c>
      <c r="D47" s="46">
        <v>176750</v>
      </c>
      <c r="E47" s="46">
        <v>0</v>
      </c>
      <c r="F47" s="46">
        <v>0</v>
      </c>
      <c r="G47" s="46">
        <v>0</v>
      </c>
      <c r="H47" s="46">
        <v>0</v>
      </c>
      <c r="I47" s="46">
        <v>100041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276791</v>
      </c>
      <c r="O47" s="47">
        <f t="shared" si="8"/>
        <v>10.315705128205128</v>
      </c>
      <c r="P47" s="9"/>
    </row>
    <row r="48" spans="1:16">
      <c r="A48" s="12"/>
      <c r="B48" s="25">
        <v>347.2</v>
      </c>
      <c r="C48" s="20" t="s">
        <v>53</v>
      </c>
      <c r="D48" s="46">
        <v>199787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199787</v>
      </c>
      <c r="O48" s="47">
        <f t="shared" si="8"/>
        <v>7.4458482409063809</v>
      </c>
      <c r="P48" s="9"/>
    </row>
    <row r="49" spans="1:16">
      <c r="A49" s="12"/>
      <c r="B49" s="25">
        <v>347.3</v>
      </c>
      <c r="C49" s="20" t="s">
        <v>143</v>
      </c>
      <c r="D49" s="46">
        <v>15812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15812</v>
      </c>
      <c r="O49" s="47">
        <f t="shared" si="8"/>
        <v>0.58929636255217654</v>
      </c>
      <c r="P49" s="9"/>
    </row>
    <row r="50" spans="1:16">
      <c r="A50" s="12"/>
      <c r="B50" s="25">
        <v>347.4</v>
      </c>
      <c r="C50" s="20" t="s">
        <v>144</v>
      </c>
      <c r="D50" s="46">
        <v>1575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1575</v>
      </c>
      <c r="O50" s="47">
        <f t="shared" si="8"/>
        <v>5.869856887298748E-2</v>
      </c>
      <c r="P50" s="9"/>
    </row>
    <row r="51" spans="1:16">
      <c r="A51" s="12"/>
      <c r="B51" s="25">
        <v>347.5</v>
      </c>
      <c r="C51" s="20" t="s">
        <v>145</v>
      </c>
      <c r="D51" s="46">
        <v>172491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172491</v>
      </c>
      <c r="O51" s="47">
        <f t="shared" si="8"/>
        <v>6.4285554561717353</v>
      </c>
      <c r="P51" s="9"/>
    </row>
    <row r="52" spans="1:16">
      <c r="A52" s="12"/>
      <c r="B52" s="25">
        <v>347.9</v>
      </c>
      <c r="C52" s="20" t="s">
        <v>146</v>
      </c>
      <c r="D52" s="46">
        <v>21822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21822</v>
      </c>
      <c r="O52" s="47">
        <f t="shared" si="8"/>
        <v>0.81328264758497315</v>
      </c>
      <c r="P52" s="9"/>
    </row>
    <row r="53" spans="1:16">
      <c r="A53" s="12"/>
      <c r="B53" s="25">
        <v>349</v>
      </c>
      <c r="C53" s="20" t="s">
        <v>1</v>
      </c>
      <c r="D53" s="46">
        <v>1702980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1702980</v>
      </c>
      <c r="O53" s="47">
        <f t="shared" si="8"/>
        <v>63.468246869409661</v>
      </c>
      <c r="P53" s="9"/>
    </row>
    <row r="54" spans="1:16" ht="15.75">
      <c r="A54" s="29" t="s">
        <v>41</v>
      </c>
      <c r="B54" s="30"/>
      <c r="C54" s="31"/>
      <c r="D54" s="32">
        <f t="shared" ref="D54:M54" si="10">SUM(D55:D59)</f>
        <v>60344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1" si="11">SUM(D54:M54)</f>
        <v>60344</v>
      </c>
      <c r="O54" s="45">
        <f t="shared" si="8"/>
        <v>2.2489564698867026</v>
      </c>
      <c r="P54" s="10"/>
    </row>
    <row r="55" spans="1:16">
      <c r="A55" s="13"/>
      <c r="B55" s="39">
        <v>351.1</v>
      </c>
      <c r="C55" s="21" t="s">
        <v>56</v>
      </c>
      <c r="D55" s="46">
        <v>18166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18166</v>
      </c>
      <c r="O55" s="47">
        <f t="shared" si="8"/>
        <v>0.67702742993440668</v>
      </c>
      <c r="P55" s="9"/>
    </row>
    <row r="56" spans="1:16">
      <c r="A56" s="13"/>
      <c r="B56" s="39">
        <v>351.3</v>
      </c>
      <c r="C56" s="21" t="s">
        <v>129</v>
      </c>
      <c r="D56" s="46">
        <v>2001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2001</v>
      </c>
      <c r="O56" s="47">
        <f t="shared" si="8"/>
        <v>7.457513416815742E-2</v>
      </c>
      <c r="P56" s="9"/>
    </row>
    <row r="57" spans="1:16">
      <c r="A57" s="13"/>
      <c r="B57" s="39">
        <v>352</v>
      </c>
      <c r="C57" s="21" t="s">
        <v>57</v>
      </c>
      <c r="D57" s="46">
        <v>12242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12242</v>
      </c>
      <c r="O57" s="47">
        <f t="shared" si="8"/>
        <v>0.45624627310673821</v>
      </c>
      <c r="P57" s="9"/>
    </row>
    <row r="58" spans="1:16">
      <c r="A58" s="13"/>
      <c r="B58" s="39">
        <v>354</v>
      </c>
      <c r="C58" s="21" t="s">
        <v>58</v>
      </c>
      <c r="D58" s="46">
        <v>26154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26154</v>
      </c>
      <c r="O58" s="47">
        <f t="shared" si="8"/>
        <v>0.97473166368515207</v>
      </c>
      <c r="P58" s="9"/>
    </row>
    <row r="59" spans="1:16">
      <c r="A59" s="13"/>
      <c r="B59" s="39">
        <v>359</v>
      </c>
      <c r="C59" s="21" t="s">
        <v>130</v>
      </c>
      <c r="D59" s="46">
        <v>1781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1781</v>
      </c>
      <c r="O59" s="47">
        <f t="shared" si="8"/>
        <v>6.6375968992248069E-2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SUM(D61:D70)</f>
        <v>1660524</v>
      </c>
      <c r="E60" s="32">
        <f t="shared" si="12"/>
        <v>35783</v>
      </c>
      <c r="F60" s="32">
        <f t="shared" si="12"/>
        <v>0</v>
      </c>
      <c r="G60" s="32">
        <f t="shared" si="12"/>
        <v>0</v>
      </c>
      <c r="H60" s="32">
        <f t="shared" si="12"/>
        <v>0</v>
      </c>
      <c r="I60" s="32">
        <f t="shared" si="12"/>
        <v>89251</v>
      </c>
      <c r="J60" s="32">
        <f t="shared" si="12"/>
        <v>32</v>
      </c>
      <c r="K60" s="32">
        <f t="shared" si="12"/>
        <v>8697916</v>
      </c>
      <c r="L60" s="32">
        <f t="shared" si="12"/>
        <v>0</v>
      </c>
      <c r="M60" s="32">
        <f t="shared" si="12"/>
        <v>0</v>
      </c>
      <c r="N60" s="32">
        <f t="shared" si="11"/>
        <v>10483506</v>
      </c>
      <c r="O60" s="45">
        <f t="shared" si="8"/>
        <v>390.70907871198568</v>
      </c>
      <c r="P60" s="10"/>
    </row>
    <row r="61" spans="1:16">
      <c r="A61" s="12"/>
      <c r="B61" s="25">
        <v>361.1</v>
      </c>
      <c r="C61" s="20" t="s">
        <v>59</v>
      </c>
      <c r="D61" s="46">
        <v>160358</v>
      </c>
      <c r="E61" s="46">
        <v>36669</v>
      </c>
      <c r="F61" s="46">
        <v>0</v>
      </c>
      <c r="G61" s="46">
        <v>0</v>
      </c>
      <c r="H61" s="46">
        <v>0</v>
      </c>
      <c r="I61" s="46">
        <v>79524</v>
      </c>
      <c r="J61" s="46">
        <v>-48</v>
      </c>
      <c r="K61" s="46">
        <v>4592740</v>
      </c>
      <c r="L61" s="46">
        <v>0</v>
      </c>
      <c r="M61" s="46">
        <v>0</v>
      </c>
      <c r="N61" s="46">
        <f t="shared" si="11"/>
        <v>4869243</v>
      </c>
      <c r="O61" s="47">
        <f t="shared" si="8"/>
        <v>181.47148926654739</v>
      </c>
      <c r="P61" s="9"/>
    </row>
    <row r="62" spans="1:16">
      <c r="A62" s="12"/>
      <c r="B62" s="25">
        <v>361.3</v>
      </c>
      <c r="C62" s="20" t="s">
        <v>60</v>
      </c>
      <c r="D62" s="46">
        <v>2339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3">SUM(D62:M62)</f>
        <v>2339</v>
      </c>
      <c r="O62" s="47">
        <f t="shared" si="8"/>
        <v>8.717203339296363E-2</v>
      </c>
      <c r="P62" s="9"/>
    </row>
    <row r="63" spans="1:16">
      <c r="A63" s="12"/>
      <c r="B63" s="25">
        <v>362</v>
      </c>
      <c r="C63" s="20" t="s">
        <v>62</v>
      </c>
      <c r="D63" s="46">
        <v>873292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873292</v>
      </c>
      <c r="O63" s="47">
        <f t="shared" si="8"/>
        <v>32.54666070363745</v>
      </c>
      <c r="P63" s="9"/>
    </row>
    <row r="64" spans="1:16">
      <c r="A64" s="12"/>
      <c r="B64" s="25">
        <v>364</v>
      </c>
      <c r="C64" s="20" t="s">
        <v>113</v>
      </c>
      <c r="D64" s="46">
        <v>109628</v>
      </c>
      <c r="E64" s="46">
        <v>0</v>
      </c>
      <c r="F64" s="46">
        <v>0</v>
      </c>
      <c r="G64" s="46">
        <v>0</v>
      </c>
      <c r="H64" s="46">
        <v>0</v>
      </c>
      <c r="I64" s="46">
        <v>199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109827</v>
      </c>
      <c r="O64" s="47">
        <f t="shared" si="8"/>
        <v>4.0931350626118066</v>
      </c>
      <c r="P64" s="9"/>
    </row>
    <row r="65" spans="1:119">
      <c r="A65" s="12"/>
      <c r="B65" s="25">
        <v>365</v>
      </c>
      <c r="C65" s="20" t="s">
        <v>114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5180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5180</v>
      </c>
      <c r="O65" s="47">
        <f t="shared" si="8"/>
        <v>0.1930530709600477</v>
      </c>
      <c r="P65" s="9"/>
    </row>
    <row r="66" spans="1:119">
      <c r="A66" s="12"/>
      <c r="B66" s="25">
        <v>366</v>
      </c>
      <c r="C66" s="20" t="s">
        <v>64</v>
      </c>
      <c r="D66" s="46">
        <v>34536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34536</v>
      </c>
      <c r="O66" s="47">
        <f t="shared" si="8"/>
        <v>1.2871198568872988</v>
      </c>
      <c r="P66" s="9"/>
    </row>
    <row r="67" spans="1:119">
      <c r="A67" s="12"/>
      <c r="B67" s="25">
        <v>368</v>
      </c>
      <c r="C67" s="20" t="s">
        <v>138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4105176</v>
      </c>
      <c r="L67" s="46">
        <v>0</v>
      </c>
      <c r="M67" s="46">
        <v>0</v>
      </c>
      <c r="N67" s="46">
        <f t="shared" si="13"/>
        <v>4105176</v>
      </c>
      <c r="O67" s="47">
        <f t="shared" si="8"/>
        <v>152.99552772808588</v>
      </c>
      <c r="P67" s="9"/>
    </row>
    <row r="68" spans="1:119">
      <c r="A68" s="12"/>
      <c r="B68" s="25">
        <v>369.3</v>
      </c>
      <c r="C68" s="20" t="s">
        <v>131</v>
      </c>
      <c r="D68" s="46">
        <v>387902</v>
      </c>
      <c r="E68" s="46">
        <v>-886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387016</v>
      </c>
      <c r="O68" s="47">
        <f t="shared" si="8"/>
        <v>14.423673225998808</v>
      </c>
      <c r="P68" s="9"/>
    </row>
    <row r="69" spans="1:119">
      <c r="A69" s="12"/>
      <c r="B69" s="25">
        <v>369.4</v>
      </c>
      <c r="C69" s="20" t="s">
        <v>132</v>
      </c>
      <c r="D69" s="46">
        <v>24799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24799</v>
      </c>
      <c r="O69" s="47">
        <f t="shared" ref="O69:O76" si="14">(N69/O$78)</f>
        <v>0.9242322599880739</v>
      </c>
      <c r="P69" s="9"/>
    </row>
    <row r="70" spans="1:119">
      <c r="A70" s="12"/>
      <c r="B70" s="25">
        <v>369.9</v>
      </c>
      <c r="C70" s="20" t="s">
        <v>66</v>
      </c>
      <c r="D70" s="46">
        <v>67670</v>
      </c>
      <c r="E70" s="46">
        <v>0</v>
      </c>
      <c r="F70" s="46">
        <v>0</v>
      </c>
      <c r="G70" s="46">
        <v>0</v>
      </c>
      <c r="H70" s="46">
        <v>0</v>
      </c>
      <c r="I70" s="46">
        <v>4348</v>
      </c>
      <c r="J70" s="46">
        <v>80</v>
      </c>
      <c r="K70" s="46">
        <v>0</v>
      </c>
      <c r="L70" s="46">
        <v>0</v>
      </c>
      <c r="M70" s="46">
        <v>0</v>
      </c>
      <c r="N70" s="46">
        <f t="shared" si="13"/>
        <v>72098</v>
      </c>
      <c r="O70" s="47">
        <f t="shared" si="14"/>
        <v>2.6870155038759691</v>
      </c>
      <c r="P70" s="9"/>
    </row>
    <row r="71" spans="1:119" ht="15.75">
      <c r="A71" s="29" t="s">
        <v>42</v>
      </c>
      <c r="B71" s="30"/>
      <c r="C71" s="31"/>
      <c r="D71" s="32">
        <f t="shared" ref="D71:M71" si="15">SUM(D72:D75)</f>
        <v>0</v>
      </c>
      <c r="E71" s="32">
        <f t="shared" si="15"/>
        <v>1811563</v>
      </c>
      <c r="F71" s="32">
        <f t="shared" si="15"/>
        <v>14794546</v>
      </c>
      <c r="G71" s="32">
        <f t="shared" si="15"/>
        <v>0</v>
      </c>
      <c r="H71" s="32">
        <f t="shared" si="15"/>
        <v>0</v>
      </c>
      <c r="I71" s="32">
        <f t="shared" si="15"/>
        <v>199275</v>
      </c>
      <c r="J71" s="32">
        <f t="shared" si="15"/>
        <v>398416</v>
      </c>
      <c r="K71" s="32">
        <f t="shared" si="15"/>
        <v>18487</v>
      </c>
      <c r="L71" s="32">
        <f t="shared" si="15"/>
        <v>0</v>
      </c>
      <c r="M71" s="32">
        <f t="shared" si="15"/>
        <v>0</v>
      </c>
      <c r="N71" s="32">
        <f t="shared" ref="N71:N76" si="16">SUM(D71:M71)</f>
        <v>17222287</v>
      </c>
      <c r="O71" s="45">
        <f t="shared" si="14"/>
        <v>641.85625372689321</v>
      </c>
      <c r="P71" s="9"/>
    </row>
    <row r="72" spans="1:119">
      <c r="A72" s="12"/>
      <c r="B72" s="25">
        <v>381</v>
      </c>
      <c r="C72" s="20" t="s">
        <v>67</v>
      </c>
      <c r="D72" s="46">
        <v>0</v>
      </c>
      <c r="E72" s="46">
        <v>1811563</v>
      </c>
      <c r="F72" s="46">
        <v>1559546</v>
      </c>
      <c r="G72" s="46">
        <v>0</v>
      </c>
      <c r="H72" s="46">
        <v>0</v>
      </c>
      <c r="I72" s="46">
        <v>0</v>
      </c>
      <c r="J72" s="46">
        <v>398416</v>
      </c>
      <c r="K72" s="46">
        <v>0</v>
      </c>
      <c r="L72" s="46">
        <v>0</v>
      </c>
      <c r="M72" s="46">
        <v>0</v>
      </c>
      <c r="N72" s="46">
        <f t="shared" si="16"/>
        <v>3769525</v>
      </c>
      <c r="O72" s="47">
        <f t="shared" si="14"/>
        <v>140.48617322599881</v>
      </c>
      <c r="P72" s="9"/>
    </row>
    <row r="73" spans="1:119">
      <c r="A73" s="12"/>
      <c r="B73" s="25">
        <v>384</v>
      </c>
      <c r="C73" s="20" t="s">
        <v>68</v>
      </c>
      <c r="D73" s="46">
        <v>0</v>
      </c>
      <c r="E73" s="46">
        <v>0</v>
      </c>
      <c r="F73" s="46">
        <v>13235000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13235000</v>
      </c>
      <c r="O73" s="47">
        <f t="shared" si="14"/>
        <v>493.25432319618363</v>
      </c>
      <c r="P73" s="9"/>
    </row>
    <row r="74" spans="1:119">
      <c r="A74" s="12"/>
      <c r="B74" s="25">
        <v>385</v>
      </c>
      <c r="C74" s="20" t="s">
        <v>147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18487</v>
      </c>
      <c r="L74" s="46">
        <v>0</v>
      </c>
      <c r="M74" s="46">
        <v>0</v>
      </c>
      <c r="N74" s="46">
        <f t="shared" si="16"/>
        <v>18487</v>
      </c>
      <c r="O74" s="47">
        <f t="shared" si="14"/>
        <v>0.68899075730471082</v>
      </c>
      <c r="P74" s="9"/>
    </row>
    <row r="75" spans="1:119" ht="15.75" thickBot="1">
      <c r="A75" s="12"/>
      <c r="B75" s="25">
        <v>389.9</v>
      </c>
      <c r="C75" s="20" t="s">
        <v>156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199275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199275</v>
      </c>
      <c r="O75" s="47">
        <f t="shared" si="14"/>
        <v>7.426766547406082</v>
      </c>
      <c r="P75" s="9"/>
    </row>
    <row r="76" spans="1:119" ht="16.5" thickBot="1">
      <c r="A76" s="14" t="s">
        <v>54</v>
      </c>
      <c r="B76" s="23"/>
      <c r="C76" s="22"/>
      <c r="D76" s="15">
        <f t="shared" ref="D76:M76" si="17">SUM(D5,D15,D22,D37,D54,D60,D71)</f>
        <v>29778083</v>
      </c>
      <c r="E76" s="15">
        <f t="shared" si="17"/>
        <v>7840010</v>
      </c>
      <c r="F76" s="15">
        <f t="shared" si="17"/>
        <v>14794546</v>
      </c>
      <c r="G76" s="15">
        <f t="shared" si="17"/>
        <v>0</v>
      </c>
      <c r="H76" s="15">
        <f t="shared" si="17"/>
        <v>0</v>
      </c>
      <c r="I76" s="15">
        <f t="shared" si="17"/>
        <v>17956379</v>
      </c>
      <c r="J76" s="15">
        <f t="shared" si="17"/>
        <v>485412</v>
      </c>
      <c r="K76" s="15">
        <f t="shared" si="17"/>
        <v>9095932</v>
      </c>
      <c r="L76" s="15">
        <f t="shared" si="17"/>
        <v>0</v>
      </c>
      <c r="M76" s="15">
        <f t="shared" si="17"/>
        <v>0</v>
      </c>
      <c r="N76" s="15">
        <f t="shared" si="16"/>
        <v>79950362</v>
      </c>
      <c r="O76" s="38">
        <f t="shared" si="14"/>
        <v>2979.6646541443051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8" t="s">
        <v>157</v>
      </c>
      <c r="M78" s="48"/>
      <c r="N78" s="48"/>
      <c r="O78" s="43">
        <v>26832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89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14956015</v>
      </c>
      <c r="E5" s="27">
        <f t="shared" si="0"/>
        <v>2213090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369047</v>
      </c>
      <c r="L5" s="27">
        <f t="shared" si="0"/>
        <v>0</v>
      </c>
      <c r="M5" s="27">
        <f t="shared" si="0"/>
        <v>0</v>
      </c>
      <c r="N5" s="28">
        <f>SUM(D5:M5)</f>
        <v>17538152</v>
      </c>
      <c r="O5" s="33">
        <f t="shared" ref="O5:O36" si="1">(N5/O$78)</f>
        <v>657.62315797367728</v>
      </c>
      <c r="P5" s="6"/>
    </row>
    <row r="6" spans="1:133">
      <c r="A6" s="12"/>
      <c r="B6" s="25">
        <v>311</v>
      </c>
      <c r="C6" s="20" t="s">
        <v>3</v>
      </c>
      <c r="D6" s="46">
        <v>10783580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10783580</v>
      </c>
      <c r="O6" s="47">
        <f t="shared" si="1"/>
        <v>404.34886947392101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802602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802602</v>
      </c>
      <c r="O7" s="47">
        <f t="shared" si="1"/>
        <v>30.094941692601896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1410488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1410488</v>
      </c>
      <c r="O8" s="47">
        <f t="shared" si="1"/>
        <v>52.888672241178895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211463</v>
      </c>
      <c r="L9" s="46">
        <v>0</v>
      </c>
      <c r="M9" s="46">
        <v>0</v>
      </c>
      <c r="N9" s="46">
        <f>SUM(D9:M9)</f>
        <v>211463</v>
      </c>
      <c r="O9" s="47">
        <f t="shared" si="1"/>
        <v>7.9291686977389482</v>
      </c>
      <c r="P9" s="9"/>
    </row>
    <row r="10" spans="1:133">
      <c r="A10" s="12"/>
      <c r="B10" s="25">
        <v>312.52</v>
      </c>
      <c r="C10" s="20" t="s">
        <v>103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157584</v>
      </c>
      <c r="L10" s="46">
        <v>0</v>
      </c>
      <c r="M10" s="46">
        <v>0</v>
      </c>
      <c r="N10" s="46">
        <f>SUM(D10:M10)</f>
        <v>157584</v>
      </c>
      <c r="O10" s="47">
        <f t="shared" si="1"/>
        <v>5.9088829727398853</v>
      </c>
      <c r="P10" s="9"/>
    </row>
    <row r="11" spans="1:133">
      <c r="A11" s="12"/>
      <c r="B11" s="25">
        <v>314.10000000000002</v>
      </c>
      <c r="C11" s="20" t="s">
        <v>13</v>
      </c>
      <c r="D11" s="46">
        <v>2239416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2239416</v>
      </c>
      <c r="O11" s="47">
        <f t="shared" si="1"/>
        <v>83.97075255915108</v>
      </c>
      <c r="P11" s="9"/>
    </row>
    <row r="12" spans="1:133">
      <c r="A12" s="12"/>
      <c r="B12" s="25">
        <v>314.3</v>
      </c>
      <c r="C12" s="20" t="s">
        <v>14</v>
      </c>
      <c r="D12" s="46">
        <v>347938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347938</v>
      </c>
      <c r="O12" s="47">
        <f t="shared" si="1"/>
        <v>13.046533428325022</v>
      </c>
      <c r="P12" s="9"/>
    </row>
    <row r="13" spans="1:133">
      <c r="A13" s="12"/>
      <c r="B13" s="25">
        <v>314.8</v>
      </c>
      <c r="C13" s="20" t="s">
        <v>119</v>
      </c>
      <c r="D13" s="46">
        <v>30728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30728</v>
      </c>
      <c r="O13" s="47">
        <f t="shared" si="1"/>
        <v>1.152199182571525</v>
      </c>
      <c r="P13" s="9"/>
    </row>
    <row r="14" spans="1:133">
      <c r="A14" s="12"/>
      <c r="B14" s="25">
        <v>315</v>
      </c>
      <c r="C14" s="20" t="s">
        <v>104</v>
      </c>
      <c r="D14" s="46">
        <v>1303610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1303610</v>
      </c>
      <c r="O14" s="47">
        <f t="shared" si="1"/>
        <v>48.881097903933409</v>
      </c>
      <c r="P14" s="9"/>
    </row>
    <row r="15" spans="1:133">
      <c r="A15" s="12"/>
      <c r="B15" s="25">
        <v>316</v>
      </c>
      <c r="C15" s="20" t="s">
        <v>105</v>
      </c>
      <c r="D15" s="46">
        <v>250743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250743</v>
      </c>
      <c r="O15" s="47">
        <f t="shared" si="1"/>
        <v>9.4020398215156167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SUM(D17:D22)</f>
        <v>2679484</v>
      </c>
      <c r="E16" s="32">
        <f t="shared" si="3"/>
        <v>264913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320089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3264486</v>
      </c>
      <c r="O16" s="45">
        <f t="shared" si="1"/>
        <v>122.40751434249503</v>
      </c>
      <c r="P16" s="10"/>
    </row>
    <row r="17" spans="1:16">
      <c r="A17" s="12"/>
      <c r="B17" s="25">
        <v>322</v>
      </c>
      <c r="C17" s="20" t="s">
        <v>0</v>
      </c>
      <c r="D17" s="46">
        <v>516045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516045</v>
      </c>
      <c r="O17" s="47">
        <f t="shared" si="1"/>
        <v>19.349994375492145</v>
      </c>
      <c r="P17" s="9"/>
    </row>
    <row r="18" spans="1:16">
      <c r="A18" s="12"/>
      <c r="B18" s="25">
        <v>323.10000000000002</v>
      </c>
      <c r="C18" s="20" t="s">
        <v>19</v>
      </c>
      <c r="D18" s="46">
        <v>1942845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1942845</v>
      </c>
      <c r="O18" s="47">
        <f t="shared" si="1"/>
        <v>72.850313097603959</v>
      </c>
      <c r="P18" s="9"/>
    </row>
    <row r="19" spans="1:16">
      <c r="A19" s="12"/>
      <c r="B19" s="25">
        <v>323.39999999999998</v>
      </c>
      <c r="C19" s="20" t="s">
        <v>20</v>
      </c>
      <c r="D19" s="46">
        <v>16024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16024</v>
      </c>
      <c r="O19" s="47">
        <f t="shared" si="1"/>
        <v>0.60084742585023809</v>
      </c>
      <c r="P19" s="9"/>
    </row>
    <row r="20" spans="1:16">
      <c r="A20" s="12"/>
      <c r="B20" s="25">
        <v>324.32</v>
      </c>
      <c r="C20" s="20" t="s">
        <v>106</v>
      </c>
      <c r="D20" s="46">
        <v>0</v>
      </c>
      <c r="E20" s="46">
        <v>264913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264913</v>
      </c>
      <c r="O20" s="47">
        <f t="shared" si="1"/>
        <v>9.9333683302711009</v>
      </c>
      <c r="P20" s="9"/>
    </row>
    <row r="21" spans="1:16">
      <c r="A21" s="12"/>
      <c r="B21" s="25">
        <v>325.2</v>
      </c>
      <c r="C21" s="20" t="s">
        <v>120</v>
      </c>
      <c r="D21" s="46">
        <v>187500</v>
      </c>
      <c r="E21" s="46">
        <v>0</v>
      </c>
      <c r="F21" s="46">
        <v>0</v>
      </c>
      <c r="G21" s="46">
        <v>0</v>
      </c>
      <c r="H21" s="46">
        <v>0</v>
      </c>
      <c r="I21" s="46">
        <v>320089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507589</v>
      </c>
      <c r="O21" s="47">
        <f t="shared" si="1"/>
        <v>19.032922119314559</v>
      </c>
      <c r="P21" s="9"/>
    </row>
    <row r="22" spans="1:16">
      <c r="A22" s="12"/>
      <c r="B22" s="25">
        <v>329</v>
      </c>
      <c r="C22" s="20" t="s">
        <v>22</v>
      </c>
      <c r="D22" s="46">
        <v>17070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17070</v>
      </c>
      <c r="O22" s="47">
        <f t="shared" si="1"/>
        <v>0.64006899396302819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SUM(D24:D36)</f>
        <v>3863706</v>
      </c>
      <c r="E23" s="32">
        <f t="shared" si="5"/>
        <v>2262548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6126254</v>
      </c>
      <c r="O23" s="45">
        <f t="shared" si="1"/>
        <v>229.71442498781357</v>
      </c>
      <c r="P23" s="10"/>
    </row>
    <row r="24" spans="1:16">
      <c r="A24" s="12"/>
      <c r="B24" s="25">
        <v>331.2</v>
      </c>
      <c r="C24" s="20" t="s">
        <v>23</v>
      </c>
      <c r="D24" s="46">
        <v>205920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205920</v>
      </c>
      <c r="O24" s="47">
        <f t="shared" si="1"/>
        <v>7.7213243841163894</v>
      </c>
      <c r="P24" s="9"/>
    </row>
    <row r="25" spans="1:16">
      <c r="A25" s="12"/>
      <c r="B25" s="25">
        <v>331.49</v>
      </c>
      <c r="C25" s="20" t="s">
        <v>81</v>
      </c>
      <c r="D25" s="46">
        <v>0</v>
      </c>
      <c r="E25" s="46">
        <v>108570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108570</v>
      </c>
      <c r="O25" s="47">
        <f t="shared" si="1"/>
        <v>4.0710187858562374</v>
      </c>
      <c r="P25" s="9"/>
    </row>
    <row r="26" spans="1:16">
      <c r="A26" s="12"/>
      <c r="B26" s="25">
        <v>334.2</v>
      </c>
      <c r="C26" s="20" t="s">
        <v>26</v>
      </c>
      <c r="D26" s="46">
        <v>19357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19357</v>
      </c>
      <c r="O26" s="47">
        <f t="shared" si="1"/>
        <v>0.72582399040083989</v>
      </c>
      <c r="P26" s="9"/>
    </row>
    <row r="27" spans="1:16">
      <c r="A27" s="12"/>
      <c r="B27" s="25">
        <v>335.12</v>
      </c>
      <c r="C27" s="20" t="s">
        <v>107</v>
      </c>
      <c r="D27" s="46">
        <v>822897</v>
      </c>
      <c r="E27" s="46">
        <v>257020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1079917</v>
      </c>
      <c r="O27" s="47">
        <f t="shared" si="1"/>
        <v>40.493344332370917</v>
      </c>
      <c r="P27" s="9"/>
    </row>
    <row r="28" spans="1:16">
      <c r="A28" s="12"/>
      <c r="B28" s="25">
        <v>335.15</v>
      </c>
      <c r="C28" s="20" t="s">
        <v>108</v>
      </c>
      <c r="D28" s="46">
        <v>9996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9996</v>
      </c>
      <c r="O28" s="47">
        <f t="shared" si="1"/>
        <v>0.37481720349469422</v>
      </c>
      <c r="P28" s="9"/>
    </row>
    <row r="29" spans="1:16">
      <c r="A29" s="12"/>
      <c r="B29" s="25">
        <v>335.18</v>
      </c>
      <c r="C29" s="20" t="s">
        <v>109</v>
      </c>
      <c r="D29" s="46">
        <v>28648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28648</v>
      </c>
      <c r="O29" s="47">
        <f t="shared" si="1"/>
        <v>1.0742060069743897</v>
      </c>
      <c r="P29" s="9"/>
    </row>
    <row r="30" spans="1:16">
      <c r="A30" s="12"/>
      <c r="B30" s="25">
        <v>335.21</v>
      </c>
      <c r="C30" s="20" t="s">
        <v>31</v>
      </c>
      <c r="D30" s="46">
        <v>2440048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2440048</v>
      </c>
      <c r="O30" s="47">
        <f t="shared" si="1"/>
        <v>91.493794292999368</v>
      </c>
      <c r="P30" s="9"/>
    </row>
    <row r="31" spans="1:16">
      <c r="A31" s="12"/>
      <c r="B31" s="25">
        <v>335.49</v>
      </c>
      <c r="C31" s="20" t="s">
        <v>152</v>
      </c>
      <c r="D31" s="46">
        <v>0</v>
      </c>
      <c r="E31" s="46">
        <v>22908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22908</v>
      </c>
      <c r="O31" s="47">
        <f t="shared" si="1"/>
        <v>0.8589748397015261</v>
      </c>
      <c r="P31" s="9"/>
    </row>
    <row r="32" spans="1:16">
      <c r="A32" s="12"/>
      <c r="B32" s="25">
        <v>335.9</v>
      </c>
      <c r="C32" s="20" t="s">
        <v>97</v>
      </c>
      <c r="D32" s="46">
        <v>649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649</v>
      </c>
      <c r="O32" s="47">
        <f t="shared" si="1"/>
        <v>2.4335370655067683E-2</v>
      </c>
      <c r="P32" s="9"/>
    </row>
    <row r="33" spans="1:16">
      <c r="A33" s="12"/>
      <c r="B33" s="25">
        <v>337.2</v>
      </c>
      <c r="C33" s="20" t="s">
        <v>32</v>
      </c>
      <c r="D33" s="46">
        <v>60000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60000</v>
      </c>
      <c r="O33" s="47">
        <f t="shared" si="1"/>
        <v>2.2498031422250553</v>
      </c>
      <c r="P33" s="9"/>
    </row>
    <row r="34" spans="1:16">
      <c r="A34" s="12"/>
      <c r="B34" s="25">
        <v>337.4</v>
      </c>
      <c r="C34" s="20" t="s">
        <v>82</v>
      </c>
      <c r="D34" s="46">
        <v>0</v>
      </c>
      <c r="E34" s="46">
        <v>1593807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1593807</v>
      </c>
      <c r="O34" s="47">
        <f t="shared" si="1"/>
        <v>59.762533278338147</v>
      </c>
      <c r="P34" s="9"/>
    </row>
    <row r="35" spans="1:16">
      <c r="A35" s="12"/>
      <c r="B35" s="25">
        <v>337.7</v>
      </c>
      <c r="C35" s="20" t="s">
        <v>34</v>
      </c>
      <c r="D35" s="46">
        <v>161430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161430</v>
      </c>
      <c r="O35" s="47">
        <f t="shared" si="1"/>
        <v>6.0530953541565111</v>
      </c>
      <c r="P35" s="9"/>
    </row>
    <row r="36" spans="1:16">
      <c r="A36" s="12"/>
      <c r="B36" s="25">
        <v>338</v>
      </c>
      <c r="C36" s="20" t="s">
        <v>35</v>
      </c>
      <c r="D36" s="46">
        <v>114761</v>
      </c>
      <c r="E36" s="46">
        <v>280243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395004</v>
      </c>
      <c r="O36" s="47">
        <f t="shared" si="1"/>
        <v>14.811354006524429</v>
      </c>
      <c r="P36" s="9"/>
    </row>
    <row r="37" spans="1:16" ht="15.75">
      <c r="A37" s="29" t="s">
        <v>40</v>
      </c>
      <c r="B37" s="30"/>
      <c r="C37" s="31"/>
      <c r="D37" s="32">
        <f t="shared" ref="D37:M37" si="7">SUM(D38:D53)</f>
        <v>3910094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16129147</v>
      </c>
      <c r="J37" s="32">
        <f t="shared" si="7"/>
        <v>738314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20777555</v>
      </c>
      <c r="O37" s="45">
        <f t="shared" ref="O37:O68" si="8">(N37/O$78)</f>
        <v>779.0901421125651</v>
      </c>
      <c r="P37" s="10"/>
    </row>
    <row r="38" spans="1:16">
      <c r="A38" s="12"/>
      <c r="B38" s="25">
        <v>341.2</v>
      </c>
      <c r="C38" s="20" t="s">
        <v>125</v>
      </c>
      <c r="D38" s="46">
        <v>16950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738314</v>
      </c>
      <c r="K38" s="46">
        <v>0</v>
      </c>
      <c r="L38" s="46">
        <v>0</v>
      </c>
      <c r="M38" s="46">
        <v>0</v>
      </c>
      <c r="N38" s="46">
        <f t="shared" ref="N38:N53" si="9">SUM(D38:M38)</f>
        <v>755264</v>
      </c>
      <c r="O38" s="47">
        <f t="shared" si="8"/>
        <v>28.319922006824402</v>
      </c>
      <c r="P38" s="9"/>
    </row>
    <row r="39" spans="1:16">
      <c r="A39" s="12"/>
      <c r="B39" s="25">
        <v>341.3</v>
      </c>
      <c r="C39" s="20" t="s">
        <v>110</v>
      </c>
      <c r="D39" s="46">
        <v>4664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4664</v>
      </c>
      <c r="O39" s="47">
        <f t="shared" si="8"/>
        <v>0.17488469758896097</v>
      </c>
      <c r="P39" s="9"/>
    </row>
    <row r="40" spans="1:16">
      <c r="A40" s="12"/>
      <c r="B40" s="25">
        <v>342.1</v>
      </c>
      <c r="C40" s="20" t="s">
        <v>126</v>
      </c>
      <c r="D40" s="46">
        <v>18424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18424</v>
      </c>
      <c r="O40" s="47">
        <f t="shared" si="8"/>
        <v>0.69083955153924037</v>
      </c>
      <c r="P40" s="9"/>
    </row>
    <row r="41" spans="1:16">
      <c r="A41" s="12"/>
      <c r="B41" s="25">
        <v>342.2</v>
      </c>
      <c r="C41" s="20" t="s">
        <v>45</v>
      </c>
      <c r="D41" s="46">
        <v>382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382</v>
      </c>
      <c r="O41" s="47">
        <f t="shared" si="8"/>
        <v>1.4323746672166186E-2</v>
      </c>
      <c r="P41" s="9"/>
    </row>
    <row r="42" spans="1:16">
      <c r="A42" s="12"/>
      <c r="B42" s="25">
        <v>342.5</v>
      </c>
      <c r="C42" s="20" t="s">
        <v>46</v>
      </c>
      <c r="D42" s="46">
        <v>345137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345137</v>
      </c>
      <c r="O42" s="47">
        <f t="shared" si="8"/>
        <v>12.941505118302148</v>
      </c>
      <c r="P42" s="9"/>
    </row>
    <row r="43" spans="1:16">
      <c r="A43" s="12"/>
      <c r="B43" s="25">
        <v>342.6</v>
      </c>
      <c r="C43" s="20" t="s">
        <v>47</v>
      </c>
      <c r="D43" s="46">
        <v>730865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730865</v>
      </c>
      <c r="O43" s="47">
        <f t="shared" si="8"/>
        <v>27.405039559038585</v>
      </c>
      <c r="P43" s="9"/>
    </row>
    <row r="44" spans="1:16">
      <c r="A44" s="12"/>
      <c r="B44" s="25">
        <v>343.3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4133192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4133192</v>
      </c>
      <c r="O44" s="47">
        <f t="shared" si="8"/>
        <v>154.98113915032434</v>
      </c>
      <c r="P44" s="9"/>
    </row>
    <row r="45" spans="1:16">
      <c r="A45" s="12"/>
      <c r="B45" s="25">
        <v>343.4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3659433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3659433</v>
      </c>
      <c r="O45" s="47">
        <f t="shared" si="8"/>
        <v>137.21673103603436</v>
      </c>
      <c r="P45" s="9"/>
    </row>
    <row r="46" spans="1:16">
      <c r="A46" s="12"/>
      <c r="B46" s="25">
        <v>343.5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8131445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8131445</v>
      </c>
      <c r="O46" s="47">
        <f t="shared" si="8"/>
        <v>304.90250853050355</v>
      </c>
      <c r="P46" s="9"/>
    </row>
    <row r="47" spans="1:16">
      <c r="A47" s="12"/>
      <c r="B47" s="25">
        <v>343.6</v>
      </c>
      <c r="C47" s="20" t="s">
        <v>52</v>
      </c>
      <c r="D47" s="46">
        <v>187126</v>
      </c>
      <c r="E47" s="46">
        <v>0</v>
      </c>
      <c r="F47" s="46">
        <v>0</v>
      </c>
      <c r="G47" s="46">
        <v>0</v>
      </c>
      <c r="H47" s="46">
        <v>0</v>
      </c>
      <c r="I47" s="46">
        <v>205077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392203</v>
      </c>
      <c r="O47" s="47">
        <f t="shared" si="8"/>
        <v>14.706325696501557</v>
      </c>
      <c r="P47" s="9"/>
    </row>
    <row r="48" spans="1:16">
      <c r="A48" s="12"/>
      <c r="B48" s="25">
        <v>347.2</v>
      </c>
      <c r="C48" s="20" t="s">
        <v>53</v>
      </c>
      <c r="D48" s="46">
        <v>448500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448500</v>
      </c>
      <c r="O48" s="47">
        <f t="shared" si="8"/>
        <v>16.817278488132288</v>
      </c>
      <c r="P48" s="9"/>
    </row>
    <row r="49" spans="1:16">
      <c r="A49" s="12"/>
      <c r="B49" s="25">
        <v>347.3</v>
      </c>
      <c r="C49" s="20" t="s">
        <v>143</v>
      </c>
      <c r="D49" s="46">
        <v>29184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29184</v>
      </c>
      <c r="O49" s="47">
        <f t="shared" si="8"/>
        <v>1.094304248378267</v>
      </c>
      <c r="P49" s="9"/>
    </row>
    <row r="50" spans="1:16">
      <c r="A50" s="12"/>
      <c r="B50" s="25">
        <v>347.4</v>
      </c>
      <c r="C50" s="20" t="s">
        <v>144</v>
      </c>
      <c r="D50" s="46">
        <v>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74</v>
      </c>
      <c r="O50" s="47">
        <f t="shared" si="8"/>
        <v>2.7747572087442347E-3</v>
      </c>
      <c r="P50" s="9"/>
    </row>
    <row r="51" spans="1:16">
      <c r="A51" s="12"/>
      <c r="B51" s="25">
        <v>347.5</v>
      </c>
      <c r="C51" s="20" t="s">
        <v>145</v>
      </c>
      <c r="D51" s="46">
        <v>270933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270933</v>
      </c>
      <c r="O51" s="47">
        <f t="shared" si="8"/>
        <v>10.159098578874348</v>
      </c>
      <c r="P51" s="9"/>
    </row>
    <row r="52" spans="1:16">
      <c r="A52" s="12"/>
      <c r="B52" s="25">
        <v>347.9</v>
      </c>
      <c r="C52" s="20" t="s">
        <v>146</v>
      </c>
      <c r="D52" s="46">
        <v>48713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48713</v>
      </c>
      <c r="O52" s="47">
        <f t="shared" si="8"/>
        <v>1.8265776744534854</v>
      </c>
      <c r="P52" s="9"/>
    </row>
    <row r="53" spans="1:16">
      <c r="A53" s="12"/>
      <c r="B53" s="25">
        <v>349</v>
      </c>
      <c r="C53" s="20" t="s">
        <v>1</v>
      </c>
      <c r="D53" s="46">
        <v>1809142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1809142</v>
      </c>
      <c r="O53" s="47">
        <f t="shared" si="8"/>
        <v>67.836889272188685</v>
      </c>
      <c r="P53" s="9"/>
    </row>
    <row r="54" spans="1:16" ht="15.75">
      <c r="A54" s="29" t="s">
        <v>41</v>
      </c>
      <c r="B54" s="30"/>
      <c r="C54" s="31"/>
      <c r="D54" s="32">
        <f t="shared" ref="D54:M54" si="10">SUM(D55:D60)</f>
        <v>478179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2" si="11">SUM(D54:M54)</f>
        <v>478179</v>
      </c>
      <c r="O54" s="45">
        <f t="shared" si="8"/>
        <v>17.930143612433913</v>
      </c>
      <c r="P54" s="10"/>
    </row>
    <row r="55" spans="1:16">
      <c r="A55" s="13"/>
      <c r="B55" s="39">
        <v>351.1</v>
      </c>
      <c r="C55" s="21" t="s">
        <v>56</v>
      </c>
      <c r="D55" s="46">
        <v>22476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22476</v>
      </c>
      <c r="O55" s="47">
        <f t="shared" si="8"/>
        <v>0.8427762570775057</v>
      </c>
      <c r="P55" s="9"/>
    </row>
    <row r="56" spans="1:16">
      <c r="A56" s="13"/>
      <c r="B56" s="39">
        <v>351.2</v>
      </c>
      <c r="C56" s="21" t="s">
        <v>128</v>
      </c>
      <c r="D56" s="46">
        <v>388190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388190</v>
      </c>
      <c r="O56" s="47">
        <f t="shared" si="8"/>
        <v>14.555851363005736</v>
      </c>
      <c r="P56" s="9"/>
    </row>
    <row r="57" spans="1:16">
      <c r="A57" s="13"/>
      <c r="B57" s="39">
        <v>351.3</v>
      </c>
      <c r="C57" s="21" t="s">
        <v>129</v>
      </c>
      <c r="D57" s="46">
        <v>2447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2447</v>
      </c>
      <c r="O57" s="47">
        <f t="shared" si="8"/>
        <v>9.1754471483745173E-2</v>
      </c>
      <c r="P57" s="9"/>
    </row>
    <row r="58" spans="1:16">
      <c r="A58" s="13"/>
      <c r="B58" s="39">
        <v>352</v>
      </c>
      <c r="C58" s="21" t="s">
        <v>57</v>
      </c>
      <c r="D58" s="46">
        <v>22068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22068</v>
      </c>
      <c r="O58" s="47">
        <f t="shared" si="8"/>
        <v>0.82747759571037538</v>
      </c>
      <c r="P58" s="9"/>
    </row>
    <row r="59" spans="1:16">
      <c r="A59" s="13"/>
      <c r="B59" s="39">
        <v>354</v>
      </c>
      <c r="C59" s="21" t="s">
        <v>58</v>
      </c>
      <c r="D59" s="46">
        <v>40566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40566</v>
      </c>
      <c r="O59" s="47">
        <f t="shared" si="8"/>
        <v>1.52109190445836</v>
      </c>
      <c r="P59" s="9"/>
    </row>
    <row r="60" spans="1:16">
      <c r="A60" s="13"/>
      <c r="B60" s="39">
        <v>359</v>
      </c>
      <c r="C60" s="21" t="s">
        <v>130</v>
      </c>
      <c r="D60" s="46">
        <v>2432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2432</v>
      </c>
      <c r="O60" s="47">
        <f t="shared" si="8"/>
        <v>9.1192020698188908E-2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SUM(D62:D71)</f>
        <v>10874724</v>
      </c>
      <c r="E61" s="32">
        <f t="shared" si="12"/>
        <v>73755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303299</v>
      </c>
      <c r="J61" s="32">
        <f t="shared" si="12"/>
        <v>344</v>
      </c>
      <c r="K61" s="32">
        <f t="shared" si="12"/>
        <v>7874272</v>
      </c>
      <c r="L61" s="32">
        <f t="shared" si="12"/>
        <v>0</v>
      </c>
      <c r="M61" s="32">
        <f t="shared" si="12"/>
        <v>0</v>
      </c>
      <c r="N61" s="32">
        <f t="shared" si="11"/>
        <v>19126394</v>
      </c>
      <c r="O61" s="45">
        <f t="shared" si="8"/>
        <v>717.17702201057409</v>
      </c>
      <c r="P61" s="10"/>
    </row>
    <row r="62" spans="1:16">
      <c r="A62" s="12"/>
      <c r="B62" s="25">
        <v>361.1</v>
      </c>
      <c r="C62" s="20" t="s">
        <v>59</v>
      </c>
      <c r="D62" s="46">
        <v>312487</v>
      </c>
      <c r="E62" s="46">
        <v>73755</v>
      </c>
      <c r="F62" s="46">
        <v>0</v>
      </c>
      <c r="G62" s="46">
        <v>0</v>
      </c>
      <c r="H62" s="46">
        <v>0</v>
      </c>
      <c r="I62" s="46">
        <v>186907</v>
      </c>
      <c r="J62" s="46">
        <v>262</v>
      </c>
      <c r="K62" s="46">
        <v>2596410</v>
      </c>
      <c r="L62" s="46">
        <v>0</v>
      </c>
      <c r="M62" s="46">
        <v>0</v>
      </c>
      <c r="N62" s="46">
        <f t="shared" si="11"/>
        <v>3169821</v>
      </c>
      <c r="O62" s="47">
        <f t="shared" si="8"/>
        <v>118.85788743484945</v>
      </c>
      <c r="P62" s="9"/>
    </row>
    <row r="63" spans="1:16">
      <c r="A63" s="12"/>
      <c r="B63" s="25">
        <v>361.3</v>
      </c>
      <c r="C63" s="20" t="s">
        <v>60</v>
      </c>
      <c r="D63" s="46">
        <v>3035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1" si="13">SUM(D63:M63)</f>
        <v>3035</v>
      </c>
      <c r="O63" s="47">
        <f t="shared" si="8"/>
        <v>0.11380254227755071</v>
      </c>
      <c r="P63" s="9"/>
    </row>
    <row r="64" spans="1:16">
      <c r="A64" s="12"/>
      <c r="B64" s="25">
        <v>362</v>
      </c>
      <c r="C64" s="20" t="s">
        <v>62</v>
      </c>
      <c r="D64" s="46">
        <v>1101548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1101548</v>
      </c>
      <c r="O64" s="47">
        <f t="shared" si="8"/>
        <v>41.304435861862089</v>
      </c>
      <c r="P64" s="9"/>
    </row>
    <row r="65" spans="1:119">
      <c r="A65" s="12"/>
      <c r="B65" s="25">
        <v>364</v>
      </c>
      <c r="C65" s="20" t="s">
        <v>113</v>
      </c>
      <c r="D65" s="46">
        <v>8087690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8087690</v>
      </c>
      <c r="O65" s="47">
        <f t="shared" si="8"/>
        <v>303.26183958903596</v>
      </c>
      <c r="P65" s="9"/>
    </row>
    <row r="66" spans="1:119">
      <c r="A66" s="12"/>
      <c r="B66" s="25">
        <v>365</v>
      </c>
      <c r="C66" s="20" t="s">
        <v>114</v>
      </c>
      <c r="D66" s="46">
        <v>206</v>
      </c>
      <c r="E66" s="46">
        <v>0</v>
      </c>
      <c r="F66" s="46">
        <v>0</v>
      </c>
      <c r="G66" s="46">
        <v>0</v>
      </c>
      <c r="H66" s="46">
        <v>0</v>
      </c>
      <c r="I66" s="46">
        <v>7509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7715</v>
      </c>
      <c r="O66" s="47">
        <f t="shared" si="8"/>
        <v>0.28928718737110504</v>
      </c>
      <c r="P66" s="9"/>
    </row>
    <row r="67" spans="1:119">
      <c r="A67" s="12"/>
      <c r="B67" s="25">
        <v>366</v>
      </c>
      <c r="C67" s="20" t="s">
        <v>64</v>
      </c>
      <c r="D67" s="46">
        <v>51939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51939</v>
      </c>
      <c r="O67" s="47">
        <f t="shared" si="8"/>
        <v>1.9475420900671192</v>
      </c>
      <c r="P67" s="9"/>
    </row>
    <row r="68" spans="1:119">
      <c r="A68" s="12"/>
      <c r="B68" s="25">
        <v>368</v>
      </c>
      <c r="C68" s="20" t="s">
        <v>138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5277862</v>
      </c>
      <c r="L68" s="46">
        <v>0</v>
      </c>
      <c r="M68" s="46">
        <v>0</v>
      </c>
      <c r="N68" s="46">
        <f t="shared" si="13"/>
        <v>5277862</v>
      </c>
      <c r="O68" s="47">
        <f t="shared" si="8"/>
        <v>197.90250853050358</v>
      </c>
      <c r="P68" s="9"/>
    </row>
    <row r="69" spans="1:119">
      <c r="A69" s="12"/>
      <c r="B69" s="25">
        <v>369.3</v>
      </c>
      <c r="C69" s="20" t="s">
        <v>131</v>
      </c>
      <c r="D69" s="46">
        <v>879424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879424</v>
      </c>
      <c r="O69" s="47">
        <f t="shared" ref="O69:O76" si="14">(N69/O$78)</f>
        <v>32.975514642468781</v>
      </c>
      <c r="P69" s="9"/>
    </row>
    <row r="70" spans="1:119">
      <c r="A70" s="12"/>
      <c r="B70" s="25">
        <v>369.4</v>
      </c>
      <c r="C70" s="20" t="s">
        <v>132</v>
      </c>
      <c r="D70" s="46">
        <v>11073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11073</v>
      </c>
      <c r="O70" s="47">
        <f t="shared" si="14"/>
        <v>0.41520116989763395</v>
      </c>
      <c r="P70" s="9"/>
    </row>
    <row r="71" spans="1:119">
      <c r="A71" s="12"/>
      <c r="B71" s="25">
        <v>369.9</v>
      </c>
      <c r="C71" s="20" t="s">
        <v>66</v>
      </c>
      <c r="D71" s="46">
        <v>427322</v>
      </c>
      <c r="E71" s="46">
        <v>0</v>
      </c>
      <c r="F71" s="46">
        <v>0</v>
      </c>
      <c r="G71" s="46">
        <v>0</v>
      </c>
      <c r="H71" s="46">
        <v>0</v>
      </c>
      <c r="I71" s="46">
        <v>108883</v>
      </c>
      <c r="J71" s="46">
        <v>82</v>
      </c>
      <c r="K71" s="46">
        <v>0</v>
      </c>
      <c r="L71" s="46">
        <v>0</v>
      </c>
      <c r="M71" s="46">
        <v>0</v>
      </c>
      <c r="N71" s="46">
        <f t="shared" si="13"/>
        <v>536287</v>
      </c>
      <c r="O71" s="47">
        <f t="shared" si="14"/>
        <v>20.109002962240805</v>
      </c>
      <c r="P71" s="9"/>
    </row>
    <row r="72" spans="1:119" ht="15.75">
      <c r="A72" s="29" t="s">
        <v>42</v>
      </c>
      <c r="B72" s="30"/>
      <c r="C72" s="31"/>
      <c r="D72" s="32">
        <f t="shared" ref="D72:M72" si="15">SUM(D73:D75)</f>
        <v>0</v>
      </c>
      <c r="E72" s="32">
        <f t="shared" si="15"/>
        <v>184813</v>
      </c>
      <c r="F72" s="32">
        <f t="shared" si="15"/>
        <v>1779616</v>
      </c>
      <c r="G72" s="32">
        <f t="shared" si="15"/>
        <v>0</v>
      </c>
      <c r="H72" s="32">
        <f t="shared" si="15"/>
        <v>0</v>
      </c>
      <c r="I72" s="32">
        <f t="shared" si="15"/>
        <v>112536</v>
      </c>
      <c r="J72" s="32">
        <f t="shared" si="15"/>
        <v>0</v>
      </c>
      <c r="K72" s="32">
        <f t="shared" si="15"/>
        <v>16383</v>
      </c>
      <c r="L72" s="32">
        <f t="shared" si="15"/>
        <v>0</v>
      </c>
      <c r="M72" s="32">
        <f t="shared" si="15"/>
        <v>0</v>
      </c>
      <c r="N72" s="32">
        <f>SUM(D72:M72)</f>
        <v>2093348</v>
      </c>
      <c r="O72" s="45">
        <f t="shared" si="14"/>
        <v>78.493681802842246</v>
      </c>
      <c r="P72" s="9"/>
    </row>
    <row r="73" spans="1:119">
      <c r="A73" s="12"/>
      <c r="B73" s="25">
        <v>381</v>
      </c>
      <c r="C73" s="20" t="s">
        <v>67</v>
      </c>
      <c r="D73" s="46">
        <v>0</v>
      </c>
      <c r="E73" s="46">
        <v>184813</v>
      </c>
      <c r="F73" s="46">
        <v>1779616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1964429</v>
      </c>
      <c r="O73" s="47">
        <f t="shared" si="14"/>
        <v>73.659642281300393</v>
      </c>
      <c r="P73" s="9"/>
    </row>
    <row r="74" spans="1:119">
      <c r="A74" s="12"/>
      <c r="B74" s="25">
        <v>382</v>
      </c>
      <c r="C74" s="20" t="s">
        <v>153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112536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112536</v>
      </c>
      <c r="O74" s="47">
        <f t="shared" si="14"/>
        <v>4.2197307735573135</v>
      </c>
      <c r="P74" s="9"/>
    </row>
    <row r="75" spans="1:119" ht="15.75" thickBot="1">
      <c r="A75" s="12"/>
      <c r="B75" s="25">
        <v>385</v>
      </c>
      <c r="C75" s="20" t="s">
        <v>147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16383</v>
      </c>
      <c r="L75" s="46">
        <v>0</v>
      </c>
      <c r="M75" s="46">
        <v>0</v>
      </c>
      <c r="N75" s="46">
        <f>SUM(D75:M75)</f>
        <v>16383</v>
      </c>
      <c r="O75" s="47">
        <f t="shared" si="14"/>
        <v>0.61430874798455137</v>
      </c>
      <c r="P75" s="9"/>
    </row>
    <row r="76" spans="1:119" ht="16.5" thickBot="1">
      <c r="A76" s="14" t="s">
        <v>54</v>
      </c>
      <c r="B76" s="23"/>
      <c r="C76" s="22"/>
      <c r="D76" s="15">
        <f t="shared" ref="D76:M76" si="16">SUM(D5,D16,D23,D37,D54,D61,D72)</f>
        <v>36762202</v>
      </c>
      <c r="E76" s="15">
        <f t="shared" si="16"/>
        <v>4999119</v>
      </c>
      <c r="F76" s="15">
        <f t="shared" si="16"/>
        <v>1779616</v>
      </c>
      <c r="G76" s="15">
        <f t="shared" si="16"/>
        <v>0</v>
      </c>
      <c r="H76" s="15">
        <f t="shared" si="16"/>
        <v>0</v>
      </c>
      <c r="I76" s="15">
        <f t="shared" si="16"/>
        <v>16865071</v>
      </c>
      <c r="J76" s="15">
        <f t="shared" si="16"/>
        <v>738658</v>
      </c>
      <c r="K76" s="15">
        <f t="shared" si="16"/>
        <v>8259702</v>
      </c>
      <c r="L76" s="15">
        <f t="shared" si="16"/>
        <v>0</v>
      </c>
      <c r="M76" s="15">
        <f t="shared" si="16"/>
        <v>0</v>
      </c>
      <c r="N76" s="15">
        <f>SUM(D76:M76)</f>
        <v>69404368</v>
      </c>
      <c r="O76" s="38">
        <f t="shared" si="14"/>
        <v>2602.4360868424014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8" t="s">
        <v>154</v>
      </c>
      <c r="M78" s="48"/>
      <c r="N78" s="48"/>
      <c r="O78" s="43">
        <v>26669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89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14517831</v>
      </c>
      <c r="E5" s="27">
        <f t="shared" si="0"/>
        <v>2436368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349692</v>
      </c>
      <c r="L5" s="27">
        <f t="shared" si="0"/>
        <v>0</v>
      </c>
      <c r="M5" s="27">
        <f t="shared" si="0"/>
        <v>0</v>
      </c>
      <c r="N5" s="28">
        <f>SUM(D5:M5)</f>
        <v>17303891</v>
      </c>
      <c r="O5" s="33">
        <f t="shared" ref="O5:O36" si="1">(N5/O$72)</f>
        <v>652.68146499698253</v>
      </c>
      <c r="P5" s="6"/>
    </row>
    <row r="6" spans="1:133">
      <c r="A6" s="12"/>
      <c r="B6" s="25">
        <v>311</v>
      </c>
      <c r="C6" s="20" t="s">
        <v>3</v>
      </c>
      <c r="D6" s="46">
        <v>10263530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10263530</v>
      </c>
      <c r="O6" s="47">
        <f t="shared" si="1"/>
        <v>387.12771575135787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1298261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1298261</v>
      </c>
      <c r="O7" s="47">
        <f t="shared" si="1"/>
        <v>48.968806578153291</v>
      </c>
      <c r="P7" s="9"/>
    </row>
    <row r="8" spans="1:133">
      <c r="A8" s="12"/>
      <c r="B8" s="25">
        <v>312.3</v>
      </c>
      <c r="C8" s="20" t="s">
        <v>142</v>
      </c>
      <c r="D8" s="46">
        <v>0</v>
      </c>
      <c r="E8" s="46">
        <v>788415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788415</v>
      </c>
      <c r="O8" s="47">
        <f t="shared" si="1"/>
        <v>29.738043150271576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194338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349692</v>
      </c>
      <c r="L9" s="46">
        <v>0</v>
      </c>
      <c r="M9" s="46">
        <v>0</v>
      </c>
      <c r="N9" s="46">
        <f>SUM(D9:M9)</f>
        <v>544030</v>
      </c>
      <c r="O9" s="47">
        <f t="shared" si="1"/>
        <v>20.52014182257091</v>
      </c>
      <c r="P9" s="9"/>
    </row>
    <row r="10" spans="1:133">
      <c r="A10" s="12"/>
      <c r="B10" s="25">
        <v>312.52</v>
      </c>
      <c r="C10" s="20" t="s">
        <v>103</v>
      </c>
      <c r="D10" s="46">
        <v>0</v>
      </c>
      <c r="E10" s="46">
        <v>155354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155354</v>
      </c>
      <c r="O10" s="47">
        <f t="shared" si="1"/>
        <v>5.8597616173808085</v>
      </c>
      <c r="P10" s="9"/>
    </row>
    <row r="11" spans="1:133">
      <c r="A11" s="12"/>
      <c r="B11" s="25">
        <v>314.10000000000002</v>
      </c>
      <c r="C11" s="20" t="s">
        <v>13</v>
      </c>
      <c r="D11" s="46">
        <v>2295553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2295553</v>
      </c>
      <c r="O11" s="47">
        <f t="shared" si="1"/>
        <v>86.585433011466506</v>
      </c>
      <c r="P11" s="9"/>
    </row>
    <row r="12" spans="1:133">
      <c r="A12" s="12"/>
      <c r="B12" s="25">
        <v>314.3</v>
      </c>
      <c r="C12" s="20" t="s">
        <v>14</v>
      </c>
      <c r="D12" s="46">
        <v>325097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325097</v>
      </c>
      <c r="O12" s="47">
        <f t="shared" si="1"/>
        <v>12.262258599879299</v>
      </c>
      <c r="P12" s="9"/>
    </row>
    <row r="13" spans="1:133">
      <c r="A13" s="12"/>
      <c r="B13" s="25">
        <v>314.8</v>
      </c>
      <c r="C13" s="20" t="s">
        <v>119</v>
      </c>
      <c r="D13" s="46">
        <v>27491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27491</v>
      </c>
      <c r="O13" s="47">
        <f t="shared" si="1"/>
        <v>1.0369266747133374</v>
      </c>
      <c r="P13" s="9"/>
    </row>
    <row r="14" spans="1:133">
      <c r="A14" s="12"/>
      <c r="B14" s="25">
        <v>315</v>
      </c>
      <c r="C14" s="20" t="s">
        <v>104</v>
      </c>
      <c r="D14" s="46">
        <v>1357045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1357045</v>
      </c>
      <c r="O14" s="47">
        <f t="shared" si="1"/>
        <v>51.186066686783342</v>
      </c>
      <c r="P14" s="9"/>
    </row>
    <row r="15" spans="1:133">
      <c r="A15" s="12"/>
      <c r="B15" s="25">
        <v>316</v>
      </c>
      <c r="C15" s="20" t="s">
        <v>105</v>
      </c>
      <c r="D15" s="46">
        <v>249115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249115</v>
      </c>
      <c r="O15" s="47">
        <f t="shared" si="1"/>
        <v>9.3963111044055516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SUM(D17:D21)</f>
        <v>2576732</v>
      </c>
      <c r="E16" s="32">
        <f t="shared" si="3"/>
        <v>250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125190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2702172</v>
      </c>
      <c r="O16" s="45">
        <f t="shared" si="1"/>
        <v>101.92260108630055</v>
      </c>
      <c r="P16" s="10"/>
    </row>
    <row r="17" spans="1:16">
      <c r="A17" s="12"/>
      <c r="B17" s="25">
        <v>322</v>
      </c>
      <c r="C17" s="20" t="s">
        <v>0</v>
      </c>
      <c r="D17" s="46">
        <v>489107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489107</v>
      </c>
      <c r="O17" s="47">
        <f t="shared" si="1"/>
        <v>18.44851388050694</v>
      </c>
      <c r="P17" s="9"/>
    </row>
    <row r="18" spans="1:16">
      <c r="A18" s="12"/>
      <c r="B18" s="25">
        <v>323.10000000000002</v>
      </c>
      <c r="C18" s="20" t="s">
        <v>19</v>
      </c>
      <c r="D18" s="46">
        <v>1961690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1961690</v>
      </c>
      <c r="O18" s="47">
        <f t="shared" si="1"/>
        <v>73.992531683765847</v>
      </c>
      <c r="P18" s="9"/>
    </row>
    <row r="19" spans="1:16">
      <c r="A19" s="12"/>
      <c r="B19" s="25">
        <v>323.39999999999998</v>
      </c>
      <c r="C19" s="20" t="s">
        <v>20</v>
      </c>
      <c r="D19" s="46">
        <v>18740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18740</v>
      </c>
      <c r="O19" s="47">
        <f t="shared" si="1"/>
        <v>0.70684972842486427</v>
      </c>
      <c r="P19" s="9"/>
    </row>
    <row r="20" spans="1:16">
      <c r="A20" s="12"/>
      <c r="B20" s="25">
        <v>325.2</v>
      </c>
      <c r="C20" s="20" t="s">
        <v>120</v>
      </c>
      <c r="D20" s="46">
        <v>94800</v>
      </c>
      <c r="E20" s="46">
        <v>250</v>
      </c>
      <c r="F20" s="46">
        <v>0</v>
      </c>
      <c r="G20" s="46">
        <v>0</v>
      </c>
      <c r="H20" s="46">
        <v>0</v>
      </c>
      <c r="I20" s="46">
        <v>125190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220240</v>
      </c>
      <c r="O20" s="47">
        <f t="shared" si="1"/>
        <v>8.3071816535908276</v>
      </c>
      <c r="P20" s="9"/>
    </row>
    <row r="21" spans="1:16">
      <c r="A21" s="12"/>
      <c r="B21" s="25">
        <v>329</v>
      </c>
      <c r="C21" s="20" t="s">
        <v>22</v>
      </c>
      <c r="D21" s="46">
        <v>12395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12395</v>
      </c>
      <c r="O21" s="47">
        <f t="shared" si="1"/>
        <v>0.46752414001206999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SUM(D23:D33)</f>
        <v>3533520</v>
      </c>
      <c r="E22" s="32">
        <f t="shared" si="5"/>
        <v>498230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4031750</v>
      </c>
      <c r="O22" s="45">
        <f t="shared" si="1"/>
        <v>152.07264634882318</v>
      </c>
      <c r="P22" s="10"/>
    </row>
    <row r="23" spans="1:16">
      <c r="A23" s="12"/>
      <c r="B23" s="25">
        <v>334.2</v>
      </c>
      <c r="C23" s="20" t="s">
        <v>26</v>
      </c>
      <c r="D23" s="46">
        <v>16870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16870</v>
      </c>
      <c r="O23" s="47">
        <f t="shared" si="1"/>
        <v>0.63631563065781538</v>
      </c>
      <c r="P23" s="9"/>
    </row>
    <row r="24" spans="1:16">
      <c r="A24" s="12"/>
      <c r="B24" s="25">
        <v>334.49</v>
      </c>
      <c r="C24" s="20" t="s">
        <v>86</v>
      </c>
      <c r="D24" s="46">
        <v>0</v>
      </c>
      <c r="E24" s="46">
        <v>20111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20111</v>
      </c>
      <c r="O24" s="47">
        <f t="shared" si="1"/>
        <v>0.75856216053108028</v>
      </c>
      <c r="P24" s="9"/>
    </row>
    <row r="25" spans="1:16">
      <c r="A25" s="12"/>
      <c r="B25" s="25">
        <v>335.12</v>
      </c>
      <c r="C25" s="20" t="s">
        <v>107</v>
      </c>
      <c r="D25" s="46">
        <v>792583</v>
      </c>
      <c r="E25" s="46">
        <v>247553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1040136</v>
      </c>
      <c r="O25" s="47">
        <f t="shared" si="1"/>
        <v>39.232649366324686</v>
      </c>
      <c r="P25" s="9"/>
    </row>
    <row r="26" spans="1:16">
      <c r="A26" s="12"/>
      <c r="B26" s="25">
        <v>335.15</v>
      </c>
      <c r="C26" s="20" t="s">
        <v>108</v>
      </c>
      <c r="D26" s="46">
        <v>14544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14544</v>
      </c>
      <c r="O26" s="47">
        <f t="shared" si="1"/>
        <v>0.54858177429088717</v>
      </c>
      <c r="P26" s="9"/>
    </row>
    <row r="27" spans="1:16">
      <c r="A27" s="12"/>
      <c r="B27" s="25">
        <v>335.18</v>
      </c>
      <c r="C27" s="20" t="s">
        <v>109</v>
      </c>
      <c r="D27" s="46">
        <v>2336924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2336924</v>
      </c>
      <c r="O27" s="47">
        <f t="shared" si="1"/>
        <v>88.145896197948105</v>
      </c>
      <c r="P27" s="9"/>
    </row>
    <row r="28" spans="1:16">
      <c r="A28" s="12"/>
      <c r="B28" s="25">
        <v>335.21</v>
      </c>
      <c r="C28" s="20" t="s">
        <v>31</v>
      </c>
      <c r="D28" s="46">
        <v>28936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28936</v>
      </c>
      <c r="O28" s="47">
        <f t="shared" si="1"/>
        <v>1.0914302957151478</v>
      </c>
      <c r="P28" s="9"/>
    </row>
    <row r="29" spans="1:16">
      <c r="A29" s="12"/>
      <c r="B29" s="25">
        <v>335.9</v>
      </c>
      <c r="C29" s="20" t="s">
        <v>97</v>
      </c>
      <c r="D29" s="46">
        <v>717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717</v>
      </c>
      <c r="O29" s="47">
        <f t="shared" si="1"/>
        <v>2.7044357272178635E-2</v>
      </c>
      <c r="P29" s="9"/>
    </row>
    <row r="30" spans="1:16">
      <c r="A30" s="12"/>
      <c r="B30" s="25">
        <v>337.1</v>
      </c>
      <c r="C30" s="20" t="s">
        <v>98</v>
      </c>
      <c r="D30" s="46">
        <v>0</v>
      </c>
      <c r="E30" s="46">
        <v>100792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100792</v>
      </c>
      <c r="O30" s="47">
        <f t="shared" si="1"/>
        <v>3.8017501508750753</v>
      </c>
      <c r="P30" s="9"/>
    </row>
    <row r="31" spans="1:16">
      <c r="A31" s="12"/>
      <c r="B31" s="25">
        <v>337.2</v>
      </c>
      <c r="C31" s="20" t="s">
        <v>32</v>
      </c>
      <c r="D31" s="46">
        <v>68414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68414</v>
      </c>
      <c r="O31" s="47">
        <f t="shared" si="1"/>
        <v>2.5804918527459262</v>
      </c>
      <c r="P31" s="9"/>
    </row>
    <row r="32" spans="1:16">
      <c r="A32" s="12"/>
      <c r="B32" s="25">
        <v>337.7</v>
      </c>
      <c r="C32" s="20" t="s">
        <v>34</v>
      </c>
      <c r="D32" s="46">
        <v>161430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161430</v>
      </c>
      <c r="O32" s="47">
        <f t="shared" si="1"/>
        <v>6.0889408569704289</v>
      </c>
      <c r="P32" s="9"/>
    </row>
    <row r="33" spans="1:16">
      <c r="A33" s="12"/>
      <c r="B33" s="25">
        <v>338</v>
      </c>
      <c r="C33" s="20" t="s">
        <v>35</v>
      </c>
      <c r="D33" s="46">
        <v>113102</v>
      </c>
      <c r="E33" s="46">
        <v>129774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242876</v>
      </c>
      <c r="O33" s="47">
        <f t="shared" si="1"/>
        <v>9.1609837054918533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SUM(D35:D50)</f>
        <v>4047599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15830661</v>
      </c>
      <c r="J34" s="32">
        <f t="shared" si="7"/>
        <v>563382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20441642</v>
      </c>
      <c r="O34" s="45">
        <f t="shared" si="1"/>
        <v>771.0335697042849</v>
      </c>
      <c r="P34" s="10"/>
    </row>
    <row r="35" spans="1:16">
      <c r="A35" s="12"/>
      <c r="B35" s="25">
        <v>341.2</v>
      </c>
      <c r="C35" s="20" t="s">
        <v>125</v>
      </c>
      <c r="D35" s="46">
        <v>12475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563382</v>
      </c>
      <c r="K35" s="46">
        <v>0</v>
      </c>
      <c r="L35" s="46">
        <v>0</v>
      </c>
      <c r="M35" s="46">
        <v>0</v>
      </c>
      <c r="N35" s="46">
        <f t="shared" ref="N35:N50" si="8">SUM(D35:M35)</f>
        <v>575857</v>
      </c>
      <c r="O35" s="47">
        <f t="shared" si="1"/>
        <v>21.720617079058538</v>
      </c>
      <c r="P35" s="9"/>
    </row>
    <row r="36" spans="1:16">
      <c r="A36" s="12"/>
      <c r="B36" s="25">
        <v>341.3</v>
      </c>
      <c r="C36" s="20" t="s">
        <v>110</v>
      </c>
      <c r="D36" s="46">
        <v>3569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3569</v>
      </c>
      <c r="O36" s="47">
        <f t="shared" si="1"/>
        <v>0.13461828605914303</v>
      </c>
      <c r="P36" s="9"/>
    </row>
    <row r="37" spans="1:16">
      <c r="A37" s="12"/>
      <c r="B37" s="25">
        <v>342.1</v>
      </c>
      <c r="C37" s="20" t="s">
        <v>126</v>
      </c>
      <c r="D37" s="46">
        <v>19406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19406</v>
      </c>
      <c r="O37" s="47">
        <f t="shared" ref="O37:O68" si="9">(N37/O$72)</f>
        <v>0.73197042848521421</v>
      </c>
      <c r="P37" s="9"/>
    </row>
    <row r="38" spans="1:16">
      <c r="A38" s="12"/>
      <c r="B38" s="25">
        <v>342.2</v>
      </c>
      <c r="C38" s="20" t="s">
        <v>45</v>
      </c>
      <c r="D38" s="46">
        <v>397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397</v>
      </c>
      <c r="O38" s="47">
        <f t="shared" si="9"/>
        <v>1.4974351237175618E-2</v>
      </c>
      <c r="P38" s="9"/>
    </row>
    <row r="39" spans="1:16">
      <c r="A39" s="12"/>
      <c r="B39" s="25">
        <v>342.5</v>
      </c>
      <c r="C39" s="20" t="s">
        <v>46</v>
      </c>
      <c r="D39" s="46">
        <v>355488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355488</v>
      </c>
      <c r="O39" s="47">
        <f t="shared" si="9"/>
        <v>13.408569704284853</v>
      </c>
      <c r="P39" s="9"/>
    </row>
    <row r="40" spans="1:16">
      <c r="A40" s="12"/>
      <c r="B40" s="25">
        <v>342.6</v>
      </c>
      <c r="C40" s="20" t="s">
        <v>47</v>
      </c>
      <c r="D40" s="46">
        <v>1200604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1200604</v>
      </c>
      <c r="O40" s="47">
        <f t="shared" si="9"/>
        <v>45.285304767652384</v>
      </c>
      <c r="P40" s="9"/>
    </row>
    <row r="41" spans="1:16">
      <c r="A41" s="12"/>
      <c r="B41" s="25">
        <v>342.9</v>
      </c>
      <c r="C41" s="20" t="s">
        <v>48</v>
      </c>
      <c r="D41" s="46">
        <v>183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183</v>
      </c>
      <c r="O41" s="47">
        <f t="shared" si="9"/>
        <v>6.9025347012673507E-3</v>
      </c>
      <c r="P41" s="9"/>
    </row>
    <row r="42" spans="1:16">
      <c r="A42" s="12"/>
      <c r="B42" s="25">
        <v>343.3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12000829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12000829</v>
      </c>
      <c r="O42" s="47">
        <f t="shared" si="9"/>
        <v>452.65649517199756</v>
      </c>
      <c r="P42" s="9"/>
    </row>
    <row r="43" spans="1:16">
      <c r="A43" s="12"/>
      <c r="B43" s="25">
        <v>343.4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3653209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3653209</v>
      </c>
      <c r="O43" s="47">
        <f t="shared" si="9"/>
        <v>137.79454586602293</v>
      </c>
      <c r="P43" s="9"/>
    </row>
    <row r="44" spans="1:16">
      <c r="A44" s="12"/>
      <c r="B44" s="25">
        <v>343.6</v>
      </c>
      <c r="C44" s="20" t="s">
        <v>52</v>
      </c>
      <c r="D44" s="46">
        <v>184254</v>
      </c>
      <c r="E44" s="46">
        <v>0</v>
      </c>
      <c r="F44" s="46">
        <v>0</v>
      </c>
      <c r="G44" s="46">
        <v>0</v>
      </c>
      <c r="H44" s="46">
        <v>0</v>
      </c>
      <c r="I44" s="46">
        <v>176623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360877</v>
      </c>
      <c r="O44" s="47">
        <f t="shared" si="9"/>
        <v>13.611836149668076</v>
      </c>
      <c r="P44" s="9"/>
    </row>
    <row r="45" spans="1:16">
      <c r="A45" s="12"/>
      <c r="B45" s="25">
        <v>347.2</v>
      </c>
      <c r="C45" s="20" t="s">
        <v>53</v>
      </c>
      <c r="D45" s="46">
        <v>454687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454687</v>
      </c>
      <c r="O45" s="47">
        <f t="shared" si="9"/>
        <v>17.150233856366928</v>
      </c>
      <c r="P45" s="9"/>
    </row>
    <row r="46" spans="1:16">
      <c r="A46" s="12"/>
      <c r="B46" s="25">
        <v>347.3</v>
      </c>
      <c r="C46" s="20" t="s">
        <v>143</v>
      </c>
      <c r="D46" s="46">
        <v>25899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25899</v>
      </c>
      <c r="O46" s="47">
        <f t="shared" si="9"/>
        <v>0.97687839468919735</v>
      </c>
      <c r="P46" s="9"/>
    </row>
    <row r="47" spans="1:16">
      <c r="A47" s="12"/>
      <c r="B47" s="25">
        <v>347.4</v>
      </c>
      <c r="C47" s="20" t="s">
        <v>144</v>
      </c>
      <c r="D47" s="46">
        <v>1893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1893</v>
      </c>
      <c r="O47" s="47">
        <f t="shared" si="9"/>
        <v>7.1401629450814727E-2</v>
      </c>
      <c r="P47" s="9"/>
    </row>
    <row r="48" spans="1:16">
      <c r="A48" s="12"/>
      <c r="B48" s="25">
        <v>347.5</v>
      </c>
      <c r="C48" s="20" t="s">
        <v>145</v>
      </c>
      <c r="D48" s="46">
        <v>231273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231273</v>
      </c>
      <c r="O48" s="47">
        <f t="shared" si="9"/>
        <v>8.7233328304164157</v>
      </c>
      <c r="P48" s="9"/>
    </row>
    <row r="49" spans="1:16">
      <c r="A49" s="12"/>
      <c r="B49" s="25">
        <v>347.9</v>
      </c>
      <c r="C49" s="20" t="s">
        <v>146</v>
      </c>
      <c r="D49" s="46">
        <v>53352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53352</v>
      </c>
      <c r="O49" s="47">
        <f t="shared" si="9"/>
        <v>2.0123717561858783</v>
      </c>
      <c r="P49" s="9"/>
    </row>
    <row r="50" spans="1:16">
      <c r="A50" s="12"/>
      <c r="B50" s="25">
        <v>349</v>
      </c>
      <c r="C50" s="20" t="s">
        <v>1</v>
      </c>
      <c r="D50" s="46">
        <v>1504119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1504119</v>
      </c>
      <c r="O50" s="47">
        <f t="shared" si="9"/>
        <v>56.733516898008446</v>
      </c>
      <c r="P50" s="9"/>
    </row>
    <row r="51" spans="1:16" ht="15.75">
      <c r="A51" s="29" t="s">
        <v>41</v>
      </c>
      <c r="B51" s="30"/>
      <c r="C51" s="31"/>
      <c r="D51" s="32">
        <f t="shared" ref="D51:M51" si="10">SUM(D52:D56)</f>
        <v>220566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8" si="11">SUM(D51:M51)</f>
        <v>220566</v>
      </c>
      <c r="O51" s="45">
        <f t="shared" si="9"/>
        <v>8.3194779722389853</v>
      </c>
      <c r="P51" s="10"/>
    </row>
    <row r="52" spans="1:16">
      <c r="A52" s="13"/>
      <c r="B52" s="39">
        <v>351.1</v>
      </c>
      <c r="C52" s="21" t="s">
        <v>56</v>
      </c>
      <c r="D52" s="46">
        <v>18123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18123</v>
      </c>
      <c r="O52" s="47">
        <f t="shared" si="9"/>
        <v>0.68357724803862407</v>
      </c>
      <c r="P52" s="9"/>
    </row>
    <row r="53" spans="1:16">
      <c r="A53" s="13"/>
      <c r="B53" s="39">
        <v>351.3</v>
      </c>
      <c r="C53" s="21" t="s">
        <v>129</v>
      </c>
      <c r="D53" s="46">
        <v>1844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1844</v>
      </c>
      <c r="O53" s="47">
        <f t="shared" si="9"/>
        <v>6.9553409776704891E-2</v>
      </c>
      <c r="P53" s="9"/>
    </row>
    <row r="54" spans="1:16">
      <c r="A54" s="13"/>
      <c r="B54" s="39">
        <v>352</v>
      </c>
      <c r="C54" s="21" t="s">
        <v>57</v>
      </c>
      <c r="D54" s="46">
        <v>25753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25753</v>
      </c>
      <c r="O54" s="47">
        <f t="shared" si="9"/>
        <v>0.97137145443572726</v>
      </c>
      <c r="P54" s="9"/>
    </row>
    <row r="55" spans="1:16">
      <c r="A55" s="13"/>
      <c r="B55" s="39">
        <v>354</v>
      </c>
      <c r="C55" s="21" t="s">
        <v>58</v>
      </c>
      <c r="D55" s="46">
        <v>169137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169137</v>
      </c>
      <c r="O55" s="47">
        <f t="shared" si="9"/>
        <v>6.3796394085697044</v>
      </c>
      <c r="P55" s="9"/>
    </row>
    <row r="56" spans="1:16">
      <c r="A56" s="13"/>
      <c r="B56" s="39">
        <v>359</v>
      </c>
      <c r="C56" s="21" t="s">
        <v>130</v>
      </c>
      <c r="D56" s="46">
        <v>5709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5709</v>
      </c>
      <c r="O56" s="47">
        <f t="shared" si="9"/>
        <v>0.21533645141822572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SUM(D58:D64)</f>
        <v>660101</v>
      </c>
      <c r="E57" s="32">
        <f t="shared" si="12"/>
        <v>68434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229866</v>
      </c>
      <c r="J57" s="32">
        <f t="shared" si="12"/>
        <v>18</v>
      </c>
      <c r="K57" s="32">
        <f t="shared" si="12"/>
        <v>9653025</v>
      </c>
      <c r="L57" s="32">
        <f t="shared" si="12"/>
        <v>0</v>
      </c>
      <c r="M57" s="32">
        <f t="shared" si="12"/>
        <v>0</v>
      </c>
      <c r="N57" s="32">
        <f t="shared" si="11"/>
        <v>10611444</v>
      </c>
      <c r="O57" s="45">
        <f t="shared" si="9"/>
        <v>400.25060350030174</v>
      </c>
      <c r="P57" s="10"/>
    </row>
    <row r="58" spans="1:16">
      <c r="A58" s="12"/>
      <c r="B58" s="25">
        <v>361.1</v>
      </c>
      <c r="C58" s="20" t="s">
        <v>59</v>
      </c>
      <c r="D58" s="46">
        <v>141590</v>
      </c>
      <c r="E58" s="46">
        <v>68441</v>
      </c>
      <c r="F58" s="46">
        <v>0</v>
      </c>
      <c r="G58" s="46">
        <v>0</v>
      </c>
      <c r="H58" s="46">
        <v>0</v>
      </c>
      <c r="I58" s="46">
        <v>109276</v>
      </c>
      <c r="J58" s="46">
        <v>18</v>
      </c>
      <c r="K58" s="46">
        <v>5359336</v>
      </c>
      <c r="L58" s="46">
        <v>0</v>
      </c>
      <c r="M58" s="46">
        <v>0</v>
      </c>
      <c r="N58" s="46">
        <f t="shared" si="11"/>
        <v>5678661</v>
      </c>
      <c r="O58" s="47">
        <f t="shared" si="9"/>
        <v>214.19210168980084</v>
      </c>
      <c r="P58" s="9"/>
    </row>
    <row r="59" spans="1:16">
      <c r="A59" s="12"/>
      <c r="B59" s="25">
        <v>362</v>
      </c>
      <c r="C59" s="20" t="s">
        <v>62</v>
      </c>
      <c r="D59" s="46">
        <v>211105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3">SUM(D59:M59)</f>
        <v>211105</v>
      </c>
      <c r="O59" s="47">
        <f t="shared" si="9"/>
        <v>7.9626207000603504</v>
      </c>
      <c r="P59" s="9"/>
    </row>
    <row r="60" spans="1:16">
      <c r="A60" s="12"/>
      <c r="B60" s="25">
        <v>364</v>
      </c>
      <c r="C60" s="20" t="s">
        <v>113</v>
      </c>
      <c r="D60" s="46">
        <v>69204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69204</v>
      </c>
      <c r="O60" s="47">
        <f t="shared" si="9"/>
        <v>2.6102896801448399</v>
      </c>
      <c r="P60" s="9"/>
    </row>
    <row r="61" spans="1:16">
      <c r="A61" s="12"/>
      <c r="B61" s="25">
        <v>365</v>
      </c>
      <c r="C61" s="20" t="s">
        <v>114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2595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2595</v>
      </c>
      <c r="O61" s="47">
        <f t="shared" si="9"/>
        <v>9.7880205190102598E-2</v>
      </c>
      <c r="P61" s="9"/>
    </row>
    <row r="62" spans="1:16">
      <c r="A62" s="12"/>
      <c r="B62" s="25">
        <v>366</v>
      </c>
      <c r="C62" s="20" t="s">
        <v>64</v>
      </c>
      <c r="D62" s="46">
        <v>23401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23401</v>
      </c>
      <c r="O62" s="47">
        <f t="shared" si="9"/>
        <v>0.88265691007845504</v>
      </c>
      <c r="P62" s="9"/>
    </row>
    <row r="63" spans="1:16">
      <c r="A63" s="12"/>
      <c r="B63" s="25">
        <v>368</v>
      </c>
      <c r="C63" s="20" t="s">
        <v>138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4293693</v>
      </c>
      <c r="L63" s="46">
        <v>0</v>
      </c>
      <c r="M63" s="46">
        <v>0</v>
      </c>
      <c r="N63" s="46">
        <f t="shared" si="13"/>
        <v>4293693</v>
      </c>
      <c r="O63" s="47">
        <f t="shared" si="9"/>
        <v>161.9528138201569</v>
      </c>
      <c r="P63" s="9"/>
    </row>
    <row r="64" spans="1:16">
      <c r="A64" s="12"/>
      <c r="B64" s="25">
        <v>369.9</v>
      </c>
      <c r="C64" s="20" t="s">
        <v>66</v>
      </c>
      <c r="D64" s="46">
        <v>214801</v>
      </c>
      <c r="E64" s="46">
        <v>-7</v>
      </c>
      <c r="F64" s="46">
        <v>0</v>
      </c>
      <c r="G64" s="46">
        <v>0</v>
      </c>
      <c r="H64" s="46">
        <v>0</v>
      </c>
      <c r="I64" s="46">
        <v>117995</v>
      </c>
      <c r="J64" s="46">
        <v>0</v>
      </c>
      <c r="K64" s="46">
        <v>-4</v>
      </c>
      <c r="L64" s="46">
        <v>0</v>
      </c>
      <c r="M64" s="46">
        <v>0</v>
      </c>
      <c r="N64" s="46">
        <f t="shared" si="13"/>
        <v>332785</v>
      </c>
      <c r="O64" s="47">
        <f t="shared" si="9"/>
        <v>12.552240494870247</v>
      </c>
      <c r="P64" s="9"/>
    </row>
    <row r="65" spans="1:119" ht="15.75">
      <c r="A65" s="29" t="s">
        <v>42</v>
      </c>
      <c r="B65" s="30"/>
      <c r="C65" s="31"/>
      <c r="D65" s="32">
        <f t="shared" ref="D65:M65" si="14">SUM(D66:D69)</f>
        <v>0</v>
      </c>
      <c r="E65" s="32">
        <f t="shared" si="14"/>
        <v>117712</v>
      </c>
      <c r="F65" s="32">
        <f t="shared" si="14"/>
        <v>25307112</v>
      </c>
      <c r="G65" s="32">
        <f t="shared" si="14"/>
        <v>0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47643</v>
      </c>
      <c r="L65" s="32">
        <f t="shared" si="14"/>
        <v>0</v>
      </c>
      <c r="M65" s="32">
        <f t="shared" si="14"/>
        <v>0</v>
      </c>
      <c r="N65" s="32">
        <f t="shared" ref="N65:N70" si="15">SUM(D65:M65)</f>
        <v>25472467</v>
      </c>
      <c r="O65" s="45">
        <f t="shared" si="9"/>
        <v>960.7900950512975</v>
      </c>
      <c r="P65" s="9"/>
    </row>
    <row r="66" spans="1:119">
      <c r="A66" s="12"/>
      <c r="B66" s="25">
        <v>381</v>
      </c>
      <c r="C66" s="20" t="s">
        <v>67</v>
      </c>
      <c r="D66" s="46">
        <v>0</v>
      </c>
      <c r="E66" s="46">
        <v>117712</v>
      </c>
      <c r="F66" s="46">
        <v>1662112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1779824</v>
      </c>
      <c r="O66" s="47">
        <f t="shared" si="9"/>
        <v>67.132770066385035</v>
      </c>
      <c r="P66" s="9"/>
    </row>
    <row r="67" spans="1:119">
      <c r="A67" s="12"/>
      <c r="B67" s="25">
        <v>384</v>
      </c>
      <c r="C67" s="20" t="s">
        <v>68</v>
      </c>
      <c r="D67" s="46">
        <v>0</v>
      </c>
      <c r="E67" s="46">
        <v>0</v>
      </c>
      <c r="F67" s="46">
        <v>23645000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23645000</v>
      </c>
      <c r="O67" s="47">
        <f t="shared" si="9"/>
        <v>891.86028968014489</v>
      </c>
      <c r="P67" s="9"/>
    </row>
    <row r="68" spans="1:119">
      <c r="A68" s="12"/>
      <c r="B68" s="25">
        <v>385</v>
      </c>
      <c r="C68" s="20" t="s">
        <v>147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25724</v>
      </c>
      <c r="L68" s="46">
        <v>0</v>
      </c>
      <c r="M68" s="46">
        <v>0</v>
      </c>
      <c r="N68" s="46">
        <f t="shared" si="15"/>
        <v>25724</v>
      </c>
      <c r="O68" s="47">
        <f t="shared" si="9"/>
        <v>0.97027761013880509</v>
      </c>
      <c r="P68" s="9"/>
    </row>
    <row r="69" spans="1:119" ht="15.75" thickBot="1">
      <c r="A69" s="12"/>
      <c r="B69" s="25">
        <v>389.8</v>
      </c>
      <c r="C69" s="20" t="s">
        <v>139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21919</v>
      </c>
      <c r="L69" s="46">
        <v>0</v>
      </c>
      <c r="M69" s="46">
        <v>0</v>
      </c>
      <c r="N69" s="46">
        <f t="shared" si="15"/>
        <v>21919</v>
      </c>
      <c r="O69" s="47">
        <f>(N69/O$72)</f>
        <v>0.82675769462884729</v>
      </c>
      <c r="P69" s="9"/>
    </row>
    <row r="70" spans="1:119" ht="16.5" thickBot="1">
      <c r="A70" s="14" t="s">
        <v>54</v>
      </c>
      <c r="B70" s="23"/>
      <c r="C70" s="22"/>
      <c r="D70" s="15">
        <f t="shared" ref="D70:M70" si="16">SUM(D5,D16,D22,D34,D51,D57,D65)</f>
        <v>25556349</v>
      </c>
      <c r="E70" s="15">
        <f t="shared" si="16"/>
        <v>3120994</v>
      </c>
      <c r="F70" s="15">
        <f t="shared" si="16"/>
        <v>25307112</v>
      </c>
      <c r="G70" s="15">
        <f t="shared" si="16"/>
        <v>0</v>
      </c>
      <c r="H70" s="15">
        <f t="shared" si="16"/>
        <v>0</v>
      </c>
      <c r="I70" s="15">
        <f t="shared" si="16"/>
        <v>16185717</v>
      </c>
      <c r="J70" s="15">
        <f t="shared" si="16"/>
        <v>563400</v>
      </c>
      <c r="K70" s="15">
        <f t="shared" si="16"/>
        <v>10050360</v>
      </c>
      <c r="L70" s="15">
        <f t="shared" si="16"/>
        <v>0</v>
      </c>
      <c r="M70" s="15">
        <f t="shared" si="16"/>
        <v>0</v>
      </c>
      <c r="N70" s="15">
        <f t="shared" si="15"/>
        <v>80783932</v>
      </c>
      <c r="O70" s="38">
        <f>(N70/O$72)</f>
        <v>3047.0704586602292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150</v>
      </c>
      <c r="M72" s="48"/>
      <c r="N72" s="48"/>
      <c r="O72" s="43">
        <v>26512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89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13733413</v>
      </c>
      <c r="E5" s="27">
        <f t="shared" si="0"/>
        <v>2454240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335168</v>
      </c>
      <c r="L5" s="27">
        <f t="shared" si="0"/>
        <v>0</v>
      </c>
      <c r="M5" s="27">
        <f t="shared" si="0"/>
        <v>0</v>
      </c>
      <c r="N5" s="28">
        <f>SUM(D5:M5)</f>
        <v>16522821</v>
      </c>
      <c r="O5" s="33">
        <f t="shared" ref="O5:O36" si="1">(N5/O$73)</f>
        <v>625.60376358335543</v>
      </c>
      <c r="P5" s="6"/>
    </row>
    <row r="6" spans="1:133">
      <c r="A6" s="12"/>
      <c r="B6" s="25">
        <v>311</v>
      </c>
      <c r="C6" s="20" t="s">
        <v>3</v>
      </c>
      <c r="D6" s="46">
        <v>9509915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9509915</v>
      </c>
      <c r="O6" s="47">
        <f t="shared" si="1"/>
        <v>360.07402218772484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1330034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1330034</v>
      </c>
      <c r="O7" s="47">
        <f t="shared" si="1"/>
        <v>50.359092802241491</v>
      </c>
      <c r="P7" s="9"/>
    </row>
    <row r="8" spans="1:133">
      <c r="A8" s="12"/>
      <c r="B8" s="25">
        <v>312.3</v>
      </c>
      <c r="C8" s="20" t="s">
        <v>142</v>
      </c>
      <c r="D8" s="46">
        <v>0</v>
      </c>
      <c r="E8" s="46">
        <v>789038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789038</v>
      </c>
      <c r="O8" s="47">
        <f t="shared" si="1"/>
        <v>29.875354965733976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181543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335168</v>
      </c>
      <c r="L9" s="46">
        <v>0</v>
      </c>
      <c r="M9" s="46">
        <v>0</v>
      </c>
      <c r="N9" s="46">
        <f>SUM(D9:M9)</f>
        <v>516711</v>
      </c>
      <c r="O9" s="47">
        <f t="shared" si="1"/>
        <v>19.564234599220022</v>
      </c>
      <c r="P9" s="9"/>
    </row>
    <row r="10" spans="1:133">
      <c r="A10" s="12"/>
      <c r="B10" s="25">
        <v>312.52</v>
      </c>
      <c r="C10" s="20" t="s">
        <v>103</v>
      </c>
      <c r="D10" s="46">
        <v>0</v>
      </c>
      <c r="E10" s="46">
        <v>153625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153625</v>
      </c>
      <c r="O10" s="47">
        <f t="shared" si="1"/>
        <v>5.8167051607284845</v>
      </c>
      <c r="P10" s="9"/>
    </row>
    <row r="11" spans="1:133">
      <c r="A11" s="12"/>
      <c r="B11" s="25">
        <v>314.10000000000002</v>
      </c>
      <c r="C11" s="20" t="s">
        <v>13</v>
      </c>
      <c r="D11" s="46">
        <v>2212177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2212177</v>
      </c>
      <c r="O11" s="47">
        <f t="shared" si="1"/>
        <v>83.759683465222821</v>
      </c>
      <c r="P11" s="9"/>
    </row>
    <row r="12" spans="1:133">
      <c r="A12" s="12"/>
      <c r="B12" s="25">
        <v>314.3</v>
      </c>
      <c r="C12" s="20" t="s">
        <v>14</v>
      </c>
      <c r="D12" s="46">
        <v>318223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318223</v>
      </c>
      <c r="O12" s="47">
        <f t="shared" si="1"/>
        <v>12.048881148006512</v>
      </c>
      <c r="P12" s="9"/>
    </row>
    <row r="13" spans="1:133">
      <c r="A13" s="12"/>
      <c r="B13" s="25">
        <v>314.8</v>
      </c>
      <c r="C13" s="20" t="s">
        <v>119</v>
      </c>
      <c r="D13" s="46">
        <v>26918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26918</v>
      </c>
      <c r="O13" s="47">
        <f t="shared" si="1"/>
        <v>1.0191965468933399</v>
      </c>
      <c r="P13" s="9"/>
    </row>
    <row r="14" spans="1:133">
      <c r="A14" s="12"/>
      <c r="B14" s="25">
        <v>315</v>
      </c>
      <c r="C14" s="20" t="s">
        <v>104</v>
      </c>
      <c r="D14" s="46">
        <v>1390004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1390004</v>
      </c>
      <c r="O14" s="47">
        <f t="shared" si="1"/>
        <v>52.629737609329446</v>
      </c>
      <c r="P14" s="9"/>
    </row>
    <row r="15" spans="1:133">
      <c r="A15" s="12"/>
      <c r="B15" s="25">
        <v>316</v>
      </c>
      <c r="C15" s="20" t="s">
        <v>105</v>
      </c>
      <c r="D15" s="46">
        <v>276176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276176</v>
      </c>
      <c r="O15" s="47">
        <f t="shared" si="1"/>
        <v>10.456855098254515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SUM(D17:D21)</f>
        <v>2198199</v>
      </c>
      <c r="E16" s="32">
        <f t="shared" si="3"/>
        <v>11867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47975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2258041</v>
      </c>
      <c r="O16" s="45">
        <f t="shared" si="1"/>
        <v>85.496232630343414</v>
      </c>
      <c r="P16" s="10"/>
    </row>
    <row r="17" spans="1:16">
      <c r="A17" s="12"/>
      <c r="B17" s="25">
        <v>322</v>
      </c>
      <c r="C17" s="20" t="s">
        <v>0</v>
      </c>
      <c r="D17" s="46">
        <v>426736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426736</v>
      </c>
      <c r="O17" s="47">
        <f t="shared" si="1"/>
        <v>16.157510128355611</v>
      </c>
      <c r="P17" s="9"/>
    </row>
    <row r="18" spans="1:16">
      <c r="A18" s="12"/>
      <c r="B18" s="25">
        <v>323.10000000000002</v>
      </c>
      <c r="C18" s="20" t="s">
        <v>19</v>
      </c>
      <c r="D18" s="46">
        <v>1733206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1733206</v>
      </c>
      <c r="O18" s="47">
        <f t="shared" si="1"/>
        <v>65.624398924690468</v>
      </c>
      <c r="P18" s="9"/>
    </row>
    <row r="19" spans="1:16">
      <c r="A19" s="12"/>
      <c r="B19" s="25">
        <v>323.39999999999998</v>
      </c>
      <c r="C19" s="20" t="s">
        <v>20</v>
      </c>
      <c r="D19" s="46">
        <v>13487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13487</v>
      </c>
      <c r="O19" s="47">
        <f t="shared" si="1"/>
        <v>0.51065843777214037</v>
      </c>
      <c r="P19" s="9"/>
    </row>
    <row r="20" spans="1:16">
      <c r="A20" s="12"/>
      <c r="B20" s="25">
        <v>325.2</v>
      </c>
      <c r="C20" s="20" t="s">
        <v>120</v>
      </c>
      <c r="D20" s="46">
        <v>12825</v>
      </c>
      <c r="E20" s="46">
        <v>11867</v>
      </c>
      <c r="F20" s="46">
        <v>0</v>
      </c>
      <c r="G20" s="46">
        <v>0</v>
      </c>
      <c r="H20" s="46">
        <v>0</v>
      </c>
      <c r="I20" s="46">
        <v>47975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72667</v>
      </c>
      <c r="O20" s="47">
        <f t="shared" si="1"/>
        <v>2.7513914656771798</v>
      </c>
      <c r="P20" s="9"/>
    </row>
    <row r="21" spans="1:16">
      <c r="A21" s="12"/>
      <c r="B21" s="25">
        <v>329</v>
      </c>
      <c r="C21" s="20" t="s">
        <v>22</v>
      </c>
      <c r="D21" s="46">
        <v>11945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11945</v>
      </c>
      <c r="O21" s="47">
        <f t="shared" si="1"/>
        <v>0.45227367384801787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SUM(D23:D35)</f>
        <v>3389581</v>
      </c>
      <c r="E22" s="32">
        <f t="shared" si="5"/>
        <v>804826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4194407</v>
      </c>
      <c r="O22" s="45">
        <f t="shared" si="1"/>
        <v>158.81288099655447</v>
      </c>
      <c r="P22" s="10"/>
    </row>
    <row r="23" spans="1:16">
      <c r="A23" s="12"/>
      <c r="B23" s="25">
        <v>331.2</v>
      </c>
      <c r="C23" s="20" t="s">
        <v>23</v>
      </c>
      <c r="D23" s="46">
        <v>6764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6764</v>
      </c>
      <c r="O23" s="47">
        <f t="shared" si="1"/>
        <v>0.25610541062436104</v>
      </c>
      <c r="P23" s="9"/>
    </row>
    <row r="24" spans="1:16">
      <c r="A24" s="12"/>
      <c r="B24" s="25">
        <v>331.9</v>
      </c>
      <c r="C24" s="20" t="s">
        <v>25</v>
      </c>
      <c r="D24" s="46">
        <v>0</v>
      </c>
      <c r="E24" s="46">
        <v>352283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352283</v>
      </c>
      <c r="O24" s="47">
        <f t="shared" si="1"/>
        <v>13.338495323918064</v>
      </c>
      <c r="P24" s="9"/>
    </row>
    <row r="25" spans="1:16">
      <c r="A25" s="12"/>
      <c r="B25" s="25">
        <v>334.2</v>
      </c>
      <c r="C25" s="20" t="s">
        <v>26</v>
      </c>
      <c r="D25" s="46">
        <v>7059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7059</v>
      </c>
      <c r="O25" s="47">
        <f t="shared" si="1"/>
        <v>0.26727499905342472</v>
      </c>
      <c r="P25" s="9"/>
    </row>
    <row r="26" spans="1:16">
      <c r="A26" s="12"/>
      <c r="B26" s="25">
        <v>334.49</v>
      </c>
      <c r="C26" s="20" t="s">
        <v>86</v>
      </c>
      <c r="D26" s="46">
        <v>0</v>
      </c>
      <c r="E26" s="46">
        <v>25572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25572</v>
      </c>
      <c r="O26" s="47">
        <f t="shared" si="1"/>
        <v>0.96823293324751047</v>
      </c>
      <c r="P26" s="9"/>
    </row>
    <row r="27" spans="1:16">
      <c r="A27" s="12"/>
      <c r="B27" s="25">
        <v>335.12</v>
      </c>
      <c r="C27" s="20" t="s">
        <v>107</v>
      </c>
      <c r="D27" s="46">
        <v>766821</v>
      </c>
      <c r="E27" s="46">
        <v>239506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1006327</v>
      </c>
      <c r="O27" s="47">
        <f t="shared" si="1"/>
        <v>38.102570898489269</v>
      </c>
      <c r="P27" s="9"/>
    </row>
    <row r="28" spans="1:16">
      <c r="A28" s="12"/>
      <c r="B28" s="25">
        <v>335.15</v>
      </c>
      <c r="C28" s="20" t="s">
        <v>108</v>
      </c>
      <c r="D28" s="46">
        <v>1689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1689</v>
      </c>
      <c r="O28" s="47">
        <f t="shared" si="1"/>
        <v>6.3950626632842372E-2</v>
      </c>
      <c r="P28" s="9"/>
    </row>
    <row r="29" spans="1:16">
      <c r="A29" s="12"/>
      <c r="B29" s="25">
        <v>335.18</v>
      </c>
      <c r="C29" s="20" t="s">
        <v>109</v>
      </c>
      <c r="D29" s="46">
        <v>2247529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2247529</v>
      </c>
      <c r="O29" s="47">
        <f t="shared" si="1"/>
        <v>85.098216652152516</v>
      </c>
      <c r="P29" s="9"/>
    </row>
    <row r="30" spans="1:16">
      <c r="A30" s="12"/>
      <c r="B30" s="25">
        <v>335.21</v>
      </c>
      <c r="C30" s="20" t="s">
        <v>31</v>
      </c>
      <c r="D30" s="46">
        <v>21147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21147</v>
      </c>
      <c r="O30" s="47">
        <f t="shared" si="1"/>
        <v>0.80068910681155581</v>
      </c>
      <c r="P30" s="9"/>
    </row>
    <row r="31" spans="1:16">
      <c r="A31" s="12"/>
      <c r="B31" s="25">
        <v>335.9</v>
      </c>
      <c r="C31" s="20" t="s">
        <v>97</v>
      </c>
      <c r="D31" s="46">
        <v>1167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1167</v>
      </c>
      <c r="O31" s="47">
        <f t="shared" si="1"/>
        <v>4.4186134565143309E-2</v>
      </c>
      <c r="P31" s="9"/>
    </row>
    <row r="32" spans="1:16">
      <c r="A32" s="12"/>
      <c r="B32" s="25">
        <v>337.1</v>
      </c>
      <c r="C32" s="20" t="s">
        <v>98</v>
      </c>
      <c r="D32" s="46">
        <v>0</v>
      </c>
      <c r="E32" s="46">
        <v>68589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68589</v>
      </c>
      <c r="O32" s="47">
        <f t="shared" si="1"/>
        <v>2.596986104274734</v>
      </c>
      <c r="P32" s="9"/>
    </row>
    <row r="33" spans="1:16">
      <c r="A33" s="12"/>
      <c r="B33" s="25">
        <v>337.2</v>
      </c>
      <c r="C33" s="20" t="s">
        <v>32</v>
      </c>
      <c r="D33" s="46">
        <v>66699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66699</v>
      </c>
      <c r="O33" s="47">
        <f t="shared" si="1"/>
        <v>2.5254250123054787</v>
      </c>
      <c r="P33" s="9"/>
    </row>
    <row r="34" spans="1:16">
      <c r="A34" s="12"/>
      <c r="B34" s="25">
        <v>337.7</v>
      </c>
      <c r="C34" s="20" t="s">
        <v>34</v>
      </c>
      <c r="D34" s="46">
        <v>161430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161430</v>
      </c>
      <c r="O34" s="47">
        <f t="shared" si="1"/>
        <v>6.112225966453372</v>
      </c>
      <c r="P34" s="9"/>
    </row>
    <row r="35" spans="1:16">
      <c r="A35" s="12"/>
      <c r="B35" s="25">
        <v>338</v>
      </c>
      <c r="C35" s="20" t="s">
        <v>35</v>
      </c>
      <c r="D35" s="46">
        <v>109276</v>
      </c>
      <c r="E35" s="46">
        <v>118876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228152</v>
      </c>
      <c r="O35" s="47">
        <f t="shared" si="1"/>
        <v>8.6385218280262013</v>
      </c>
      <c r="P35" s="9"/>
    </row>
    <row r="36" spans="1:16" ht="15.75">
      <c r="A36" s="29" t="s">
        <v>40</v>
      </c>
      <c r="B36" s="30"/>
      <c r="C36" s="31"/>
      <c r="D36" s="32">
        <f t="shared" ref="D36:M36" si="7">SUM(D37:D51)</f>
        <v>3512848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15425363</v>
      </c>
      <c r="J36" s="32">
        <f t="shared" si="7"/>
        <v>1021805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19960016</v>
      </c>
      <c r="O36" s="45">
        <f t="shared" si="1"/>
        <v>755.74631782211952</v>
      </c>
      <c r="P36" s="10"/>
    </row>
    <row r="37" spans="1:16">
      <c r="A37" s="12"/>
      <c r="B37" s="25">
        <v>341.2</v>
      </c>
      <c r="C37" s="20" t="s">
        <v>125</v>
      </c>
      <c r="D37" s="46">
        <v>13950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1021805</v>
      </c>
      <c r="K37" s="46">
        <v>0</v>
      </c>
      <c r="L37" s="46">
        <v>0</v>
      </c>
      <c r="M37" s="46">
        <v>0</v>
      </c>
      <c r="N37" s="46">
        <f t="shared" ref="N37:N51" si="8">SUM(D37:M37)</f>
        <v>1035755</v>
      </c>
      <c r="O37" s="47">
        <f t="shared" ref="O37:O68" si="9">(N37/O$73)</f>
        <v>39.216803604558706</v>
      </c>
      <c r="P37" s="9"/>
    </row>
    <row r="38" spans="1:16">
      <c r="A38" s="12"/>
      <c r="B38" s="25">
        <v>341.3</v>
      </c>
      <c r="C38" s="20" t="s">
        <v>110</v>
      </c>
      <c r="D38" s="46">
        <v>5342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5342</v>
      </c>
      <c r="O38" s="47">
        <f t="shared" si="9"/>
        <v>0.20226420809511189</v>
      </c>
      <c r="P38" s="9"/>
    </row>
    <row r="39" spans="1:16">
      <c r="A39" s="12"/>
      <c r="B39" s="25">
        <v>342.1</v>
      </c>
      <c r="C39" s="20" t="s">
        <v>126</v>
      </c>
      <c r="D39" s="46">
        <v>27630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27630</v>
      </c>
      <c r="O39" s="47">
        <f t="shared" si="9"/>
        <v>1.0461550111695885</v>
      </c>
      <c r="P39" s="9"/>
    </row>
    <row r="40" spans="1:16">
      <c r="A40" s="12"/>
      <c r="B40" s="25">
        <v>342.2</v>
      </c>
      <c r="C40" s="20" t="s">
        <v>45</v>
      </c>
      <c r="D40" s="46">
        <v>431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431</v>
      </c>
      <c r="O40" s="47">
        <f t="shared" si="9"/>
        <v>1.6318958009920108E-2</v>
      </c>
      <c r="P40" s="9"/>
    </row>
    <row r="41" spans="1:16">
      <c r="A41" s="12"/>
      <c r="B41" s="25">
        <v>342.5</v>
      </c>
      <c r="C41" s="20" t="s">
        <v>46</v>
      </c>
      <c r="D41" s="46">
        <v>354600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354600</v>
      </c>
      <c r="O41" s="47">
        <f t="shared" si="9"/>
        <v>13.426223921850744</v>
      </c>
      <c r="P41" s="9"/>
    </row>
    <row r="42" spans="1:16">
      <c r="A42" s="12"/>
      <c r="B42" s="25">
        <v>342.6</v>
      </c>
      <c r="C42" s="20" t="s">
        <v>47</v>
      </c>
      <c r="D42" s="46">
        <v>644959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644959</v>
      </c>
      <c r="O42" s="47">
        <f t="shared" si="9"/>
        <v>24.420090113967664</v>
      </c>
      <c r="P42" s="9"/>
    </row>
    <row r="43" spans="1:16">
      <c r="A43" s="12"/>
      <c r="B43" s="25">
        <v>342.9</v>
      </c>
      <c r="C43" s="20" t="s">
        <v>48</v>
      </c>
      <c r="D43" s="46">
        <v>772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772</v>
      </c>
      <c r="O43" s="47">
        <f t="shared" si="9"/>
        <v>2.9230244973685208E-2</v>
      </c>
      <c r="P43" s="9"/>
    </row>
    <row r="44" spans="1:16">
      <c r="A44" s="12"/>
      <c r="B44" s="25">
        <v>343.3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15229303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15229303</v>
      </c>
      <c r="O44" s="47">
        <f t="shared" si="9"/>
        <v>576.62727651357386</v>
      </c>
      <c r="P44" s="9"/>
    </row>
    <row r="45" spans="1:16">
      <c r="A45" s="12"/>
      <c r="B45" s="25">
        <v>343.6</v>
      </c>
      <c r="C45" s="20" t="s">
        <v>52</v>
      </c>
      <c r="D45" s="46">
        <v>181648</v>
      </c>
      <c r="E45" s="46">
        <v>0</v>
      </c>
      <c r="F45" s="46">
        <v>0</v>
      </c>
      <c r="G45" s="46">
        <v>0</v>
      </c>
      <c r="H45" s="46">
        <v>0</v>
      </c>
      <c r="I45" s="46">
        <v>196060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377708</v>
      </c>
      <c r="O45" s="47">
        <f t="shared" si="9"/>
        <v>14.301162394456854</v>
      </c>
      <c r="P45" s="9"/>
    </row>
    <row r="46" spans="1:16">
      <c r="A46" s="12"/>
      <c r="B46" s="25">
        <v>347.2</v>
      </c>
      <c r="C46" s="20" t="s">
        <v>53</v>
      </c>
      <c r="D46" s="46">
        <v>463764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463764</v>
      </c>
      <c r="O46" s="47">
        <f t="shared" si="9"/>
        <v>17.559501722767028</v>
      </c>
      <c r="P46" s="9"/>
    </row>
    <row r="47" spans="1:16">
      <c r="A47" s="12"/>
      <c r="B47" s="25">
        <v>347.3</v>
      </c>
      <c r="C47" s="20" t="s">
        <v>143</v>
      </c>
      <c r="D47" s="46">
        <v>33104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33104</v>
      </c>
      <c r="O47" s="47">
        <f t="shared" si="9"/>
        <v>1.253417136799061</v>
      </c>
      <c r="P47" s="9"/>
    </row>
    <row r="48" spans="1:16">
      <c r="A48" s="12"/>
      <c r="B48" s="25">
        <v>347.4</v>
      </c>
      <c r="C48" s="20" t="s">
        <v>144</v>
      </c>
      <c r="D48" s="46">
        <v>2446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2446</v>
      </c>
      <c r="O48" s="47">
        <f t="shared" si="9"/>
        <v>9.261292643216841E-2</v>
      </c>
      <c r="P48" s="9"/>
    </row>
    <row r="49" spans="1:16">
      <c r="A49" s="12"/>
      <c r="B49" s="25">
        <v>347.5</v>
      </c>
      <c r="C49" s="20" t="s">
        <v>145</v>
      </c>
      <c r="D49" s="46">
        <v>236536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236536</v>
      </c>
      <c r="O49" s="47">
        <f t="shared" si="9"/>
        <v>8.9559653174813523</v>
      </c>
      <c r="P49" s="9"/>
    </row>
    <row r="50" spans="1:16">
      <c r="A50" s="12"/>
      <c r="B50" s="25">
        <v>347.9</v>
      </c>
      <c r="C50" s="20" t="s">
        <v>146</v>
      </c>
      <c r="D50" s="46">
        <v>51931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51931</v>
      </c>
      <c r="O50" s="47">
        <f t="shared" si="9"/>
        <v>1.9662640566430654</v>
      </c>
      <c r="P50" s="9"/>
    </row>
    <row r="51" spans="1:16">
      <c r="A51" s="12"/>
      <c r="B51" s="25">
        <v>349</v>
      </c>
      <c r="C51" s="20" t="s">
        <v>1</v>
      </c>
      <c r="D51" s="46">
        <v>1495735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1495735</v>
      </c>
      <c r="O51" s="47">
        <f t="shared" si="9"/>
        <v>56.633031691340726</v>
      </c>
      <c r="P51" s="9"/>
    </row>
    <row r="52" spans="1:16" ht="15.75">
      <c r="A52" s="29" t="s">
        <v>41</v>
      </c>
      <c r="B52" s="30"/>
      <c r="C52" s="31"/>
      <c r="D52" s="32">
        <f t="shared" ref="D52:M52" si="10">SUM(D53:D57)</f>
        <v>157135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9" si="11">SUM(D52:M52)</f>
        <v>157135</v>
      </c>
      <c r="O52" s="45">
        <f t="shared" si="9"/>
        <v>5.9496043315285299</v>
      </c>
      <c r="P52" s="10"/>
    </row>
    <row r="53" spans="1:16">
      <c r="A53" s="13"/>
      <c r="B53" s="39">
        <v>351.1</v>
      </c>
      <c r="C53" s="21" t="s">
        <v>56</v>
      </c>
      <c r="D53" s="46">
        <v>34533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34533</v>
      </c>
      <c r="O53" s="47">
        <f t="shared" si="9"/>
        <v>1.3075233804096777</v>
      </c>
      <c r="P53" s="9"/>
    </row>
    <row r="54" spans="1:16">
      <c r="A54" s="13"/>
      <c r="B54" s="39">
        <v>351.3</v>
      </c>
      <c r="C54" s="21" t="s">
        <v>129</v>
      </c>
      <c r="D54" s="46">
        <v>3162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3162</v>
      </c>
      <c r="O54" s="47">
        <f t="shared" si="9"/>
        <v>0.11972284275491273</v>
      </c>
      <c r="P54" s="9"/>
    </row>
    <row r="55" spans="1:16">
      <c r="A55" s="13"/>
      <c r="B55" s="39">
        <v>352</v>
      </c>
      <c r="C55" s="21" t="s">
        <v>57</v>
      </c>
      <c r="D55" s="46">
        <v>34616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34616</v>
      </c>
      <c r="O55" s="47">
        <f t="shared" si="9"/>
        <v>1.3106660103744652</v>
      </c>
      <c r="P55" s="9"/>
    </row>
    <row r="56" spans="1:16">
      <c r="A56" s="13"/>
      <c r="B56" s="39">
        <v>354</v>
      </c>
      <c r="C56" s="21" t="s">
        <v>58</v>
      </c>
      <c r="D56" s="46">
        <v>81094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81094</v>
      </c>
      <c r="O56" s="47">
        <f t="shared" si="9"/>
        <v>3.0704630646321607</v>
      </c>
      <c r="P56" s="9"/>
    </row>
    <row r="57" spans="1:16">
      <c r="A57" s="13"/>
      <c r="B57" s="39">
        <v>359</v>
      </c>
      <c r="C57" s="21" t="s">
        <v>130</v>
      </c>
      <c r="D57" s="46">
        <v>3730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3730</v>
      </c>
      <c r="O57" s="47">
        <f t="shared" si="9"/>
        <v>0.14122903335731324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SUM(D59:D67)</f>
        <v>953302</v>
      </c>
      <c r="E58" s="32">
        <f t="shared" si="12"/>
        <v>-35485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165291</v>
      </c>
      <c r="J58" s="32">
        <f t="shared" si="12"/>
        <v>-1304</v>
      </c>
      <c r="K58" s="32">
        <f t="shared" si="12"/>
        <v>9852631</v>
      </c>
      <c r="L58" s="32">
        <f t="shared" si="12"/>
        <v>0</v>
      </c>
      <c r="M58" s="32">
        <f t="shared" si="12"/>
        <v>0</v>
      </c>
      <c r="N58" s="32">
        <f t="shared" si="11"/>
        <v>10934435</v>
      </c>
      <c r="O58" s="45">
        <f t="shared" si="9"/>
        <v>414.01063950626633</v>
      </c>
      <c r="P58" s="10"/>
    </row>
    <row r="59" spans="1:16">
      <c r="A59" s="12"/>
      <c r="B59" s="25">
        <v>361.1</v>
      </c>
      <c r="C59" s="20" t="s">
        <v>59</v>
      </c>
      <c r="D59" s="46">
        <v>66605</v>
      </c>
      <c r="E59" s="46">
        <v>18814</v>
      </c>
      <c r="F59" s="46">
        <v>0</v>
      </c>
      <c r="G59" s="46">
        <v>0</v>
      </c>
      <c r="H59" s="46">
        <v>0</v>
      </c>
      <c r="I59" s="46">
        <v>47899</v>
      </c>
      <c r="J59" s="46">
        <v>-651</v>
      </c>
      <c r="K59" s="46">
        <v>5805515</v>
      </c>
      <c r="L59" s="46">
        <v>0</v>
      </c>
      <c r="M59" s="46">
        <v>0</v>
      </c>
      <c r="N59" s="46">
        <f t="shared" si="11"/>
        <v>5938182</v>
      </c>
      <c r="O59" s="47">
        <f t="shared" si="9"/>
        <v>224.83745409109841</v>
      </c>
      <c r="P59" s="9"/>
    </row>
    <row r="60" spans="1:16">
      <c r="A60" s="12"/>
      <c r="B60" s="25">
        <v>362</v>
      </c>
      <c r="C60" s="20" t="s">
        <v>62</v>
      </c>
      <c r="D60" s="46">
        <v>663266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7" si="13">SUM(D60:M60)</f>
        <v>663266</v>
      </c>
      <c r="O60" s="47">
        <f t="shared" si="9"/>
        <v>25.113248267767219</v>
      </c>
      <c r="P60" s="9"/>
    </row>
    <row r="61" spans="1:16">
      <c r="A61" s="12"/>
      <c r="B61" s="25">
        <v>364</v>
      </c>
      <c r="C61" s="20" t="s">
        <v>113</v>
      </c>
      <c r="D61" s="46">
        <v>73980</v>
      </c>
      <c r="E61" s="46">
        <v>0</v>
      </c>
      <c r="F61" s="46">
        <v>0</v>
      </c>
      <c r="G61" s="46">
        <v>0</v>
      </c>
      <c r="H61" s="46">
        <v>0</v>
      </c>
      <c r="I61" s="46">
        <v>3100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77080</v>
      </c>
      <c r="O61" s="47">
        <f t="shared" si="9"/>
        <v>2.9184809359736472</v>
      </c>
      <c r="P61" s="9"/>
    </row>
    <row r="62" spans="1:16">
      <c r="A62" s="12"/>
      <c r="B62" s="25">
        <v>365</v>
      </c>
      <c r="C62" s="20" t="s">
        <v>114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2520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2520</v>
      </c>
      <c r="O62" s="47">
        <f t="shared" si="9"/>
        <v>9.5414789292340318E-2</v>
      </c>
      <c r="P62" s="9"/>
    </row>
    <row r="63" spans="1:16">
      <c r="A63" s="12"/>
      <c r="B63" s="25">
        <v>366</v>
      </c>
      <c r="C63" s="20" t="s">
        <v>64</v>
      </c>
      <c r="D63" s="46">
        <v>77467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3396508</v>
      </c>
      <c r="L63" s="46">
        <v>0</v>
      </c>
      <c r="M63" s="46">
        <v>0</v>
      </c>
      <c r="N63" s="46">
        <f t="shared" si="13"/>
        <v>3473975</v>
      </c>
      <c r="O63" s="47">
        <f t="shared" si="9"/>
        <v>131.53515580629283</v>
      </c>
      <c r="P63" s="9"/>
    </row>
    <row r="64" spans="1:16">
      <c r="A64" s="12"/>
      <c r="B64" s="25">
        <v>368</v>
      </c>
      <c r="C64" s="20" t="s">
        <v>138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650608</v>
      </c>
      <c r="L64" s="46">
        <v>0</v>
      </c>
      <c r="M64" s="46">
        <v>0</v>
      </c>
      <c r="N64" s="46">
        <f t="shared" si="13"/>
        <v>650608</v>
      </c>
      <c r="O64" s="47">
        <f t="shared" si="9"/>
        <v>24.633978266631328</v>
      </c>
      <c r="P64" s="9"/>
    </row>
    <row r="65" spans="1:119">
      <c r="A65" s="12"/>
      <c r="B65" s="25">
        <v>369.3</v>
      </c>
      <c r="C65" s="20" t="s">
        <v>131</v>
      </c>
      <c r="D65" s="46">
        <v>0</v>
      </c>
      <c r="E65" s="46">
        <v>-54299</v>
      </c>
      <c r="F65" s="46">
        <v>0</v>
      </c>
      <c r="G65" s="46">
        <v>0</v>
      </c>
      <c r="H65" s="46">
        <v>0</v>
      </c>
      <c r="I65" s="46">
        <v>-742</v>
      </c>
      <c r="J65" s="46">
        <v>-712</v>
      </c>
      <c r="K65" s="46">
        <v>0</v>
      </c>
      <c r="L65" s="46">
        <v>0</v>
      </c>
      <c r="M65" s="46">
        <v>0</v>
      </c>
      <c r="N65" s="46">
        <f t="shared" si="13"/>
        <v>-55753</v>
      </c>
      <c r="O65" s="47">
        <f t="shared" si="9"/>
        <v>-2.1109764870697814</v>
      </c>
      <c r="P65" s="9"/>
    </row>
    <row r="66" spans="1:119">
      <c r="A66" s="12"/>
      <c r="B66" s="25">
        <v>369.4</v>
      </c>
      <c r="C66" s="20" t="s">
        <v>132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59</v>
      </c>
      <c r="K66" s="46">
        <v>0</v>
      </c>
      <c r="L66" s="46">
        <v>0</v>
      </c>
      <c r="M66" s="46">
        <v>0</v>
      </c>
      <c r="N66" s="46">
        <f t="shared" si="13"/>
        <v>59</v>
      </c>
      <c r="O66" s="47">
        <f t="shared" si="9"/>
        <v>2.2339176858127297E-3</v>
      </c>
      <c r="P66" s="9"/>
    </row>
    <row r="67" spans="1:119">
      <c r="A67" s="12"/>
      <c r="B67" s="25">
        <v>369.9</v>
      </c>
      <c r="C67" s="20" t="s">
        <v>66</v>
      </c>
      <c r="D67" s="46">
        <v>71984</v>
      </c>
      <c r="E67" s="46">
        <v>0</v>
      </c>
      <c r="F67" s="46">
        <v>0</v>
      </c>
      <c r="G67" s="46">
        <v>0</v>
      </c>
      <c r="H67" s="46">
        <v>0</v>
      </c>
      <c r="I67" s="46">
        <v>112514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184498</v>
      </c>
      <c r="O67" s="47">
        <f t="shared" si="9"/>
        <v>6.9856499185945253</v>
      </c>
      <c r="P67" s="9"/>
    </row>
    <row r="68" spans="1:119" ht="15.75">
      <c r="A68" s="29" t="s">
        <v>42</v>
      </c>
      <c r="B68" s="30"/>
      <c r="C68" s="31"/>
      <c r="D68" s="32">
        <f t="shared" ref="D68:M68" si="14">SUM(D69:D70)</f>
        <v>0</v>
      </c>
      <c r="E68" s="32">
        <f t="shared" si="14"/>
        <v>84084</v>
      </c>
      <c r="F68" s="32">
        <f t="shared" si="14"/>
        <v>1155959</v>
      </c>
      <c r="G68" s="32">
        <f t="shared" si="14"/>
        <v>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9799</v>
      </c>
      <c r="L68" s="32">
        <f t="shared" si="14"/>
        <v>0</v>
      </c>
      <c r="M68" s="32">
        <f t="shared" si="14"/>
        <v>0</v>
      </c>
      <c r="N68" s="32">
        <f>SUM(D68:M68)</f>
        <v>1249842</v>
      </c>
      <c r="O68" s="45">
        <f t="shared" si="9"/>
        <v>47.322782174094129</v>
      </c>
      <c r="P68" s="9"/>
    </row>
    <row r="69" spans="1:119">
      <c r="A69" s="12"/>
      <c r="B69" s="25">
        <v>381</v>
      </c>
      <c r="C69" s="20" t="s">
        <v>67</v>
      </c>
      <c r="D69" s="46">
        <v>0</v>
      </c>
      <c r="E69" s="46">
        <v>84084</v>
      </c>
      <c r="F69" s="46">
        <v>1155959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1240043</v>
      </c>
      <c r="O69" s="47">
        <f>(N69/O$73)</f>
        <v>46.951762523191093</v>
      </c>
      <c r="P69" s="9"/>
    </row>
    <row r="70" spans="1:119" ht="15.75" thickBot="1">
      <c r="A70" s="12"/>
      <c r="B70" s="25">
        <v>385</v>
      </c>
      <c r="C70" s="20" t="s">
        <v>147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9799</v>
      </c>
      <c r="L70" s="46">
        <v>0</v>
      </c>
      <c r="M70" s="46">
        <v>0</v>
      </c>
      <c r="N70" s="46">
        <f>SUM(D70:M70)</f>
        <v>9799</v>
      </c>
      <c r="O70" s="47">
        <f>(N70/O$73)</f>
        <v>0.37101965090303285</v>
      </c>
      <c r="P70" s="9"/>
    </row>
    <row r="71" spans="1:119" ht="16.5" thickBot="1">
      <c r="A71" s="14" t="s">
        <v>54</v>
      </c>
      <c r="B71" s="23"/>
      <c r="C71" s="22"/>
      <c r="D71" s="15">
        <f t="shared" ref="D71:M71" si="15">SUM(D5,D16,D22,D36,D52,D58,D68)</f>
        <v>23944478</v>
      </c>
      <c r="E71" s="15">
        <f t="shared" si="15"/>
        <v>3319532</v>
      </c>
      <c r="F71" s="15">
        <f t="shared" si="15"/>
        <v>1155959</v>
      </c>
      <c r="G71" s="15">
        <f t="shared" si="15"/>
        <v>0</v>
      </c>
      <c r="H71" s="15">
        <f t="shared" si="15"/>
        <v>0</v>
      </c>
      <c r="I71" s="15">
        <f t="shared" si="15"/>
        <v>15638629</v>
      </c>
      <c r="J71" s="15">
        <f t="shared" si="15"/>
        <v>1020501</v>
      </c>
      <c r="K71" s="15">
        <f t="shared" si="15"/>
        <v>10197598</v>
      </c>
      <c r="L71" s="15">
        <f t="shared" si="15"/>
        <v>0</v>
      </c>
      <c r="M71" s="15">
        <f t="shared" si="15"/>
        <v>0</v>
      </c>
      <c r="N71" s="15">
        <f>SUM(D71:M71)</f>
        <v>55276697</v>
      </c>
      <c r="O71" s="38">
        <f>(N71/O$73)</f>
        <v>2092.9422210442617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148</v>
      </c>
      <c r="M73" s="48"/>
      <c r="N73" s="48"/>
      <c r="O73" s="43">
        <v>26411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89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12898665</v>
      </c>
      <c r="E5" s="27">
        <f t="shared" si="0"/>
        <v>2051103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14949768</v>
      </c>
      <c r="O5" s="33">
        <f t="shared" ref="O5:O36" si="1">(N5/O$76)</f>
        <v>578.99953524399689</v>
      </c>
      <c r="P5" s="6"/>
    </row>
    <row r="6" spans="1:133">
      <c r="A6" s="12"/>
      <c r="B6" s="25">
        <v>311</v>
      </c>
      <c r="C6" s="20" t="s">
        <v>3</v>
      </c>
      <c r="D6" s="46">
        <v>8452704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8452704</v>
      </c>
      <c r="O6" s="47">
        <f t="shared" si="1"/>
        <v>327.37041053446939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1283475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1283475</v>
      </c>
      <c r="O7" s="47">
        <f t="shared" si="1"/>
        <v>49.708559256390394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767628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767628</v>
      </c>
      <c r="O8" s="47">
        <f t="shared" si="1"/>
        <v>29.729976762199843</v>
      </c>
      <c r="P8" s="9"/>
    </row>
    <row r="9" spans="1:133">
      <c r="A9" s="12"/>
      <c r="B9" s="25">
        <v>312.51</v>
      </c>
      <c r="C9" s="20" t="s">
        <v>76</v>
      </c>
      <c r="D9" s="46">
        <v>168057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168057</v>
      </c>
      <c r="O9" s="47">
        <f t="shared" si="1"/>
        <v>6.5087916343919439</v>
      </c>
      <c r="P9" s="9"/>
    </row>
    <row r="10" spans="1:133">
      <c r="A10" s="12"/>
      <c r="B10" s="25">
        <v>312.52</v>
      </c>
      <c r="C10" s="20" t="s">
        <v>103</v>
      </c>
      <c r="D10" s="46">
        <v>188055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188055</v>
      </c>
      <c r="O10" s="47">
        <f t="shared" si="1"/>
        <v>7.2833075135553837</v>
      </c>
      <c r="P10" s="9"/>
    </row>
    <row r="11" spans="1:133">
      <c r="A11" s="12"/>
      <c r="B11" s="25">
        <v>314.10000000000002</v>
      </c>
      <c r="C11" s="20" t="s">
        <v>13</v>
      </c>
      <c r="D11" s="46">
        <v>2130636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2130636</v>
      </c>
      <c r="O11" s="47">
        <f t="shared" si="1"/>
        <v>82.518822618125483</v>
      </c>
      <c r="P11" s="9"/>
    </row>
    <row r="12" spans="1:133">
      <c r="A12" s="12"/>
      <c r="B12" s="25">
        <v>314.3</v>
      </c>
      <c r="C12" s="20" t="s">
        <v>14</v>
      </c>
      <c r="D12" s="46">
        <v>302528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302528</v>
      </c>
      <c r="O12" s="47">
        <f t="shared" si="1"/>
        <v>11.716808675445391</v>
      </c>
      <c r="P12" s="9"/>
    </row>
    <row r="13" spans="1:133">
      <c r="A13" s="12"/>
      <c r="B13" s="25">
        <v>314.8</v>
      </c>
      <c r="C13" s="20" t="s">
        <v>119</v>
      </c>
      <c r="D13" s="46">
        <v>30050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30050</v>
      </c>
      <c r="O13" s="47">
        <f t="shared" si="1"/>
        <v>1.1638264910921765</v>
      </c>
      <c r="P13" s="9"/>
    </row>
    <row r="14" spans="1:133">
      <c r="A14" s="12"/>
      <c r="B14" s="25">
        <v>315</v>
      </c>
      <c r="C14" s="20" t="s">
        <v>104</v>
      </c>
      <c r="D14" s="46">
        <v>1373110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1373110</v>
      </c>
      <c r="O14" s="47">
        <f t="shared" si="1"/>
        <v>53.180092951200621</v>
      </c>
      <c r="P14" s="9"/>
    </row>
    <row r="15" spans="1:133">
      <c r="A15" s="12"/>
      <c r="B15" s="25">
        <v>316</v>
      </c>
      <c r="C15" s="20" t="s">
        <v>105</v>
      </c>
      <c r="D15" s="46">
        <v>253525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253525</v>
      </c>
      <c r="O15" s="47">
        <f t="shared" si="1"/>
        <v>9.8189388071262584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SUM(D17:D21)</f>
        <v>2360318</v>
      </c>
      <c r="E16" s="32">
        <f t="shared" si="3"/>
        <v>103364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2463682</v>
      </c>
      <c r="O16" s="45">
        <f t="shared" si="1"/>
        <v>95.417583268783886</v>
      </c>
      <c r="P16" s="10"/>
    </row>
    <row r="17" spans="1:16">
      <c r="A17" s="12"/>
      <c r="B17" s="25">
        <v>322</v>
      </c>
      <c r="C17" s="20" t="s">
        <v>0</v>
      </c>
      <c r="D17" s="46">
        <v>540921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540921</v>
      </c>
      <c r="O17" s="47">
        <f t="shared" si="1"/>
        <v>20.949690162664602</v>
      </c>
      <c r="P17" s="9"/>
    </row>
    <row r="18" spans="1:16">
      <c r="A18" s="12"/>
      <c r="B18" s="25">
        <v>323.10000000000002</v>
      </c>
      <c r="C18" s="20" t="s">
        <v>19</v>
      </c>
      <c r="D18" s="46">
        <v>1796658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1796658</v>
      </c>
      <c r="O18" s="47">
        <f t="shared" si="1"/>
        <v>69.58396591789311</v>
      </c>
      <c r="P18" s="9"/>
    </row>
    <row r="19" spans="1:16">
      <c r="A19" s="12"/>
      <c r="B19" s="25">
        <v>323.39999999999998</v>
      </c>
      <c r="C19" s="20" t="s">
        <v>20</v>
      </c>
      <c r="D19" s="46">
        <v>13464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13464</v>
      </c>
      <c r="O19" s="47">
        <f t="shared" si="1"/>
        <v>0.52145623547637487</v>
      </c>
      <c r="P19" s="9"/>
    </row>
    <row r="20" spans="1:16">
      <c r="A20" s="12"/>
      <c r="B20" s="25">
        <v>324.32</v>
      </c>
      <c r="C20" s="20" t="s">
        <v>106</v>
      </c>
      <c r="D20" s="46">
        <v>0</v>
      </c>
      <c r="E20" s="46">
        <v>103364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103364</v>
      </c>
      <c r="O20" s="47">
        <f t="shared" si="1"/>
        <v>4.0032532920216886</v>
      </c>
      <c r="P20" s="9"/>
    </row>
    <row r="21" spans="1:16">
      <c r="A21" s="12"/>
      <c r="B21" s="25">
        <v>329</v>
      </c>
      <c r="C21" s="20" t="s">
        <v>22</v>
      </c>
      <c r="D21" s="46">
        <v>9275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9275</v>
      </c>
      <c r="O21" s="47">
        <f t="shared" si="1"/>
        <v>0.35921766072811773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SUM(D23:D36)</f>
        <v>3463286</v>
      </c>
      <c r="E22" s="32">
        <f t="shared" si="5"/>
        <v>540933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4004219</v>
      </c>
      <c r="O22" s="45">
        <f t="shared" si="1"/>
        <v>155.08206816421378</v>
      </c>
      <c r="P22" s="10"/>
    </row>
    <row r="23" spans="1:16">
      <c r="A23" s="12"/>
      <c r="B23" s="25">
        <v>331.2</v>
      </c>
      <c r="C23" s="20" t="s">
        <v>23</v>
      </c>
      <c r="D23" s="46">
        <v>58775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58775</v>
      </c>
      <c r="O23" s="47">
        <f t="shared" si="1"/>
        <v>2.2763361735089078</v>
      </c>
      <c r="P23" s="9"/>
    </row>
    <row r="24" spans="1:16">
      <c r="A24" s="12"/>
      <c r="B24" s="25">
        <v>331.5</v>
      </c>
      <c r="C24" s="20" t="s">
        <v>121</v>
      </c>
      <c r="D24" s="46">
        <v>0</v>
      </c>
      <c r="E24" s="46">
        <v>142291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142291</v>
      </c>
      <c r="O24" s="47">
        <f t="shared" si="1"/>
        <v>5.5108830364058869</v>
      </c>
      <c r="P24" s="9"/>
    </row>
    <row r="25" spans="1:16">
      <c r="A25" s="12"/>
      <c r="B25" s="25">
        <v>334.2</v>
      </c>
      <c r="C25" s="20" t="s">
        <v>26</v>
      </c>
      <c r="D25" s="46">
        <v>22977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22977</v>
      </c>
      <c r="O25" s="47">
        <f t="shared" si="1"/>
        <v>0.88989155693261035</v>
      </c>
      <c r="P25" s="9"/>
    </row>
    <row r="26" spans="1:16">
      <c r="A26" s="12"/>
      <c r="B26" s="25">
        <v>334.36</v>
      </c>
      <c r="C26" s="20" t="s">
        <v>136</v>
      </c>
      <c r="D26" s="46">
        <v>30000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30000</v>
      </c>
      <c r="O26" s="47">
        <f t="shared" si="1"/>
        <v>1.1618900077459333</v>
      </c>
      <c r="P26" s="9"/>
    </row>
    <row r="27" spans="1:16">
      <c r="A27" s="12"/>
      <c r="B27" s="25">
        <v>335.12</v>
      </c>
      <c r="C27" s="20" t="s">
        <v>107</v>
      </c>
      <c r="D27" s="46">
        <v>602056</v>
      </c>
      <c r="E27" s="46">
        <v>187383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789439</v>
      </c>
      <c r="O27" s="47">
        <f t="shared" si="1"/>
        <v>30.574709527498065</v>
      </c>
      <c r="P27" s="9"/>
    </row>
    <row r="28" spans="1:16">
      <c r="A28" s="12"/>
      <c r="B28" s="25">
        <v>335.15</v>
      </c>
      <c r="C28" s="20" t="s">
        <v>108</v>
      </c>
      <c r="D28" s="46">
        <v>11012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11012</v>
      </c>
      <c r="O28" s="47">
        <f t="shared" si="1"/>
        <v>0.4264910921766073</v>
      </c>
      <c r="P28" s="9"/>
    </row>
    <row r="29" spans="1:16">
      <c r="A29" s="12"/>
      <c r="B29" s="25">
        <v>335.18</v>
      </c>
      <c r="C29" s="20" t="s">
        <v>109</v>
      </c>
      <c r="D29" s="46">
        <v>2342854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2342854</v>
      </c>
      <c r="O29" s="47">
        <f t="shared" si="1"/>
        <v>90.737955073586363</v>
      </c>
      <c r="P29" s="9"/>
    </row>
    <row r="30" spans="1:16">
      <c r="A30" s="12"/>
      <c r="B30" s="25">
        <v>335.21</v>
      </c>
      <c r="C30" s="20" t="s">
        <v>31</v>
      </c>
      <c r="D30" s="46">
        <v>26668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26668</v>
      </c>
      <c r="O30" s="47">
        <f t="shared" si="1"/>
        <v>1.0328427575522849</v>
      </c>
      <c r="P30" s="9"/>
    </row>
    <row r="31" spans="1:16">
      <c r="A31" s="12"/>
      <c r="B31" s="25">
        <v>335.7</v>
      </c>
      <c r="C31" s="20" t="s">
        <v>123</v>
      </c>
      <c r="D31" s="46">
        <v>21267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21267</v>
      </c>
      <c r="O31" s="47">
        <f t="shared" si="1"/>
        <v>0.82366382649109215</v>
      </c>
      <c r="P31" s="9"/>
    </row>
    <row r="32" spans="1:16">
      <c r="A32" s="12"/>
      <c r="B32" s="25">
        <v>335.9</v>
      </c>
      <c r="C32" s="20" t="s">
        <v>97</v>
      </c>
      <c r="D32" s="46">
        <v>533</v>
      </c>
      <c r="E32" s="46">
        <v>27094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27627</v>
      </c>
      <c r="O32" s="47">
        <f t="shared" si="1"/>
        <v>1.06998450813323</v>
      </c>
      <c r="P32" s="9"/>
    </row>
    <row r="33" spans="1:16">
      <c r="A33" s="12"/>
      <c r="B33" s="25">
        <v>337.1</v>
      </c>
      <c r="C33" s="20" t="s">
        <v>98</v>
      </c>
      <c r="D33" s="46">
        <v>0</v>
      </c>
      <c r="E33" s="46">
        <v>56880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56880</v>
      </c>
      <c r="O33" s="47">
        <f t="shared" si="1"/>
        <v>2.2029434546862898</v>
      </c>
      <c r="P33" s="9"/>
    </row>
    <row r="34" spans="1:16">
      <c r="A34" s="12"/>
      <c r="B34" s="25">
        <v>337.2</v>
      </c>
      <c r="C34" s="20" t="s">
        <v>32</v>
      </c>
      <c r="D34" s="46">
        <v>70755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70755</v>
      </c>
      <c r="O34" s="47">
        <f t="shared" si="1"/>
        <v>2.7403175832687841</v>
      </c>
      <c r="P34" s="9"/>
    </row>
    <row r="35" spans="1:16">
      <c r="A35" s="12"/>
      <c r="B35" s="25">
        <v>337.7</v>
      </c>
      <c r="C35" s="20" t="s">
        <v>34</v>
      </c>
      <c r="D35" s="46">
        <v>161430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161430</v>
      </c>
      <c r="O35" s="47">
        <f t="shared" si="1"/>
        <v>6.2521301316808673</v>
      </c>
      <c r="P35" s="9"/>
    </row>
    <row r="36" spans="1:16">
      <c r="A36" s="12"/>
      <c r="B36" s="25">
        <v>338</v>
      </c>
      <c r="C36" s="20" t="s">
        <v>35</v>
      </c>
      <c r="D36" s="46">
        <v>114959</v>
      </c>
      <c r="E36" s="46">
        <v>127285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242244</v>
      </c>
      <c r="O36" s="47">
        <f t="shared" si="1"/>
        <v>9.3820294345468636</v>
      </c>
      <c r="P36" s="9"/>
    </row>
    <row r="37" spans="1:16" ht="15.75">
      <c r="A37" s="29" t="s">
        <v>40</v>
      </c>
      <c r="B37" s="30"/>
      <c r="C37" s="31"/>
      <c r="D37" s="32">
        <f t="shared" ref="D37:M37" si="8">SUM(D38:D51)</f>
        <v>3091852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15041196</v>
      </c>
      <c r="J37" s="32">
        <f t="shared" si="8"/>
        <v>856698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18989746</v>
      </c>
      <c r="O37" s="45">
        <f t="shared" ref="O37:O68" si="9">(N37/O$76)</f>
        <v>735.46653756777687</v>
      </c>
      <c r="P37" s="10"/>
    </row>
    <row r="38" spans="1:16">
      <c r="A38" s="12"/>
      <c r="B38" s="25">
        <v>341.1</v>
      </c>
      <c r="C38" s="20" t="s">
        <v>124</v>
      </c>
      <c r="D38" s="46">
        <v>14162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14162</v>
      </c>
      <c r="O38" s="47">
        <f t="shared" si="9"/>
        <v>0.54848954298993025</v>
      </c>
      <c r="P38" s="9"/>
    </row>
    <row r="39" spans="1:16">
      <c r="A39" s="12"/>
      <c r="B39" s="25">
        <v>341.2</v>
      </c>
      <c r="C39" s="20" t="s">
        <v>125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856698</v>
      </c>
      <c r="K39" s="46">
        <v>0</v>
      </c>
      <c r="L39" s="46">
        <v>0</v>
      </c>
      <c r="M39" s="46">
        <v>0</v>
      </c>
      <c r="N39" s="46">
        <f t="shared" ref="N39:N51" si="10">SUM(D39:M39)</f>
        <v>856698</v>
      </c>
      <c r="O39" s="47">
        <f t="shared" si="9"/>
        <v>33.179628195197523</v>
      </c>
      <c r="P39" s="9"/>
    </row>
    <row r="40" spans="1:16">
      <c r="A40" s="12"/>
      <c r="B40" s="25">
        <v>342.1</v>
      </c>
      <c r="C40" s="20" t="s">
        <v>126</v>
      </c>
      <c r="D40" s="46">
        <v>11335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11335</v>
      </c>
      <c r="O40" s="47">
        <f t="shared" si="9"/>
        <v>0.43900077459333847</v>
      </c>
      <c r="P40" s="9"/>
    </row>
    <row r="41" spans="1:16">
      <c r="A41" s="12"/>
      <c r="B41" s="25">
        <v>342.2</v>
      </c>
      <c r="C41" s="20" t="s">
        <v>45</v>
      </c>
      <c r="D41" s="46">
        <v>542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542</v>
      </c>
      <c r="O41" s="47">
        <f t="shared" si="9"/>
        <v>2.0991479473276529E-2</v>
      </c>
      <c r="P41" s="9"/>
    </row>
    <row r="42" spans="1:16">
      <c r="A42" s="12"/>
      <c r="B42" s="25">
        <v>342.4</v>
      </c>
      <c r="C42" s="20" t="s">
        <v>137</v>
      </c>
      <c r="D42" s="46">
        <v>553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553</v>
      </c>
      <c r="O42" s="47">
        <f t="shared" si="9"/>
        <v>2.1417505809450038E-2</v>
      </c>
      <c r="P42" s="9"/>
    </row>
    <row r="43" spans="1:16">
      <c r="A43" s="12"/>
      <c r="B43" s="25">
        <v>342.5</v>
      </c>
      <c r="C43" s="20" t="s">
        <v>46</v>
      </c>
      <c r="D43" s="46">
        <v>408788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408788</v>
      </c>
      <c r="O43" s="47">
        <f t="shared" si="9"/>
        <v>15.832223082881487</v>
      </c>
      <c r="P43" s="9"/>
    </row>
    <row r="44" spans="1:16">
      <c r="A44" s="12"/>
      <c r="B44" s="25">
        <v>342.6</v>
      </c>
      <c r="C44" s="20" t="s">
        <v>47</v>
      </c>
      <c r="D44" s="46">
        <v>173089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173089</v>
      </c>
      <c r="O44" s="47">
        <f t="shared" si="9"/>
        <v>6.703679318357862</v>
      </c>
      <c r="P44" s="9"/>
    </row>
    <row r="45" spans="1:16">
      <c r="A45" s="12"/>
      <c r="B45" s="25">
        <v>342.9</v>
      </c>
      <c r="C45" s="20" t="s">
        <v>48</v>
      </c>
      <c r="D45" s="46">
        <v>748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748</v>
      </c>
      <c r="O45" s="47">
        <f t="shared" si="9"/>
        <v>2.8969790859798606E-2</v>
      </c>
      <c r="P45" s="9"/>
    </row>
    <row r="46" spans="1:16">
      <c r="A46" s="12"/>
      <c r="B46" s="25">
        <v>343.3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3713711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3713711</v>
      </c>
      <c r="O46" s="47">
        <f t="shared" si="9"/>
        <v>143.83079008520528</v>
      </c>
      <c r="P46" s="9"/>
    </row>
    <row r="47" spans="1:16">
      <c r="A47" s="12"/>
      <c r="B47" s="25">
        <v>343.4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3589760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3589760</v>
      </c>
      <c r="O47" s="47">
        <f t="shared" si="9"/>
        <v>139.03020914020141</v>
      </c>
      <c r="P47" s="9"/>
    </row>
    <row r="48" spans="1:16">
      <c r="A48" s="12"/>
      <c r="B48" s="25">
        <v>343.5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7438083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7438083</v>
      </c>
      <c r="O48" s="47">
        <f t="shared" si="9"/>
        <v>288.07447714949649</v>
      </c>
      <c r="P48" s="9"/>
    </row>
    <row r="49" spans="1:16">
      <c r="A49" s="12"/>
      <c r="B49" s="25">
        <v>343.6</v>
      </c>
      <c r="C49" s="20" t="s">
        <v>52</v>
      </c>
      <c r="D49" s="46">
        <v>175357</v>
      </c>
      <c r="E49" s="46">
        <v>0</v>
      </c>
      <c r="F49" s="46">
        <v>0</v>
      </c>
      <c r="G49" s="46">
        <v>0</v>
      </c>
      <c r="H49" s="46">
        <v>0</v>
      </c>
      <c r="I49" s="46">
        <v>299642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474999</v>
      </c>
      <c r="O49" s="47">
        <f t="shared" si="9"/>
        <v>18.396553059643686</v>
      </c>
      <c r="P49" s="9"/>
    </row>
    <row r="50" spans="1:16">
      <c r="A50" s="12"/>
      <c r="B50" s="25">
        <v>347.2</v>
      </c>
      <c r="C50" s="20" t="s">
        <v>53</v>
      </c>
      <c r="D50" s="46">
        <v>780304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780304</v>
      </c>
      <c r="O50" s="47">
        <f t="shared" si="9"/>
        <v>30.220914020139428</v>
      </c>
      <c r="P50" s="9"/>
    </row>
    <row r="51" spans="1:16">
      <c r="A51" s="12"/>
      <c r="B51" s="25">
        <v>349</v>
      </c>
      <c r="C51" s="20" t="s">
        <v>1</v>
      </c>
      <c r="D51" s="46">
        <v>1526974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1526974</v>
      </c>
      <c r="O51" s="47">
        <f t="shared" si="9"/>
        <v>59.139194422927964</v>
      </c>
      <c r="P51" s="9"/>
    </row>
    <row r="52" spans="1:16" ht="15.75">
      <c r="A52" s="29" t="s">
        <v>41</v>
      </c>
      <c r="B52" s="30"/>
      <c r="C52" s="31"/>
      <c r="D52" s="32">
        <f t="shared" ref="D52:M52" si="11">SUM(D53:D58)</f>
        <v>190095</v>
      </c>
      <c r="E52" s="32">
        <f t="shared" si="11"/>
        <v>0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ref="N52:N60" si="12">SUM(D52:M52)</f>
        <v>190095</v>
      </c>
      <c r="O52" s="45">
        <f t="shared" si="9"/>
        <v>7.3623160340821068</v>
      </c>
      <c r="P52" s="10"/>
    </row>
    <row r="53" spans="1:16">
      <c r="A53" s="13"/>
      <c r="B53" s="39">
        <v>351.1</v>
      </c>
      <c r="C53" s="21" t="s">
        <v>56</v>
      </c>
      <c r="D53" s="46">
        <v>37656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37656</v>
      </c>
      <c r="O53" s="47">
        <f t="shared" si="9"/>
        <v>1.4584043377226956</v>
      </c>
      <c r="P53" s="9"/>
    </row>
    <row r="54" spans="1:16">
      <c r="A54" s="13"/>
      <c r="B54" s="39">
        <v>351.2</v>
      </c>
      <c r="C54" s="21" t="s">
        <v>128</v>
      </c>
      <c r="D54" s="46">
        <v>6618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6618</v>
      </c>
      <c r="O54" s="47">
        <f t="shared" si="9"/>
        <v>0.25631293570875291</v>
      </c>
      <c r="P54" s="9"/>
    </row>
    <row r="55" spans="1:16">
      <c r="A55" s="13"/>
      <c r="B55" s="39">
        <v>351.3</v>
      </c>
      <c r="C55" s="21" t="s">
        <v>129</v>
      </c>
      <c r="D55" s="46">
        <v>3461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3461</v>
      </c>
      <c r="O55" s="47">
        <f t="shared" si="9"/>
        <v>0.13404337722695583</v>
      </c>
      <c r="P55" s="9"/>
    </row>
    <row r="56" spans="1:16">
      <c r="A56" s="13"/>
      <c r="B56" s="39">
        <v>352</v>
      </c>
      <c r="C56" s="21" t="s">
        <v>57</v>
      </c>
      <c r="D56" s="46">
        <v>39580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39580</v>
      </c>
      <c r="O56" s="47">
        <f t="shared" si="9"/>
        <v>1.5329202168861349</v>
      </c>
      <c r="P56" s="9"/>
    </row>
    <row r="57" spans="1:16">
      <c r="A57" s="13"/>
      <c r="B57" s="39">
        <v>354</v>
      </c>
      <c r="C57" s="21" t="s">
        <v>58</v>
      </c>
      <c r="D57" s="46">
        <v>97652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97652</v>
      </c>
      <c r="O57" s="47">
        <f t="shared" si="9"/>
        <v>3.782029434546863</v>
      </c>
      <c r="P57" s="9"/>
    </row>
    <row r="58" spans="1:16">
      <c r="A58" s="13"/>
      <c r="B58" s="39">
        <v>359</v>
      </c>
      <c r="C58" s="21" t="s">
        <v>130</v>
      </c>
      <c r="D58" s="46">
        <v>5128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5128</v>
      </c>
      <c r="O58" s="47">
        <f t="shared" si="9"/>
        <v>0.19860573199070489</v>
      </c>
      <c r="P58" s="9"/>
    </row>
    <row r="59" spans="1:16" ht="15.75">
      <c r="A59" s="29" t="s">
        <v>4</v>
      </c>
      <c r="B59" s="30"/>
      <c r="C59" s="31"/>
      <c r="D59" s="32">
        <f t="shared" ref="D59:M59" si="13">SUM(D60:D69)</f>
        <v>921015</v>
      </c>
      <c r="E59" s="32">
        <f t="shared" si="13"/>
        <v>17051</v>
      </c>
      <c r="F59" s="32">
        <f t="shared" si="13"/>
        <v>648</v>
      </c>
      <c r="G59" s="32">
        <f t="shared" si="13"/>
        <v>0</v>
      </c>
      <c r="H59" s="32">
        <f t="shared" si="13"/>
        <v>0</v>
      </c>
      <c r="I59" s="32">
        <f t="shared" si="13"/>
        <v>6928</v>
      </c>
      <c r="J59" s="32">
        <f t="shared" si="13"/>
        <v>-5349</v>
      </c>
      <c r="K59" s="32">
        <f t="shared" si="13"/>
        <v>6979433</v>
      </c>
      <c r="L59" s="32">
        <f t="shared" si="13"/>
        <v>0</v>
      </c>
      <c r="M59" s="32">
        <f t="shared" si="13"/>
        <v>0</v>
      </c>
      <c r="N59" s="32">
        <f t="shared" si="12"/>
        <v>7919726</v>
      </c>
      <c r="O59" s="45">
        <f t="shared" si="9"/>
        <v>306.72835011618901</v>
      </c>
      <c r="P59" s="10"/>
    </row>
    <row r="60" spans="1:16">
      <c r="A60" s="12"/>
      <c r="B60" s="25">
        <v>361.1</v>
      </c>
      <c r="C60" s="20" t="s">
        <v>59</v>
      </c>
      <c r="D60" s="46">
        <v>41274</v>
      </c>
      <c r="E60" s="46">
        <v>15235</v>
      </c>
      <c r="F60" s="46">
        <v>648</v>
      </c>
      <c r="G60" s="46">
        <v>0</v>
      </c>
      <c r="H60" s="46">
        <v>0</v>
      </c>
      <c r="I60" s="46">
        <v>28700</v>
      </c>
      <c r="J60" s="46">
        <v>0</v>
      </c>
      <c r="K60" s="46">
        <v>844324</v>
      </c>
      <c r="L60" s="46">
        <v>0</v>
      </c>
      <c r="M60" s="46">
        <v>0</v>
      </c>
      <c r="N60" s="46">
        <f t="shared" si="12"/>
        <v>930181</v>
      </c>
      <c r="O60" s="47">
        <f t="shared" si="9"/>
        <v>36.025600309837337</v>
      </c>
      <c r="P60" s="9"/>
    </row>
    <row r="61" spans="1:16">
      <c r="A61" s="12"/>
      <c r="B61" s="25">
        <v>361.3</v>
      </c>
      <c r="C61" s="20" t="s">
        <v>60</v>
      </c>
      <c r="D61" s="46">
        <v>448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-433</v>
      </c>
      <c r="K61" s="46">
        <v>1454716</v>
      </c>
      <c r="L61" s="46">
        <v>0</v>
      </c>
      <c r="M61" s="46">
        <v>0</v>
      </c>
      <c r="N61" s="46">
        <f t="shared" ref="N61:N69" si="14">SUM(D61:M61)</f>
        <v>1454731</v>
      </c>
      <c r="O61" s="47">
        <f t="shared" si="9"/>
        <v>56.34124709527498</v>
      </c>
      <c r="P61" s="9"/>
    </row>
    <row r="62" spans="1:16">
      <c r="A62" s="12"/>
      <c r="B62" s="25">
        <v>361.4</v>
      </c>
      <c r="C62" s="20" t="s">
        <v>112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688072</v>
      </c>
      <c r="L62" s="46">
        <v>0</v>
      </c>
      <c r="M62" s="46">
        <v>0</v>
      </c>
      <c r="N62" s="46">
        <f t="shared" si="14"/>
        <v>688072</v>
      </c>
      <c r="O62" s="47">
        <f t="shared" si="9"/>
        <v>26.648799380325329</v>
      </c>
      <c r="P62" s="9"/>
    </row>
    <row r="63" spans="1:16">
      <c r="A63" s="12"/>
      <c r="B63" s="25">
        <v>362</v>
      </c>
      <c r="C63" s="20" t="s">
        <v>62</v>
      </c>
      <c r="D63" s="46">
        <v>573036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573036</v>
      </c>
      <c r="O63" s="47">
        <f t="shared" si="9"/>
        <v>22.193493415956624</v>
      </c>
      <c r="P63" s="9"/>
    </row>
    <row r="64" spans="1:16">
      <c r="A64" s="12"/>
      <c r="B64" s="25">
        <v>364</v>
      </c>
      <c r="C64" s="20" t="s">
        <v>113</v>
      </c>
      <c r="D64" s="46">
        <v>9191</v>
      </c>
      <c r="E64" s="46">
        <v>0</v>
      </c>
      <c r="F64" s="46">
        <v>0</v>
      </c>
      <c r="G64" s="46">
        <v>0</v>
      </c>
      <c r="H64" s="46">
        <v>0</v>
      </c>
      <c r="I64" s="46">
        <v>-24732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-15541</v>
      </c>
      <c r="O64" s="47">
        <f t="shared" si="9"/>
        <v>-0.6018977536793183</v>
      </c>
      <c r="P64" s="9"/>
    </row>
    <row r="65" spans="1:119">
      <c r="A65" s="12"/>
      <c r="B65" s="25">
        <v>365</v>
      </c>
      <c r="C65" s="20" t="s">
        <v>114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3601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3601</v>
      </c>
      <c r="O65" s="47">
        <f t="shared" si="9"/>
        <v>0.13946553059643688</v>
      </c>
      <c r="P65" s="9"/>
    </row>
    <row r="66" spans="1:119">
      <c r="A66" s="12"/>
      <c r="B66" s="25">
        <v>366</v>
      </c>
      <c r="C66" s="20" t="s">
        <v>64</v>
      </c>
      <c r="D66" s="46">
        <v>61161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61161</v>
      </c>
      <c r="O66" s="47">
        <f t="shared" si="9"/>
        <v>2.3687451587916346</v>
      </c>
      <c r="P66" s="9"/>
    </row>
    <row r="67" spans="1:119">
      <c r="A67" s="12"/>
      <c r="B67" s="25">
        <v>368</v>
      </c>
      <c r="C67" s="20" t="s">
        <v>138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3992321</v>
      </c>
      <c r="L67" s="46">
        <v>0</v>
      </c>
      <c r="M67" s="46">
        <v>0</v>
      </c>
      <c r="N67" s="46">
        <f t="shared" si="14"/>
        <v>3992321</v>
      </c>
      <c r="O67" s="47">
        <f t="shared" si="9"/>
        <v>154.62126258714176</v>
      </c>
      <c r="P67" s="9"/>
    </row>
    <row r="68" spans="1:119">
      <c r="A68" s="12"/>
      <c r="B68" s="25">
        <v>369.3</v>
      </c>
      <c r="C68" s="20" t="s">
        <v>131</v>
      </c>
      <c r="D68" s="46">
        <v>11972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11972</v>
      </c>
      <c r="O68" s="47">
        <f t="shared" si="9"/>
        <v>0.46367157242447715</v>
      </c>
      <c r="P68" s="9"/>
    </row>
    <row r="69" spans="1:119">
      <c r="A69" s="12"/>
      <c r="B69" s="25">
        <v>369.9</v>
      </c>
      <c r="C69" s="20" t="s">
        <v>66</v>
      </c>
      <c r="D69" s="46">
        <v>223933</v>
      </c>
      <c r="E69" s="46">
        <v>1816</v>
      </c>
      <c r="F69" s="46">
        <v>0</v>
      </c>
      <c r="G69" s="46">
        <v>0</v>
      </c>
      <c r="H69" s="46">
        <v>0</v>
      </c>
      <c r="I69" s="46">
        <v>-641</v>
      </c>
      <c r="J69" s="46">
        <v>-4916</v>
      </c>
      <c r="K69" s="46">
        <v>0</v>
      </c>
      <c r="L69" s="46">
        <v>0</v>
      </c>
      <c r="M69" s="46">
        <v>0</v>
      </c>
      <c r="N69" s="46">
        <f t="shared" si="14"/>
        <v>220192</v>
      </c>
      <c r="O69" s="47">
        <f t="shared" ref="O69:O74" si="15">(N69/O$76)</f>
        <v>8.5279628195197521</v>
      </c>
      <c r="P69" s="9"/>
    </row>
    <row r="70" spans="1:119" ht="15.75">
      <c r="A70" s="29" t="s">
        <v>42</v>
      </c>
      <c r="B70" s="30"/>
      <c r="C70" s="31"/>
      <c r="D70" s="32">
        <f t="shared" ref="D70:M70" si="16">SUM(D71:D73)</f>
        <v>792056</v>
      </c>
      <c r="E70" s="32">
        <f t="shared" si="16"/>
        <v>67197</v>
      </c>
      <c r="F70" s="32">
        <f t="shared" si="16"/>
        <v>26433022</v>
      </c>
      <c r="G70" s="32">
        <f t="shared" si="16"/>
        <v>0</v>
      </c>
      <c r="H70" s="32">
        <f t="shared" si="16"/>
        <v>0</v>
      </c>
      <c r="I70" s="32">
        <f t="shared" si="16"/>
        <v>270928</v>
      </c>
      <c r="J70" s="32">
        <f t="shared" si="16"/>
        <v>0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>SUM(D70:M70)</f>
        <v>27563203</v>
      </c>
      <c r="O70" s="45">
        <f t="shared" si="15"/>
        <v>1067.5136715724245</v>
      </c>
      <c r="P70" s="9"/>
    </row>
    <row r="71" spans="1:119">
      <c r="A71" s="12"/>
      <c r="B71" s="25">
        <v>381</v>
      </c>
      <c r="C71" s="20" t="s">
        <v>67</v>
      </c>
      <c r="D71" s="46">
        <v>792056</v>
      </c>
      <c r="E71" s="46">
        <v>67197</v>
      </c>
      <c r="F71" s="46">
        <v>2023022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2882275</v>
      </c>
      <c r="O71" s="47">
        <f t="shared" si="15"/>
        <v>111.62955073586367</v>
      </c>
      <c r="P71" s="9"/>
    </row>
    <row r="72" spans="1:119">
      <c r="A72" s="12"/>
      <c r="B72" s="25">
        <v>384</v>
      </c>
      <c r="C72" s="20" t="s">
        <v>68</v>
      </c>
      <c r="D72" s="46">
        <v>0</v>
      </c>
      <c r="E72" s="46">
        <v>0</v>
      </c>
      <c r="F72" s="46">
        <v>24410000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24410000</v>
      </c>
      <c r="O72" s="47">
        <f t="shared" si="15"/>
        <v>945.39116963594108</v>
      </c>
      <c r="P72" s="9"/>
    </row>
    <row r="73" spans="1:119" ht="15.75" thickBot="1">
      <c r="A73" s="12"/>
      <c r="B73" s="25">
        <v>389.8</v>
      </c>
      <c r="C73" s="20" t="s">
        <v>139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270928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270928</v>
      </c>
      <c r="O73" s="47">
        <f t="shared" si="15"/>
        <v>10.492951200619675</v>
      </c>
      <c r="P73" s="9"/>
    </row>
    <row r="74" spans="1:119" ht="16.5" thickBot="1">
      <c r="A74" s="14" t="s">
        <v>54</v>
      </c>
      <c r="B74" s="23"/>
      <c r="C74" s="22"/>
      <c r="D74" s="15">
        <f t="shared" ref="D74:M74" si="17">SUM(D5,D16,D22,D37,D52,D59,D70)</f>
        <v>23717287</v>
      </c>
      <c r="E74" s="15">
        <f t="shared" si="17"/>
        <v>2779648</v>
      </c>
      <c r="F74" s="15">
        <f t="shared" si="17"/>
        <v>26433670</v>
      </c>
      <c r="G74" s="15">
        <f t="shared" si="17"/>
        <v>0</v>
      </c>
      <c r="H74" s="15">
        <f t="shared" si="17"/>
        <v>0</v>
      </c>
      <c r="I74" s="15">
        <f t="shared" si="17"/>
        <v>15319052</v>
      </c>
      <c r="J74" s="15">
        <f t="shared" si="17"/>
        <v>851349</v>
      </c>
      <c r="K74" s="15">
        <f t="shared" si="17"/>
        <v>6979433</v>
      </c>
      <c r="L74" s="15">
        <f t="shared" si="17"/>
        <v>0</v>
      </c>
      <c r="M74" s="15">
        <f t="shared" si="17"/>
        <v>0</v>
      </c>
      <c r="N74" s="15">
        <f>SUM(D74:M74)</f>
        <v>76080439</v>
      </c>
      <c r="O74" s="38">
        <f t="shared" si="15"/>
        <v>2946.5700619674672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140</v>
      </c>
      <c r="M76" s="48"/>
      <c r="N76" s="48"/>
      <c r="O76" s="43">
        <v>25820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89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11727640</v>
      </c>
      <c r="E5" s="27">
        <f t="shared" si="0"/>
        <v>1947482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325740</v>
      </c>
      <c r="M5" s="27">
        <f t="shared" si="0"/>
        <v>0</v>
      </c>
      <c r="N5" s="28">
        <f>SUM(D5:M5)</f>
        <v>14000862</v>
      </c>
      <c r="O5" s="33">
        <f t="shared" ref="O5:O36" si="1">(N5/O$81)</f>
        <v>547.61458129620212</v>
      </c>
      <c r="P5" s="6"/>
    </row>
    <row r="6" spans="1:133">
      <c r="A6" s="12"/>
      <c r="B6" s="25">
        <v>311</v>
      </c>
      <c r="C6" s="20" t="s">
        <v>3</v>
      </c>
      <c r="D6" s="46">
        <v>7679632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7679632</v>
      </c>
      <c r="O6" s="47">
        <f t="shared" si="1"/>
        <v>300.37282434388078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1189512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1189512</v>
      </c>
      <c r="O7" s="47">
        <f t="shared" si="1"/>
        <v>46.525286502131657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757970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757970</v>
      </c>
      <c r="O8" s="47">
        <f t="shared" si="1"/>
        <v>29.646419212265812</v>
      </c>
      <c r="P8" s="9"/>
    </row>
    <row r="9" spans="1:133">
      <c r="A9" s="12"/>
      <c r="B9" s="25">
        <v>312.51</v>
      </c>
      <c r="C9" s="20" t="s">
        <v>76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160407</v>
      </c>
      <c r="M9" s="46">
        <v>0</v>
      </c>
      <c r="N9" s="46">
        <f>SUM(D9:M9)</f>
        <v>160407</v>
      </c>
      <c r="O9" s="47">
        <f t="shared" si="1"/>
        <v>6.2739859975749992</v>
      </c>
      <c r="P9" s="9"/>
    </row>
    <row r="10" spans="1:133">
      <c r="A10" s="12"/>
      <c r="B10" s="25">
        <v>312.52</v>
      </c>
      <c r="C10" s="20" t="s">
        <v>103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165333</v>
      </c>
      <c r="M10" s="46">
        <v>0</v>
      </c>
      <c r="N10" s="46">
        <f>SUM(D10:M10)</f>
        <v>165333</v>
      </c>
      <c r="O10" s="47">
        <f t="shared" si="1"/>
        <v>6.4666562365549343</v>
      </c>
      <c r="P10" s="9"/>
    </row>
    <row r="11" spans="1:133">
      <c r="A11" s="12"/>
      <c r="B11" s="25">
        <v>314.10000000000002</v>
      </c>
      <c r="C11" s="20" t="s">
        <v>13</v>
      </c>
      <c r="D11" s="46">
        <v>2099997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2099997</v>
      </c>
      <c r="O11" s="47">
        <f t="shared" si="1"/>
        <v>82.137012555246997</v>
      </c>
      <c r="P11" s="9"/>
    </row>
    <row r="12" spans="1:133">
      <c r="A12" s="12"/>
      <c r="B12" s="25">
        <v>314.3</v>
      </c>
      <c r="C12" s="20" t="s">
        <v>14</v>
      </c>
      <c r="D12" s="46">
        <v>268612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268612</v>
      </c>
      <c r="O12" s="47">
        <f t="shared" si="1"/>
        <v>10.506199397661048</v>
      </c>
      <c r="P12" s="9"/>
    </row>
    <row r="13" spans="1:133">
      <c r="A13" s="12"/>
      <c r="B13" s="25">
        <v>314.8</v>
      </c>
      <c r="C13" s="20" t="s">
        <v>119</v>
      </c>
      <c r="D13" s="46">
        <v>31932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31932</v>
      </c>
      <c r="O13" s="47">
        <f t="shared" si="1"/>
        <v>1.2489537294168265</v>
      </c>
      <c r="P13" s="9"/>
    </row>
    <row r="14" spans="1:133">
      <c r="A14" s="12"/>
      <c r="B14" s="25">
        <v>315</v>
      </c>
      <c r="C14" s="20" t="s">
        <v>104</v>
      </c>
      <c r="D14" s="46">
        <v>1398859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1398859</v>
      </c>
      <c r="O14" s="47">
        <f t="shared" si="1"/>
        <v>54.71345875542692</v>
      </c>
      <c r="P14" s="9"/>
    </row>
    <row r="15" spans="1:133">
      <c r="A15" s="12"/>
      <c r="B15" s="25">
        <v>316</v>
      </c>
      <c r="C15" s="20" t="s">
        <v>105</v>
      </c>
      <c r="D15" s="46">
        <v>248608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248608</v>
      </c>
      <c r="O15" s="47">
        <f t="shared" si="1"/>
        <v>9.7237845660421645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SUM(D17:D22)</f>
        <v>2351720</v>
      </c>
      <c r="E16" s="32">
        <f t="shared" si="3"/>
        <v>279624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1071571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3702915</v>
      </c>
      <c r="O16" s="45">
        <f t="shared" si="1"/>
        <v>144.83181444831229</v>
      </c>
      <c r="P16" s="10"/>
    </row>
    <row r="17" spans="1:16">
      <c r="A17" s="12"/>
      <c r="B17" s="25">
        <v>322</v>
      </c>
      <c r="C17" s="20" t="s">
        <v>0</v>
      </c>
      <c r="D17" s="46">
        <v>539225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539225</v>
      </c>
      <c r="O17" s="47">
        <f t="shared" si="1"/>
        <v>21.090663746235382</v>
      </c>
      <c r="P17" s="9"/>
    </row>
    <row r="18" spans="1:16">
      <c r="A18" s="12"/>
      <c r="B18" s="25">
        <v>323.10000000000002</v>
      </c>
      <c r="C18" s="20" t="s">
        <v>19</v>
      </c>
      <c r="D18" s="46">
        <v>1794871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1794871</v>
      </c>
      <c r="O18" s="47">
        <f t="shared" si="1"/>
        <v>70.202644033324205</v>
      </c>
      <c r="P18" s="9"/>
    </row>
    <row r="19" spans="1:16">
      <c r="A19" s="12"/>
      <c r="B19" s="25">
        <v>323.39999999999998</v>
      </c>
      <c r="C19" s="20" t="s">
        <v>20</v>
      </c>
      <c r="D19" s="46">
        <v>11078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11078</v>
      </c>
      <c r="O19" s="47">
        <f t="shared" si="1"/>
        <v>0.43329291665036962</v>
      </c>
      <c r="P19" s="9"/>
    </row>
    <row r="20" spans="1:16">
      <c r="A20" s="12"/>
      <c r="B20" s="25">
        <v>324.32</v>
      </c>
      <c r="C20" s="20" t="s">
        <v>106</v>
      </c>
      <c r="D20" s="46">
        <v>0</v>
      </c>
      <c r="E20" s="46">
        <v>74736</v>
      </c>
      <c r="F20" s="46">
        <v>0</v>
      </c>
      <c r="G20" s="46">
        <v>0</v>
      </c>
      <c r="H20" s="46">
        <v>0</v>
      </c>
      <c r="I20" s="46">
        <v>1071571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1146307</v>
      </c>
      <c r="O20" s="47">
        <f t="shared" si="1"/>
        <v>44.835412836860016</v>
      </c>
      <c r="P20" s="9"/>
    </row>
    <row r="21" spans="1:16">
      <c r="A21" s="12"/>
      <c r="B21" s="25">
        <v>325.2</v>
      </c>
      <c r="C21" s="20" t="s">
        <v>120</v>
      </c>
      <c r="D21" s="46">
        <v>0</v>
      </c>
      <c r="E21" s="46">
        <v>204888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204888</v>
      </c>
      <c r="O21" s="47">
        <f t="shared" si="1"/>
        <v>8.0137677474869946</v>
      </c>
      <c r="P21" s="9"/>
    </row>
    <row r="22" spans="1:16">
      <c r="A22" s="12"/>
      <c r="B22" s="25">
        <v>329</v>
      </c>
      <c r="C22" s="20" t="s">
        <v>22</v>
      </c>
      <c r="D22" s="46">
        <v>6546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6546</v>
      </c>
      <c r="O22" s="47">
        <f t="shared" si="1"/>
        <v>0.2560331677553096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SUM(D24:D39)</f>
        <v>3226437</v>
      </c>
      <c r="E23" s="32">
        <f t="shared" si="5"/>
        <v>1714574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4941011</v>
      </c>
      <c r="O23" s="45">
        <f t="shared" si="1"/>
        <v>193.2573630070012</v>
      </c>
      <c r="P23" s="10"/>
    </row>
    <row r="24" spans="1:16">
      <c r="A24" s="12"/>
      <c r="B24" s="25">
        <v>331.2</v>
      </c>
      <c r="C24" s="20" t="s">
        <v>23</v>
      </c>
      <c r="D24" s="46">
        <v>8670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8670</v>
      </c>
      <c r="O24" s="47">
        <f t="shared" si="1"/>
        <v>0.33910900770524505</v>
      </c>
      <c r="P24" s="9"/>
    </row>
    <row r="25" spans="1:16">
      <c r="A25" s="12"/>
      <c r="B25" s="25">
        <v>331.5</v>
      </c>
      <c r="C25" s="20" t="s">
        <v>121</v>
      </c>
      <c r="D25" s="46">
        <v>0</v>
      </c>
      <c r="E25" s="46">
        <v>61127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61127</v>
      </c>
      <c r="O25" s="47">
        <f t="shared" si="1"/>
        <v>2.3908553995384674</v>
      </c>
      <c r="P25" s="9"/>
    </row>
    <row r="26" spans="1:16">
      <c r="A26" s="12"/>
      <c r="B26" s="25">
        <v>334.2</v>
      </c>
      <c r="C26" s="20" t="s">
        <v>26</v>
      </c>
      <c r="D26" s="46">
        <v>8469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8469</v>
      </c>
      <c r="O26" s="47">
        <f t="shared" si="1"/>
        <v>0.33124731098681892</v>
      </c>
      <c r="P26" s="9"/>
    </row>
    <row r="27" spans="1:16">
      <c r="A27" s="12"/>
      <c r="B27" s="25">
        <v>334.49</v>
      </c>
      <c r="C27" s="20" t="s">
        <v>86</v>
      </c>
      <c r="D27" s="46">
        <v>0</v>
      </c>
      <c r="E27" s="46">
        <v>600000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600000</v>
      </c>
      <c r="O27" s="47">
        <f t="shared" si="1"/>
        <v>23.467751398286854</v>
      </c>
      <c r="P27" s="9"/>
    </row>
    <row r="28" spans="1:16">
      <c r="A28" s="12"/>
      <c r="B28" s="25">
        <v>335.12</v>
      </c>
      <c r="C28" s="20" t="s">
        <v>107</v>
      </c>
      <c r="D28" s="46">
        <v>691809</v>
      </c>
      <c r="E28" s="46">
        <v>225338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917147</v>
      </c>
      <c r="O28" s="47">
        <f t="shared" si="1"/>
        <v>35.872296319474323</v>
      </c>
      <c r="P28" s="9"/>
    </row>
    <row r="29" spans="1:16">
      <c r="A29" s="12"/>
      <c r="B29" s="25">
        <v>335.15</v>
      </c>
      <c r="C29" s="20" t="s">
        <v>108</v>
      </c>
      <c r="D29" s="46">
        <v>10205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10205</v>
      </c>
      <c r="O29" s="47">
        <f t="shared" si="1"/>
        <v>0.39914733836586225</v>
      </c>
      <c r="P29" s="9"/>
    </row>
    <row r="30" spans="1:16">
      <c r="A30" s="12"/>
      <c r="B30" s="25">
        <v>335.18</v>
      </c>
      <c r="C30" s="20" t="s">
        <v>109</v>
      </c>
      <c r="D30" s="46">
        <v>2108615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2108615</v>
      </c>
      <c r="O30" s="47">
        <f t="shared" si="1"/>
        <v>82.474087691164385</v>
      </c>
      <c r="P30" s="9"/>
    </row>
    <row r="31" spans="1:16">
      <c r="A31" s="12"/>
      <c r="B31" s="25">
        <v>335.21</v>
      </c>
      <c r="C31" s="20" t="s">
        <v>31</v>
      </c>
      <c r="D31" s="46">
        <v>24893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24893</v>
      </c>
      <c r="O31" s="47">
        <f t="shared" si="1"/>
        <v>0.97363789259592448</v>
      </c>
      <c r="P31" s="9"/>
    </row>
    <row r="32" spans="1:16">
      <c r="A32" s="12"/>
      <c r="B32" s="25">
        <v>335.41</v>
      </c>
      <c r="C32" s="20" t="s">
        <v>122</v>
      </c>
      <c r="D32" s="46">
        <v>0</v>
      </c>
      <c r="E32" s="46">
        <v>18850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18850</v>
      </c>
      <c r="O32" s="47">
        <f t="shared" si="1"/>
        <v>0.7372785230961787</v>
      </c>
      <c r="P32" s="9"/>
    </row>
    <row r="33" spans="1:16">
      <c r="A33" s="12"/>
      <c r="B33" s="25">
        <v>335.7</v>
      </c>
      <c r="C33" s="20" t="s">
        <v>123</v>
      </c>
      <c r="D33" s="46">
        <v>27406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27406</v>
      </c>
      <c r="O33" s="47">
        <f t="shared" si="1"/>
        <v>1.0719286580357492</v>
      </c>
      <c r="P33" s="9"/>
    </row>
    <row r="34" spans="1:16">
      <c r="A34" s="12"/>
      <c r="B34" s="25">
        <v>335.9</v>
      </c>
      <c r="C34" s="20" t="s">
        <v>97</v>
      </c>
      <c r="D34" s="46">
        <v>583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583</v>
      </c>
      <c r="O34" s="47">
        <f t="shared" si="1"/>
        <v>2.2802831775335392E-2</v>
      </c>
      <c r="P34" s="9"/>
    </row>
    <row r="35" spans="1:16">
      <c r="A35" s="12"/>
      <c r="B35" s="25">
        <v>337.1</v>
      </c>
      <c r="C35" s="20" t="s">
        <v>98</v>
      </c>
      <c r="D35" s="46">
        <v>0</v>
      </c>
      <c r="E35" s="46">
        <v>39061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39061</v>
      </c>
      <c r="O35" s="47">
        <f t="shared" si="1"/>
        <v>1.5277897289474713</v>
      </c>
      <c r="P35" s="9"/>
    </row>
    <row r="36" spans="1:16">
      <c r="A36" s="12"/>
      <c r="B36" s="25">
        <v>337.2</v>
      </c>
      <c r="C36" s="20" t="s">
        <v>32</v>
      </c>
      <c r="D36" s="46">
        <v>66489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66489</v>
      </c>
      <c r="O36" s="47">
        <f t="shared" si="1"/>
        <v>2.6005788712011579</v>
      </c>
      <c r="P36" s="9"/>
    </row>
    <row r="37" spans="1:16">
      <c r="A37" s="12"/>
      <c r="B37" s="25">
        <v>337.4</v>
      </c>
      <c r="C37" s="20" t="s">
        <v>82</v>
      </c>
      <c r="D37" s="46">
        <v>0</v>
      </c>
      <c r="E37" s="46">
        <v>655268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655268</v>
      </c>
      <c r="O37" s="47">
        <f t="shared" ref="O37:O68" si="8">(N37/O$81)</f>
        <v>25.629444205421052</v>
      </c>
      <c r="P37" s="9"/>
    </row>
    <row r="38" spans="1:16">
      <c r="A38" s="12"/>
      <c r="B38" s="25">
        <v>337.7</v>
      </c>
      <c r="C38" s="20" t="s">
        <v>34</v>
      </c>
      <c r="D38" s="46">
        <v>161430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161430</v>
      </c>
      <c r="O38" s="47">
        <f t="shared" si="8"/>
        <v>6.3139985137090777</v>
      </c>
      <c r="P38" s="9"/>
    </row>
    <row r="39" spans="1:16">
      <c r="A39" s="12"/>
      <c r="B39" s="25">
        <v>338</v>
      </c>
      <c r="C39" s="20" t="s">
        <v>35</v>
      </c>
      <c r="D39" s="46">
        <v>117868</v>
      </c>
      <c r="E39" s="46">
        <v>114930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232798</v>
      </c>
      <c r="O39" s="47">
        <f t="shared" si="8"/>
        <v>9.1054093166973047</v>
      </c>
      <c r="P39" s="9"/>
    </row>
    <row r="40" spans="1:16" ht="15.75">
      <c r="A40" s="29" t="s">
        <v>40</v>
      </c>
      <c r="B40" s="30"/>
      <c r="C40" s="31"/>
      <c r="D40" s="32">
        <f t="shared" ref="D40:M40" si="9">SUM(D41:D54)</f>
        <v>3845839</v>
      </c>
      <c r="E40" s="32">
        <f t="shared" si="9"/>
        <v>687267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13584774</v>
      </c>
      <c r="J40" s="32">
        <f t="shared" si="9"/>
        <v>693270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18811150</v>
      </c>
      <c r="O40" s="45">
        <f t="shared" si="8"/>
        <v>735.75898619313955</v>
      </c>
      <c r="P40" s="10"/>
    </row>
    <row r="41" spans="1:16">
      <c r="A41" s="12"/>
      <c r="B41" s="25">
        <v>341.1</v>
      </c>
      <c r="C41" s="20" t="s">
        <v>124</v>
      </c>
      <c r="D41" s="46">
        <v>12453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12453</v>
      </c>
      <c r="O41" s="47">
        <f t="shared" si="8"/>
        <v>0.48707318027144364</v>
      </c>
      <c r="P41" s="9"/>
    </row>
    <row r="42" spans="1:16">
      <c r="A42" s="12"/>
      <c r="B42" s="25">
        <v>341.2</v>
      </c>
      <c r="C42" s="20" t="s">
        <v>125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693270</v>
      </c>
      <c r="K42" s="46">
        <v>0</v>
      </c>
      <c r="L42" s="46">
        <v>0</v>
      </c>
      <c r="M42" s="46">
        <v>0</v>
      </c>
      <c r="N42" s="46">
        <f t="shared" ref="N42:N54" si="10">SUM(D42:M42)</f>
        <v>693270</v>
      </c>
      <c r="O42" s="47">
        <f t="shared" si="8"/>
        <v>27.115813353150546</v>
      </c>
      <c r="P42" s="9"/>
    </row>
    <row r="43" spans="1:16">
      <c r="A43" s="12"/>
      <c r="B43" s="25">
        <v>342.1</v>
      </c>
      <c r="C43" s="20" t="s">
        <v>126</v>
      </c>
      <c r="D43" s="46">
        <v>5461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5461</v>
      </c>
      <c r="O43" s="47">
        <f t="shared" si="8"/>
        <v>0.21359565064340752</v>
      </c>
      <c r="P43" s="9"/>
    </row>
    <row r="44" spans="1:16">
      <c r="A44" s="12"/>
      <c r="B44" s="25">
        <v>342.2</v>
      </c>
      <c r="C44" s="20" t="s">
        <v>45</v>
      </c>
      <c r="D44" s="46">
        <v>725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725</v>
      </c>
      <c r="O44" s="47">
        <f t="shared" si="8"/>
        <v>2.8356866272929947E-2</v>
      </c>
      <c r="P44" s="9"/>
    </row>
    <row r="45" spans="1:16">
      <c r="A45" s="12"/>
      <c r="B45" s="25">
        <v>342.5</v>
      </c>
      <c r="C45" s="20" t="s">
        <v>46</v>
      </c>
      <c r="D45" s="46">
        <v>381353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381353</v>
      </c>
      <c r="O45" s="47">
        <f t="shared" si="8"/>
        <v>14.915828998318144</v>
      </c>
      <c r="P45" s="9"/>
    </row>
    <row r="46" spans="1:16">
      <c r="A46" s="12"/>
      <c r="B46" s="25">
        <v>342.6</v>
      </c>
      <c r="C46" s="20" t="s">
        <v>47</v>
      </c>
      <c r="D46" s="46">
        <v>861619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861619</v>
      </c>
      <c r="O46" s="47">
        <f t="shared" si="8"/>
        <v>33.70043415340087</v>
      </c>
      <c r="P46" s="9"/>
    </row>
    <row r="47" spans="1:16">
      <c r="A47" s="12"/>
      <c r="B47" s="25">
        <v>342.9</v>
      </c>
      <c r="C47" s="20" t="s">
        <v>48</v>
      </c>
      <c r="D47" s="46">
        <v>259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259</v>
      </c>
      <c r="O47" s="47">
        <f t="shared" si="8"/>
        <v>1.0130246020260492E-2</v>
      </c>
      <c r="P47" s="9"/>
    </row>
    <row r="48" spans="1:16">
      <c r="A48" s="12"/>
      <c r="B48" s="25">
        <v>343.3</v>
      </c>
      <c r="C48" s="20" t="s">
        <v>49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3394892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3394892</v>
      </c>
      <c r="O48" s="47">
        <f t="shared" si="8"/>
        <v>132.78413580005477</v>
      </c>
      <c r="P48" s="9"/>
    </row>
    <row r="49" spans="1:16">
      <c r="A49" s="12"/>
      <c r="B49" s="25">
        <v>343.4</v>
      </c>
      <c r="C49" s="20" t="s">
        <v>50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3111797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3111797</v>
      </c>
      <c r="O49" s="47">
        <f t="shared" si="8"/>
        <v>121.71146399655807</v>
      </c>
      <c r="P49" s="9"/>
    </row>
    <row r="50" spans="1:16">
      <c r="A50" s="12"/>
      <c r="B50" s="25">
        <v>343.5</v>
      </c>
      <c r="C50" s="20" t="s">
        <v>51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6882933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6882933</v>
      </c>
      <c r="O50" s="47">
        <f t="shared" si="8"/>
        <v>269.21160089177454</v>
      </c>
      <c r="P50" s="9"/>
    </row>
    <row r="51" spans="1:16">
      <c r="A51" s="12"/>
      <c r="B51" s="25">
        <v>343.6</v>
      </c>
      <c r="C51" s="20" t="s">
        <v>52</v>
      </c>
      <c r="D51" s="46">
        <v>175941</v>
      </c>
      <c r="E51" s="46">
        <v>0</v>
      </c>
      <c r="F51" s="46">
        <v>0</v>
      </c>
      <c r="G51" s="46">
        <v>0</v>
      </c>
      <c r="H51" s="46">
        <v>0</v>
      </c>
      <c r="I51" s="46">
        <v>195152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371093</v>
      </c>
      <c r="O51" s="47">
        <f t="shared" si="8"/>
        <v>14.51453044940744</v>
      </c>
      <c r="P51" s="9"/>
    </row>
    <row r="52" spans="1:16">
      <c r="A52" s="12"/>
      <c r="B52" s="25">
        <v>344.9</v>
      </c>
      <c r="C52" s="20" t="s">
        <v>127</v>
      </c>
      <c r="D52" s="46">
        <v>0</v>
      </c>
      <c r="E52" s="46">
        <v>687267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687267</v>
      </c>
      <c r="O52" s="47">
        <f t="shared" si="8"/>
        <v>26.881018500410686</v>
      </c>
      <c r="P52" s="9"/>
    </row>
    <row r="53" spans="1:16">
      <c r="A53" s="12"/>
      <c r="B53" s="25">
        <v>347.2</v>
      </c>
      <c r="C53" s="20" t="s">
        <v>53</v>
      </c>
      <c r="D53" s="46">
        <v>823070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823070</v>
      </c>
      <c r="O53" s="47">
        <f t="shared" si="8"/>
        <v>32.192670238979936</v>
      </c>
      <c r="P53" s="9"/>
    </row>
    <row r="54" spans="1:16">
      <c r="A54" s="12"/>
      <c r="B54" s="25">
        <v>349</v>
      </c>
      <c r="C54" s="20" t="s">
        <v>1</v>
      </c>
      <c r="D54" s="46">
        <v>1584958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1584958</v>
      </c>
      <c r="O54" s="47">
        <f t="shared" si="8"/>
        <v>61.99233386787656</v>
      </c>
      <c r="P54" s="9"/>
    </row>
    <row r="55" spans="1:16" ht="15.75">
      <c r="A55" s="29" t="s">
        <v>41</v>
      </c>
      <c r="B55" s="30"/>
      <c r="C55" s="31"/>
      <c r="D55" s="32">
        <f t="shared" ref="D55:M55" si="11">SUM(D56:D61)</f>
        <v>745001</v>
      </c>
      <c r="E55" s="32">
        <f t="shared" si="11"/>
        <v>0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63" si="12">SUM(D55:M55)</f>
        <v>745001</v>
      </c>
      <c r="O55" s="45">
        <f t="shared" si="8"/>
        <v>29.139163765791842</v>
      </c>
      <c r="P55" s="10"/>
    </row>
    <row r="56" spans="1:16">
      <c r="A56" s="13"/>
      <c r="B56" s="39">
        <v>351.1</v>
      </c>
      <c r="C56" s="21" t="s">
        <v>56</v>
      </c>
      <c r="D56" s="46">
        <v>365058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365058</v>
      </c>
      <c r="O56" s="47">
        <f t="shared" si="8"/>
        <v>14.278483983259671</v>
      </c>
      <c r="P56" s="9"/>
    </row>
    <row r="57" spans="1:16">
      <c r="A57" s="13"/>
      <c r="B57" s="39">
        <v>351.2</v>
      </c>
      <c r="C57" s="21" t="s">
        <v>128</v>
      </c>
      <c r="D57" s="46">
        <v>11426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11426</v>
      </c>
      <c r="O57" s="47">
        <f t="shared" si="8"/>
        <v>0.44690421246137602</v>
      </c>
      <c r="P57" s="9"/>
    </row>
    <row r="58" spans="1:16">
      <c r="A58" s="13"/>
      <c r="B58" s="39">
        <v>351.3</v>
      </c>
      <c r="C58" s="21" t="s">
        <v>129</v>
      </c>
      <c r="D58" s="46">
        <v>5444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5444</v>
      </c>
      <c r="O58" s="47">
        <f t="shared" si="8"/>
        <v>0.21293073102045607</v>
      </c>
      <c r="P58" s="9"/>
    </row>
    <row r="59" spans="1:16">
      <c r="A59" s="13"/>
      <c r="B59" s="39">
        <v>352</v>
      </c>
      <c r="C59" s="21" t="s">
        <v>57</v>
      </c>
      <c r="D59" s="46">
        <v>40395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40395</v>
      </c>
      <c r="O59" s="47">
        <f t="shared" si="8"/>
        <v>1.5799663628896625</v>
      </c>
      <c r="P59" s="9"/>
    </row>
    <row r="60" spans="1:16">
      <c r="A60" s="13"/>
      <c r="B60" s="39">
        <v>354</v>
      </c>
      <c r="C60" s="21" t="s">
        <v>58</v>
      </c>
      <c r="D60" s="46">
        <v>318024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318024</v>
      </c>
      <c r="O60" s="47">
        <f t="shared" si="8"/>
        <v>12.438846951147964</v>
      </c>
      <c r="P60" s="9"/>
    </row>
    <row r="61" spans="1:16">
      <c r="A61" s="13"/>
      <c r="B61" s="39">
        <v>359</v>
      </c>
      <c r="C61" s="21" t="s">
        <v>130</v>
      </c>
      <c r="D61" s="46">
        <v>4654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4654</v>
      </c>
      <c r="O61" s="47">
        <f t="shared" si="8"/>
        <v>0.18203152501271169</v>
      </c>
      <c r="P61" s="9"/>
    </row>
    <row r="62" spans="1:16" ht="15.75">
      <c r="A62" s="29" t="s">
        <v>4</v>
      </c>
      <c r="B62" s="30"/>
      <c r="C62" s="31"/>
      <c r="D62" s="32">
        <f t="shared" ref="D62:M62" si="13">SUM(D63:D74)</f>
        <v>1004112</v>
      </c>
      <c r="E62" s="32">
        <f t="shared" si="13"/>
        <v>33627</v>
      </c>
      <c r="F62" s="32">
        <f t="shared" si="13"/>
        <v>241692</v>
      </c>
      <c r="G62" s="32">
        <f t="shared" si="13"/>
        <v>0</v>
      </c>
      <c r="H62" s="32">
        <f t="shared" si="13"/>
        <v>0</v>
      </c>
      <c r="I62" s="32">
        <f t="shared" si="13"/>
        <v>64521</v>
      </c>
      <c r="J62" s="32">
        <f t="shared" si="13"/>
        <v>-282</v>
      </c>
      <c r="K62" s="32">
        <f t="shared" si="13"/>
        <v>0</v>
      </c>
      <c r="L62" s="32">
        <f t="shared" si="13"/>
        <v>3788048</v>
      </c>
      <c r="M62" s="32">
        <f t="shared" si="13"/>
        <v>0</v>
      </c>
      <c r="N62" s="32">
        <f t="shared" si="12"/>
        <v>5131718</v>
      </c>
      <c r="O62" s="45">
        <f t="shared" si="8"/>
        <v>200.71647045018969</v>
      </c>
      <c r="P62" s="10"/>
    </row>
    <row r="63" spans="1:16">
      <c r="A63" s="12"/>
      <c r="B63" s="25">
        <v>361.1</v>
      </c>
      <c r="C63" s="20" t="s">
        <v>59</v>
      </c>
      <c r="D63" s="46">
        <v>36002</v>
      </c>
      <c r="E63" s="46">
        <v>31555</v>
      </c>
      <c r="F63" s="46">
        <v>3366</v>
      </c>
      <c r="G63" s="46">
        <v>0</v>
      </c>
      <c r="H63" s="46">
        <v>0</v>
      </c>
      <c r="I63" s="46">
        <v>48826</v>
      </c>
      <c r="J63" s="46">
        <v>474</v>
      </c>
      <c r="K63" s="46">
        <v>0</v>
      </c>
      <c r="L63" s="46">
        <v>354620</v>
      </c>
      <c r="M63" s="46">
        <v>0</v>
      </c>
      <c r="N63" s="46">
        <f t="shared" si="12"/>
        <v>474843</v>
      </c>
      <c r="O63" s="47">
        <f t="shared" si="8"/>
        <v>18.572495795361206</v>
      </c>
      <c r="P63" s="9"/>
    </row>
    <row r="64" spans="1:16">
      <c r="A64" s="12"/>
      <c r="B64" s="25">
        <v>361.2</v>
      </c>
      <c r="C64" s="20" t="s">
        <v>87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472845</v>
      </c>
      <c r="M64" s="46">
        <v>0</v>
      </c>
      <c r="N64" s="46">
        <f t="shared" ref="N64:N74" si="14">SUM(D64:M64)</f>
        <v>472845</v>
      </c>
      <c r="O64" s="47">
        <f t="shared" si="8"/>
        <v>18.494348183204913</v>
      </c>
      <c r="P64" s="9"/>
    </row>
    <row r="65" spans="1:119">
      <c r="A65" s="12"/>
      <c r="B65" s="25">
        <v>361.3</v>
      </c>
      <c r="C65" s="20" t="s">
        <v>60</v>
      </c>
      <c r="D65" s="46">
        <v>581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942347</v>
      </c>
      <c r="M65" s="46">
        <v>0</v>
      </c>
      <c r="N65" s="46">
        <f t="shared" si="14"/>
        <v>942928</v>
      </c>
      <c r="O65" s="47">
        <f t="shared" si="8"/>
        <v>36.880666484139709</v>
      </c>
      <c r="P65" s="9"/>
    </row>
    <row r="66" spans="1:119">
      <c r="A66" s="12"/>
      <c r="B66" s="25">
        <v>361.4</v>
      </c>
      <c r="C66" s="20" t="s">
        <v>112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-1206465</v>
      </c>
      <c r="M66" s="46">
        <v>0</v>
      </c>
      <c r="N66" s="46">
        <f t="shared" si="14"/>
        <v>-1206465</v>
      </c>
      <c r="O66" s="47">
        <f t="shared" si="8"/>
        <v>-47.188367817890246</v>
      </c>
      <c r="P66" s="9"/>
    </row>
    <row r="67" spans="1:119">
      <c r="A67" s="12"/>
      <c r="B67" s="25">
        <v>362</v>
      </c>
      <c r="C67" s="20" t="s">
        <v>62</v>
      </c>
      <c r="D67" s="46">
        <v>570614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570614</v>
      </c>
      <c r="O67" s="47">
        <f t="shared" si="8"/>
        <v>22.318379160636759</v>
      </c>
      <c r="P67" s="9"/>
    </row>
    <row r="68" spans="1:119">
      <c r="A68" s="12"/>
      <c r="B68" s="25">
        <v>364</v>
      </c>
      <c r="C68" s="20" t="s">
        <v>113</v>
      </c>
      <c r="D68" s="46">
        <v>63541</v>
      </c>
      <c r="E68" s="46">
        <v>0</v>
      </c>
      <c r="F68" s="46">
        <v>0</v>
      </c>
      <c r="G68" s="46">
        <v>0</v>
      </c>
      <c r="H68" s="46">
        <v>0</v>
      </c>
      <c r="I68" s="46">
        <v>15695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79236</v>
      </c>
      <c r="O68" s="47">
        <f t="shared" si="8"/>
        <v>3.099151249657762</v>
      </c>
      <c r="P68" s="9"/>
    </row>
    <row r="69" spans="1:119">
      <c r="A69" s="12"/>
      <c r="B69" s="25">
        <v>365</v>
      </c>
      <c r="C69" s="20" t="s">
        <v>114</v>
      </c>
      <c r="D69" s="46">
        <v>680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680</v>
      </c>
      <c r="O69" s="47">
        <f t="shared" ref="O69:O79" si="15">(N69/O$81)</f>
        <v>2.6596784918058433E-2</v>
      </c>
      <c r="P69" s="9"/>
    </row>
    <row r="70" spans="1:119">
      <c r="A70" s="12"/>
      <c r="B70" s="25">
        <v>366</v>
      </c>
      <c r="C70" s="20" t="s">
        <v>64</v>
      </c>
      <c r="D70" s="46">
        <v>80261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80261</v>
      </c>
      <c r="O70" s="47">
        <f t="shared" si="15"/>
        <v>3.1392419916298353</v>
      </c>
      <c r="P70" s="9"/>
    </row>
    <row r="71" spans="1:119">
      <c r="A71" s="12"/>
      <c r="B71" s="25">
        <v>369.3</v>
      </c>
      <c r="C71" s="20" t="s">
        <v>131</v>
      </c>
      <c r="D71" s="46">
        <v>5267</v>
      </c>
      <c r="E71" s="46">
        <v>2072</v>
      </c>
      <c r="F71" s="46">
        <v>238326</v>
      </c>
      <c r="G71" s="46">
        <v>0</v>
      </c>
      <c r="H71" s="46">
        <v>0</v>
      </c>
      <c r="I71" s="46">
        <v>0</v>
      </c>
      <c r="J71" s="46">
        <v>-1211</v>
      </c>
      <c r="K71" s="46">
        <v>0</v>
      </c>
      <c r="L71" s="46">
        <v>0</v>
      </c>
      <c r="M71" s="46">
        <v>0</v>
      </c>
      <c r="N71" s="46">
        <f t="shared" si="14"/>
        <v>244454</v>
      </c>
      <c r="O71" s="47">
        <f t="shared" si="15"/>
        <v>9.561309500528024</v>
      </c>
      <c r="P71" s="9"/>
    </row>
    <row r="72" spans="1:119">
      <c r="A72" s="12"/>
      <c r="B72" s="25">
        <v>369.4</v>
      </c>
      <c r="C72" s="20" t="s">
        <v>132</v>
      </c>
      <c r="D72" s="46">
        <v>22900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455</v>
      </c>
      <c r="K72" s="46">
        <v>0</v>
      </c>
      <c r="L72" s="46">
        <v>0</v>
      </c>
      <c r="M72" s="46">
        <v>0</v>
      </c>
      <c r="N72" s="46">
        <f t="shared" si="14"/>
        <v>23355</v>
      </c>
      <c r="O72" s="47">
        <f t="shared" si="15"/>
        <v>0.91348222317831584</v>
      </c>
      <c r="P72" s="9"/>
    </row>
    <row r="73" spans="1:119">
      <c r="A73" s="12"/>
      <c r="B73" s="25">
        <v>369.7</v>
      </c>
      <c r="C73" s="20" t="s">
        <v>65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3224701</v>
      </c>
      <c r="M73" s="46">
        <v>0</v>
      </c>
      <c r="N73" s="46">
        <f t="shared" si="14"/>
        <v>3224701</v>
      </c>
      <c r="O73" s="47">
        <f t="shared" si="15"/>
        <v>126.1274690030117</v>
      </c>
      <c r="P73" s="9"/>
    </row>
    <row r="74" spans="1:119">
      <c r="A74" s="12"/>
      <c r="B74" s="25">
        <v>369.9</v>
      </c>
      <c r="C74" s="20" t="s">
        <v>66</v>
      </c>
      <c r="D74" s="46">
        <v>224266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224266</v>
      </c>
      <c r="O74" s="47">
        <f t="shared" si="15"/>
        <v>8.7716978918136661</v>
      </c>
      <c r="P74" s="9"/>
    </row>
    <row r="75" spans="1:119" ht="15.75">
      <c r="A75" s="29" t="s">
        <v>42</v>
      </c>
      <c r="B75" s="30"/>
      <c r="C75" s="31"/>
      <c r="D75" s="32">
        <f t="shared" ref="D75:M75" si="16">SUM(D76:D78)</f>
        <v>1600000</v>
      </c>
      <c r="E75" s="32">
        <f t="shared" si="16"/>
        <v>34062</v>
      </c>
      <c r="F75" s="32">
        <f t="shared" si="16"/>
        <v>470391</v>
      </c>
      <c r="G75" s="32">
        <f t="shared" si="16"/>
        <v>0</v>
      </c>
      <c r="H75" s="32">
        <f t="shared" si="16"/>
        <v>0</v>
      </c>
      <c r="I75" s="32">
        <f t="shared" si="16"/>
        <v>109888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>SUM(D75:M75)</f>
        <v>2214341</v>
      </c>
      <c r="O75" s="45">
        <f t="shared" si="15"/>
        <v>86.609340165056523</v>
      </c>
      <c r="P75" s="9"/>
    </row>
    <row r="76" spans="1:119">
      <c r="A76" s="12"/>
      <c r="B76" s="25">
        <v>381</v>
      </c>
      <c r="C76" s="20" t="s">
        <v>67</v>
      </c>
      <c r="D76" s="46">
        <v>0</v>
      </c>
      <c r="E76" s="46">
        <v>34062</v>
      </c>
      <c r="F76" s="46">
        <v>470391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504453</v>
      </c>
      <c r="O76" s="47">
        <f t="shared" si="15"/>
        <v>19.730629326866666</v>
      </c>
      <c r="P76" s="9"/>
    </row>
    <row r="77" spans="1:119">
      <c r="A77" s="12"/>
      <c r="B77" s="25">
        <v>384</v>
      </c>
      <c r="C77" s="20" t="s">
        <v>68</v>
      </c>
      <c r="D77" s="46">
        <v>1600000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1600000</v>
      </c>
      <c r="O77" s="47">
        <f t="shared" si="15"/>
        <v>62.580670395431611</v>
      </c>
      <c r="P77" s="9"/>
    </row>
    <row r="78" spans="1:119" ht="15.75" thickBot="1">
      <c r="A78" s="12"/>
      <c r="B78" s="25">
        <v>389.4</v>
      </c>
      <c r="C78" s="20" t="s">
        <v>133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109888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109888</v>
      </c>
      <c r="O78" s="47">
        <f t="shared" si="15"/>
        <v>4.2980404427582428</v>
      </c>
      <c r="P78" s="9"/>
    </row>
    <row r="79" spans="1:119" ht="16.5" thickBot="1">
      <c r="A79" s="14" t="s">
        <v>54</v>
      </c>
      <c r="B79" s="23"/>
      <c r="C79" s="22"/>
      <c r="D79" s="15">
        <f t="shared" ref="D79:M79" si="17">SUM(D5,D16,D23,D40,D55,D62,D75)</f>
        <v>24500749</v>
      </c>
      <c r="E79" s="15">
        <f t="shared" si="17"/>
        <v>4696636</v>
      </c>
      <c r="F79" s="15">
        <f t="shared" si="17"/>
        <v>712083</v>
      </c>
      <c r="G79" s="15">
        <f t="shared" si="17"/>
        <v>0</v>
      </c>
      <c r="H79" s="15">
        <f t="shared" si="17"/>
        <v>0</v>
      </c>
      <c r="I79" s="15">
        <f t="shared" si="17"/>
        <v>14830754</v>
      </c>
      <c r="J79" s="15">
        <f t="shared" si="17"/>
        <v>692988</v>
      </c>
      <c r="K79" s="15">
        <f t="shared" si="17"/>
        <v>0</v>
      </c>
      <c r="L79" s="15">
        <f t="shared" si="17"/>
        <v>4113788</v>
      </c>
      <c r="M79" s="15">
        <f t="shared" si="17"/>
        <v>0</v>
      </c>
      <c r="N79" s="15">
        <f>SUM(D79:M79)</f>
        <v>49546998</v>
      </c>
      <c r="O79" s="38">
        <f t="shared" si="15"/>
        <v>1937.9277193256933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8" t="s">
        <v>134</v>
      </c>
      <c r="M81" s="48"/>
      <c r="N81" s="48"/>
      <c r="O81" s="43">
        <v>25567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89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69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70</v>
      </c>
      <c r="F4" s="34" t="s">
        <v>71</v>
      </c>
      <c r="G4" s="34" t="s">
        <v>72</v>
      </c>
      <c r="H4" s="34" t="s">
        <v>6</v>
      </c>
      <c r="I4" s="34" t="s">
        <v>7</v>
      </c>
      <c r="J4" s="35" t="s">
        <v>73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11723586</v>
      </c>
      <c r="E5" s="27">
        <f t="shared" si="0"/>
        <v>1856112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13579698</v>
      </c>
      <c r="O5" s="33">
        <f t="shared" ref="O5:O36" si="1">(N5/O$67)</f>
        <v>536.57728781412993</v>
      </c>
      <c r="P5" s="6"/>
    </row>
    <row r="6" spans="1:133">
      <c r="A6" s="12"/>
      <c r="B6" s="25">
        <v>311</v>
      </c>
      <c r="C6" s="20" t="s">
        <v>3</v>
      </c>
      <c r="D6" s="46">
        <v>7334188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7334188</v>
      </c>
      <c r="O6" s="47">
        <f t="shared" si="1"/>
        <v>289.79721827090248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1137513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1137513</v>
      </c>
      <c r="O7" s="47">
        <f t="shared" si="1"/>
        <v>44.946775723091513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718599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718599</v>
      </c>
      <c r="O8" s="47">
        <f t="shared" si="1"/>
        <v>28.394144144144143</v>
      </c>
      <c r="P8" s="9"/>
    </row>
    <row r="9" spans="1:133">
      <c r="A9" s="12"/>
      <c r="B9" s="25">
        <v>312.51</v>
      </c>
      <c r="C9" s="20" t="s">
        <v>76</v>
      </c>
      <c r="D9" s="46">
        <v>162927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162927</v>
      </c>
      <c r="O9" s="47">
        <f t="shared" si="1"/>
        <v>6.4377667140825032</v>
      </c>
      <c r="P9" s="9"/>
    </row>
    <row r="10" spans="1:133">
      <c r="A10" s="12"/>
      <c r="B10" s="25">
        <v>312.52</v>
      </c>
      <c r="C10" s="20" t="s">
        <v>103</v>
      </c>
      <c r="D10" s="46">
        <v>154522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154522</v>
      </c>
      <c r="O10" s="47">
        <f t="shared" si="1"/>
        <v>6.1056582898688161</v>
      </c>
      <c r="P10" s="9"/>
    </row>
    <row r="11" spans="1:133">
      <c r="A11" s="12"/>
      <c r="B11" s="25">
        <v>314.10000000000002</v>
      </c>
      <c r="C11" s="20" t="s">
        <v>13</v>
      </c>
      <c r="D11" s="46">
        <v>2025539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2025539</v>
      </c>
      <c r="O11" s="47">
        <f t="shared" si="1"/>
        <v>80.035522364469728</v>
      </c>
      <c r="P11" s="9"/>
    </row>
    <row r="12" spans="1:133">
      <c r="A12" s="12"/>
      <c r="B12" s="25">
        <v>314.3</v>
      </c>
      <c r="C12" s="20" t="s">
        <v>14</v>
      </c>
      <c r="D12" s="46">
        <v>272013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272013</v>
      </c>
      <c r="O12" s="47">
        <f t="shared" si="1"/>
        <v>10.748103366524418</v>
      </c>
      <c r="P12" s="9"/>
    </row>
    <row r="13" spans="1:133">
      <c r="A13" s="12"/>
      <c r="B13" s="25">
        <v>314.39999999999998</v>
      </c>
      <c r="C13" s="20" t="s">
        <v>15</v>
      </c>
      <c r="D13" s="46">
        <v>32320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32320</v>
      </c>
      <c r="O13" s="47">
        <f t="shared" si="1"/>
        <v>1.277066540224435</v>
      </c>
      <c r="P13" s="9"/>
    </row>
    <row r="14" spans="1:133">
      <c r="A14" s="12"/>
      <c r="B14" s="25">
        <v>315</v>
      </c>
      <c r="C14" s="20" t="s">
        <v>104</v>
      </c>
      <c r="D14" s="46">
        <v>1481202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1481202</v>
      </c>
      <c r="O14" s="47">
        <f t="shared" si="1"/>
        <v>58.527027027027025</v>
      </c>
      <c r="P14" s="9"/>
    </row>
    <row r="15" spans="1:133">
      <c r="A15" s="12"/>
      <c r="B15" s="25">
        <v>316</v>
      </c>
      <c r="C15" s="20" t="s">
        <v>105</v>
      </c>
      <c r="D15" s="46">
        <v>260875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260875</v>
      </c>
      <c r="O15" s="47">
        <f t="shared" si="1"/>
        <v>10.308005373794847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SUM(D17:D22)</f>
        <v>2017310</v>
      </c>
      <c r="E16" s="32">
        <f t="shared" si="3"/>
        <v>48645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31432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2097387</v>
      </c>
      <c r="O16" s="45">
        <f t="shared" si="1"/>
        <v>82.874466571834986</v>
      </c>
      <c r="P16" s="10"/>
    </row>
    <row r="17" spans="1:16">
      <c r="A17" s="12"/>
      <c r="B17" s="25">
        <v>322</v>
      </c>
      <c r="C17" s="20" t="s">
        <v>0</v>
      </c>
      <c r="D17" s="46">
        <v>244768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244768</v>
      </c>
      <c r="O17" s="47">
        <f t="shared" si="1"/>
        <v>9.6715663031452497</v>
      </c>
      <c r="P17" s="9"/>
    </row>
    <row r="18" spans="1:16">
      <c r="A18" s="12"/>
      <c r="B18" s="25">
        <v>323.10000000000002</v>
      </c>
      <c r="C18" s="20" t="s">
        <v>19</v>
      </c>
      <c r="D18" s="46">
        <v>1754960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1754960</v>
      </c>
      <c r="O18" s="47">
        <f t="shared" si="1"/>
        <v>69.344080923028287</v>
      </c>
      <c r="P18" s="9"/>
    </row>
    <row r="19" spans="1:16">
      <c r="A19" s="12"/>
      <c r="B19" s="25">
        <v>323.39999999999998</v>
      </c>
      <c r="C19" s="20" t="s">
        <v>20</v>
      </c>
      <c r="D19" s="46">
        <v>11797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11797</v>
      </c>
      <c r="O19" s="47">
        <f t="shared" si="1"/>
        <v>0.46613718982140034</v>
      </c>
      <c r="P19" s="9"/>
    </row>
    <row r="20" spans="1:16">
      <c r="A20" s="12"/>
      <c r="B20" s="25">
        <v>324.22000000000003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31432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31432</v>
      </c>
      <c r="O20" s="47">
        <f t="shared" si="1"/>
        <v>1.2419788209261893</v>
      </c>
      <c r="P20" s="9"/>
    </row>
    <row r="21" spans="1:16">
      <c r="A21" s="12"/>
      <c r="B21" s="25">
        <v>324.32</v>
      </c>
      <c r="C21" s="20" t="s">
        <v>106</v>
      </c>
      <c r="D21" s="46">
        <v>0</v>
      </c>
      <c r="E21" s="46">
        <v>48645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48645</v>
      </c>
      <c r="O21" s="47">
        <f t="shared" si="1"/>
        <v>1.9221194879089616</v>
      </c>
      <c r="P21" s="9"/>
    </row>
    <row r="22" spans="1:16">
      <c r="A22" s="12"/>
      <c r="B22" s="25">
        <v>329</v>
      </c>
      <c r="C22" s="20" t="s">
        <v>22</v>
      </c>
      <c r="D22" s="46">
        <v>5785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5785</v>
      </c>
      <c r="O22" s="47">
        <f t="shared" si="1"/>
        <v>0.22858384700489964</v>
      </c>
      <c r="P22" s="9"/>
    </row>
    <row r="23" spans="1:16" ht="15.75">
      <c r="A23" s="29" t="s">
        <v>24</v>
      </c>
      <c r="B23" s="30"/>
      <c r="C23" s="31"/>
      <c r="D23" s="32">
        <f t="shared" ref="D23:M23" si="5">SUM(D24:D35)</f>
        <v>3309499</v>
      </c>
      <c r="E23" s="32">
        <f t="shared" si="5"/>
        <v>384465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3693964</v>
      </c>
      <c r="O23" s="45">
        <f t="shared" si="1"/>
        <v>145.96032874980244</v>
      </c>
      <c r="P23" s="10"/>
    </row>
    <row r="24" spans="1:16">
      <c r="A24" s="12"/>
      <c r="B24" s="25">
        <v>331.2</v>
      </c>
      <c r="C24" s="20" t="s">
        <v>23</v>
      </c>
      <c r="D24" s="46">
        <v>4424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4424</v>
      </c>
      <c r="O24" s="47">
        <f t="shared" si="1"/>
        <v>0.17480638533270113</v>
      </c>
      <c r="P24" s="9"/>
    </row>
    <row r="25" spans="1:16">
      <c r="A25" s="12"/>
      <c r="B25" s="25">
        <v>331.9</v>
      </c>
      <c r="C25" s="20" t="s">
        <v>25</v>
      </c>
      <c r="D25" s="46">
        <v>277605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277605</v>
      </c>
      <c r="O25" s="47">
        <f t="shared" si="1"/>
        <v>10.969061166429588</v>
      </c>
      <c r="P25" s="9"/>
    </row>
    <row r="26" spans="1:16">
      <c r="A26" s="12"/>
      <c r="B26" s="25">
        <v>334.49</v>
      </c>
      <c r="C26" s="20" t="s">
        <v>86</v>
      </c>
      <c r="D26" s="46">
        <v>18510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18510</v>
      </c>
      <c r="O26" s="47">
        <f t="shared" si="1"/>
        <v>0.73138928402086301</v>
      </c>
      <c r="P26" s="9"/>
    </row>
    <row r="27" spans="1:16">
      <c r="A27" s="12"/>
      <c r="B27" s="25">
        <v>335.12</v>
      </c>
      <c r="C27" s="20" t="s">
        <v>107</v>
      </c>
      <c r="D27" s="46">
        <v>632866</v>
      </c>
      <c r="E27" s="46">
        <v>238043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870909</v>
      </c>
      <c r="O27" s="47">
        <f t="shared" si="1"/>
        <v>34.412399241346613</v>
      </c>
      <c r="P27" s="9"/>
    </row>
    <row r="28" spans="1:16">
      <c r="A28" s="12"/>
      <c r="B28" s="25">
        <v>335.15</v>
      </c>
      <c r="C28" s="20" t="s">
        <v>108</v>
      </c>
      <c r="D28" s="46">
        <v>19634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19634</v>
      </c>
      <c r="O28" s="47">
        <f t="shared" si="1"/>
        <v>0.77580211790738107</v>
      </c>
      <c r="P28" s="9"/>
    </row>
    <row r="29" spans="1:16">
      <c r="A29" s="12"/>
      <c r="B29" s="25">
        <v>335.18</v>
      </c>
      <c r="C29" s="20" t="s">
        <v>109</v>
      </c>
      <c r="D29" s="46">
        <v>1978508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1978508</v>
      </c>
      <c r="O29" s="47">
        <f t="shared" si="1"/>
        <v>78.177177177177171</v>
      </c>
      <c r="P29" s="9"/>
    </row>
    <row r="30" spans="1:16">
      <c r="A30" s="12"/>
      <c r="B30" s="25">
        <v>335.21</v>
      </c>
      <c r="C30" s="20" t="s">
        <v>31</v>
      </c>
      <c r="D30" s="46">
        <v>23017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23017</v>
      </c>
      <c r="O30" s="47">
        <f t="shared" si="1"/>
        <v>0.90947526473842266</v>
      </c>
      <c r="P30" s="9"/>
    </row>
    <row r="31" spans="1:16">
      <c r="A31" s="12"/>
      <c r="B31" s="25">
        <v>335.29</v>
      </c>
      <c r="C31" s="20" t="s">
        <v>96</v>
      </c>
      <c r="D31" s="46">
        <v>317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317</v>
      </c>
      <c r="O31" s="47">
        <f t="shared" si="1"/>
        <v>1.2525683578315157E-2</v>
      </c>
      <c r="P31" s="9"/>
    </row>
    <row r="32" spans="1:16">
      <c r="A32" s="12"/>
      <c r="B32" s="25">
        <v>337.2</v>
      </c>
      <c r="C32" s="20" t="s">
        <v>32</v>
      </c>
      <c r="D32" s="46">
        <v>60479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60479</v>
      </c>
      <c r="O32" s="47">
        <f t="shared" si="1"/>
        <v>2.3897186660344554</v>
      </c>
      <c r="P32" s="9"/>
    </row>
    <row r="33" spans="1:16">
      <c r="A33" s="12"/>
      <c r="B33" s="25">
        <v>337.5</v>
      </c>
      <c r="C33" s="20" t="s">
        <v>33</v>
      </c>
      <c r="D33" s="46">
        <v>0</v>
      </c>
      <c r="E33" s="46">
        <v>27281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27281</v>
      </c>
      <c r="O33" s="47">
        <f t="shared" si="1"/>
        <v>1.0779595384858542</v>
      </c>
      <c r="P33" s="9"/>
    </row>
    <row r="34" spans="1:16">
      <c r="A34" s="12"/>
      <c r="B34" s="25">
        <v>337.7</v>
      </c>
      <c r="C34" s="20" t="s">
        <v>34</v>
      </c>
      <c r="D34" s="46">
        <v>181815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181815</v>
      </c>
      <c r="O34" s="47">
        <f t="shared" si="1"/>
        <v>7.1840919867235655</v>
      </c>
      <c r="P34" s="9"/>
    </row>
    <row r="35" spans="1:16">
      <c r="A35" s="12"/>
      <c r="B35" s="25">
        <v>338</v>
      </c>
      <c r="C35" s="20" t="s">
        <v>35</v>
      </c>
      <c r="D35" s="46">
        <v>112324</v>
      </c>
      <c r="E35" s="46">
        <v>119141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231465</v>
      </c>
      <c r="O35" s="47">
        <f t="shared" si="1"/>
        <v>9.1459222380275005</v>
      </c>
      <c r="P35" s="9"/>
    </row>
    <row r="36" spans="1:16" ht="15.75">
      <c r="A36" s="29" t="s">
        <v>40</v>
      </c>
      <c r="B36" s="30"/>
      <c r="C36" s="31"/>
      <c r="D36" s="32">
        <f t="shared" ref="D36:M36" si="7">SUM(D37:D47)</f>
        <v>3399173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13408938</v>
      </c>
      <c r="J36" s="32">
        <f t="shared" si="7"/>
        <v>725883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17533994</v>
      </c>
      <c r="O36" s="45">
        <f t="shared" si="1"/>
        <v>692.82416627153464</v>
      </c>
      <c r="P36" s="10"/>
    </row>
    <row r="37" spans="1:16">
      <c r="A37" s="12"/>
      <c r="B37" s="25">
        <v>341.3</v>
      </c>
      <c r="C37" s="20" t="s">
        <v>110</v>
      </c>
      <c r="D37" s="46">
        <v>1907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7" si="8">SUM(D37:M37)</f>
        <v>1907</v>
      </c>
      <c r="O37" s="47">
        <f t="shared" ref="O37:O65" si="9">(N37/O$67)</f>
        <v>7.5351667456930616E-2</v>
      </c>
      <c r="P37" s="9"/>
    </row>
    <row r="38" spans="1:16">
      <c r="A38" s="12"/>
      <c r="B38" s="25">
        <v>341.9</v>
      </c>
      <c r="C38" s="20" t="s">
        <v>111</v>
      </c>
      <c r="D38" s="46">
        <v>3242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3242</v>
      </c>
      <c r="O38" s="47">
        <f t="shared" si="9"/>
        <v>0.12810178599652283</v>
      </c>
      <c r="P38" s="9"/>
    </row>
    <row r="39" spans="1:16">
      <c r="A39" s="12"/>
      <c r="B39" s="25">
        <v>342.2</v>
      </c>
      <c r="C39" s="20" t="s">
        <v>45</v>
      </c>
      <c r="D39" s="46">
        <v>381273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381273</v>
      </c>
      <c r="O39" s="47">
        <f t="shared" si="9"/>
        <v>15.065315315315315</v>
      </c>
      <c r="P39" s="9"/>
    </row>
    <row r="40" spans="1:16">
      <c r="A40" s="12"/>
      <c r="B40" s="25">
        <v>342.6</v>
      </c>
      <c r="C40" s="20" t="s">
        <v>47</v>
      </c>
      <c r="D40" s="46">
        <v>420753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420753</v>
      </c>
      <c r="O40" s="47">
        <f t="shared" si="9"/>
        <v>16.625296348980559</v>
      </c>
      <c r="P40" s="9"/>
    </row>
    <row r="41" spans="1:16">
      <c r="A41" s="12"/>
      <c r="B41" s="25">
        <v>342.9</v>
      </c>
      <c r="C41" s="20" t="s">
        <v>48</v>
      </c>
      <c r="D41" s="46">
        <v>10880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10880</v>
      </c>
      <c r="O41" s="47">
        <f t="shared" si="9"/>
        <v>0.42990358779832466</v>
      </c>
      <c r="P41" s="9"/>
    </row>
    <row r="42" spans="1:16">
      <c r="A42" s="12"/>
      <c r="B42" s="25">
        <v>343.3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3356978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3356978</v>
      </c>
      <c r="O42" s="47">
        <f t="shared" si="9"/>
        <v>132.6449344080923</v>
      </c>
      <c r="P42" s="9"/>
    </row>
    <row r="43" spans="1:16">
      <c r="A43" s="12"/>
      <c r="B43" s="25">
        <v>343.4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3086706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3086706</v>
      </c>
      <c r="O43" s="47">
        <f t="shared" si="9"/>
        <v>121.9656235182551</v>
      </c>
      <c r="P43" s="9"/>
    </row>
    <row r="44" spans="1:16">
      <c r="A44" s="12"/>
      <c r="B44" s="25">
        <v>343.5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6652937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6652937</v>
      </c>
      <c r="O44" s="47">
        <f t="shared" si="9"/>
        <v>262.87881302354987</v>
      </c>
      <c r="P44" s="9"/>
    </row>
    <row r="45" spans="1:16">
      <c r="A45" s="12"/>
      <c r="B45" s="25">
        <v>343.6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312317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312317</v>
      </c>
      <c r="O45" s="47">
        <f t="shared" si="9"/>
        <v>12.340643274853802</v>
      </c>
      <c r="P45" s="9"/>
    </row>
    <row r="46" spans="1:16">
      <c r="A46" s="12"/>
      <c r="B46" s="25">
        <v>347.2</v>
      </c>
      <c r="C46" s="20" t="s">
        <v>53</v>
      </c>
      <c r="D46" s="46">
        <v>811356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811356</v>
      </c>
      <c r="O46" s="47">
        <f t="shared" si="9"/>
        <v>32.059269796111899</v>
      </c>
      <c r="P46" s="9"/>
    </row>
    <row r="47" spans="1:16">
      <c r="A47" s="12"/>
      <c r="B47" s="25">
        <v>349</v>
      </c>
      <c r="C47" s="20" t="s">
        <v>1</v>
      </c>
      <c r="D47" s="46">
        <v>1769762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725883</v>
      </c>
      <c r="K47" s="46">
        <v>0</v>
      </c>
      <c r="L47" s="46">
        <v>0</v>
      </c>
      <c r="M47" s="46">
        <v>0</v>
      </c>
      <c r="N47" s="46">
        <f t="shared" si="8"/>
        <v>2495645</v>
      </c>
      <c r="O47" s="47">
        <f t="shared" si="9"/>
        <v>98.610913545124077</v>
      </c>
      <c r="P47" s="9"/>
    </row>
    <row r="48" spans="1:16" ht="15.75">
      <c r="A48" s="29" t="s">
        <v>41</v>
      </c>
      <c r="B48" s="30"/>
      <c r="C48" s="31"/>
      <c r="D48" s="32">
        <f t="shared" ref="D48:M48" si="10">SUM(D49:D51)</f>
        <v>449747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449747</v>
      </c>
      <c r="O48" s="45">
        <f t="shared" si="9"/>
        <v>17.770941994626206</v>
      </c>
      <c r="P48" s="10"/>
    </row>
    <row r="49" spans="1:16">
      <c r="A49" s="13"/>
      <c r="B49" s="39">
        <v>351.1</v>
      </c>
      <c r="C49" s="21" t="s">
        <v>56</v>
      </c>
      <c r="D49" s="46">
        <v>350819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350819</v>
      </c>
      <c r="O49" s="47">
        <f t="shared" si="9"/>
        <v>13.861980401454085</v>
      </c>
      <c r="P49" s="9"/>
    </row>
    <row r="50" spans="1:16">
      <c r="A50" s="13"/>
      <c r="B50" s="39">
        <v>352</v>
      </c>
      <c r="C50" s="21" t="s">
        <v>57</v>
      </c>
      <c r="D50" s="46">
        <v>46384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46384</v>
      </c>
      <c r="O50" s="47">
        <f t="shared" si="9"/>
        <v>1.8327801485696222</v>
      </c>
      <c r="P50" s="9"/>
    </row>
    <row r="51" spans="1:16">
      <c r="A51" s="13"/>
      <c r="B51" s="39">
        <v>354</v>
      </c>
      <c r="C51" s="21" t="s">
        <v>58</v>
      </c>
      <c r="D51" s="46">
        <v>52544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52544</v>
      </c>
      <c r="O51" s="47">
        <f t="shared" si="9"/>
        <v>2.0761814446024971</v>
      </c>
      <c r="P51" s="9"/>
    </row>
    <row r="52" spans="1:16" ht="15.75">
      <c r="A52" s="29" t="s">
        <v>4</v>
      </c>
      <c r="B52" s="30"/>
      <c r="C52" s="31"/>
      <c r="D52" s="32">
        <f t="shared" ref="D52:M52" si="12">SUM(D53:D62)</f>
        <v>905267</v>
      </c>
      <c r="E52" s="32">
        <f t="shared" si="12"/>
        <v>30746</v>
      </c>
      <c r="F52" s="32">
        <f t="shared" si="12"/>
        <v>139392</v>
      </c>
      <c r="G52" s="32">
        <f t="shared" si="12"/>
        <v>0</v>
      </c>
      <c r="H52" s="32">
        <f t="shared" si="12"/>
        <v>0</v>
      </c>
      <c r="I52" s="32">
        <f t="shared" si="12"/>
        <v>51246</v>
      </c>
      <c r="J52" s="32">
        <f t="shared" si="12"/>
        <v>1964</v>
      </c>
      <c r="K52" s="32">
        <f t="shared" si="12"/>
        <v>0</v>
      </c>
      <c r="L52" s="32">
        <f t="shared" si="12"/>
        <v>7858753</v>
      </c>
      <c r="M52" s="32">
        <f t="shared" si="12"/>
        <v>0</v>
      </c>
      <c r="N52" s="32">
        <f t="shared" si="11"/>
        <v>8987368</v>
      </c>
      <c r="O52" s="45">
        <f t="shared" si="9"/>
        <v>355.11964596175125</v>
      </c>
      <c r="P52" s="10"/>
    </row>
    <row r="53" spans="1:16">
      <c r="A53" s="12"/>
      <c r="B53" s="25">
        <v>361.1</v>
      </c>
      <c r="C53" s="20" t="s">
        <v>59</v>
      </c>
      <c r="D53" s="46">
        <v>43509</v>
      </c>
      <c r="E53" s="46">
        <v>30708</v>
      </c>
      <c r="F53" s="46">
        <v>3030</v>
      </c>
      <c r="G53" s="46">
        <v>0</v>
      </c>
      <c r="H53" s="46">
        <v>0</v>
      </c>
      <c r="I53" s="46">
        <v>49307</v>
      </c>
      <c r="J53" s="46">
        <v>-54</v>
      </c>
      <c r="K53" s="46">
        <v>0</v>
      </c>
      <c r="L53" s="46">
        <v>515057</v>
      </c>
      <c r="M53" s="46">
        <v>0</v>
      </c>
      <c r="N53" s="46">
        <f t="shared" si="11"/>
        <v>641557</v>
      </c>
      <c r="O53" s="47">
        <f t="shared" si="9"/>
        <v>25.349968389442072</v>
      </c>
      <c r="P53" s="9"/>
    </row>
    <row r="54" spans="1:16">
      <c r="A54" s="12"/>
      <c r="B54" s="25">
        <v>361.2</v>
      </c>
      <c r="C54" s="20" t="s">
        <v>87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377213</v>
      </c>
      <c r="M54" s="46">
        <v>0</v>
      </c>
      <c r="N54" s="46">
        <f t="shared" ref="N54:N62" si="13">SUM(D54:M54)</f>
        <v>377213</v>
      </c>
      <c r="O54" s="47">
        <f t="shared" si="9"/>
        <v>14.904891733839102</v>
      </c>
      <c r="P54" s="9"/>
    </row>
    <row r="55" spans="1:16">
      <c r="A55" s="12"/>
      <c r="B55" s="25">
        <v>361.3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3628788</v>
      </c>
      <c r="M55" s="46">
        <v>0</v>
      </c>
      <c r="N55" s="46">
        <f t="shared" si="13"/>
        <v>3628788</v>
      </c>
      <c r="O55" s="47">
        <f t="shared" si="9"/>
        <v>143.38501659554291</v>
      </c>
      <c r="P55" s="9"/>
    </row>
    <row r="56" spans="1:16">
      <c r="A56" s="12"/>
      <c r="B56" s="25">
        <v>361.4</v>
      </c>
      <c r="C56" s="20" t="s">
        <v>112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-129545</v>
      </c>
      <c r="M56" s="46">
        <v>0</v>
      </c>
      <c r="N56" s="46">
        <f t="shared" si="13"/>
        <v>-129545</v>
      </c>
      <c r="O56" s="47">
        <f t="shared" si="9"/>
        <v>-5.1187371582108421</v>
      </c>
      <c r="P56" s="9"/>
    </row>
    <row r="57" spans="1:16">
      <c r="A57" s="12"/>
      <c r="B57" s="25">
        <v>362</v>
      </c>
      <c r="C57" s="20" t="s">
        <v>62</v>
      </c>
      <c r="D57" s="46">
        <v>564199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564199</v>
      </c>
      <c r="O57" s="47">
        <f t="shared" si="9"/>
        <v>22.293306464359095</v>
      </c>
      <c r="P57" s="9"/>
    </row>
    <row r="58" spans="1:16">
      <c r="A58" s="12"/>
      <c r="B58" s="25">
        <v>364</v>
      </c>
      <c r="C58" s="20" t="s">
        <v>113</v>
      </c>
      <c r="D58" s="46">
        <v>29816</v>
      </c>
      <c r="E58" s="46">
        <v>0</v>
      </c>
      <c r="F58" s="46">
        <v>0</v>
      </c>
      <c r="G58" s="46">
        <v>0</v>
      </c>
      <c r="H58" s="46">
        <v>0</v>
      </c>
      <c r="I58" s="46">
        <v>1939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31755</v>
      </c>
      <c r="O58" s="47">
        <f t="shared" si="9"/>
        <v>1.2547415836889522</v>
      </c>
      <c r="P58" s="9"/>
    </row>
    <row r="59" spans="1:16">
      <c r="A59" s="12"/>
      <c r="B59" s="25">
        <v>365</v>
      </c>
      <c r="C59" s="20" t="s">
        <v>114</v>
      </c>
      <c r="D59" s="46">
        <v>303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303</v>
      </c>
      <c r="O59" s="47">
        <f t="shared" si="9"/>
        <v>1.1972498814604078E-2</v>
      </c>
      <c r="P59" s="9"/>
    </row>
    <row r="60" spans="1:16">
      <c r="A60" s="12"/>
      <c r="B60" s="25">
        <v>366</v>
      </c>
      <c r="C60" s="20" t="s">
        <v>64</v>
      </c>
      <c r="D60" s="46">
        <v>63867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63867</v>
      </c>
      <c r="O60" s="47">
        <f t="shared" si="9"/>
        <v>2.5235893788525368</v>
      </c>
      <c r="P60" s="9"/>
    </row>
    <row r="61" spans="1:16">
      <c r="A61" s="12"/>
      <c r="B61" s="25">
        <v>369.7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3149790</v>
      </c>
      <c r="M61" s="46">
        <v>0</v>
      </c>
      <c r="N61" s="46">
        <f t="shared" si="13"/>
        <v>3149790</v>
      </c>
      <c r="O61" s="47">
        <f t="shared" si="9"/>
        <v>124.45827406353722</v>
      </c>
      <c r="P61" s="9"/>
    </row>
    <row r="62" spans="1:16">
      <c r="A62" s="12"/>
      <c r="B62" s="25">
        <v>369.9</v>
      </c>
      <c r="C62" s="20" t="s">
        <v>66</v>
      </c>
      <c r="D62" s="46">
        <v>203573</v>
      </c>
      <c r="E62" s="46">
        <v>38</v>
      </c>
      <c r="F62" s="46">
        <v>136362</v>
      </c>
      <c r="G62" s="46">
        <v>0</v>
      </c>
      <c r="H62" s="46">
        <v>0</v>
      </c>
      <c r="I62" s="46">
        <v>0</v>
      </c>
      <c r="J62" s="46">
        <v>2018</v>
      </c>
      <c r="K62" s="46">
        <v>0</v>
      </c>
      <c r="L62" s="46">
        <v>317450</v>
      </c>
      <c r="M62" s="46">
        <v>0</v>
      </c>
      <c r="N62" s="46">
        <f t="shared" si="13"/>
        <v>659441</v>
      </c>
      <c r="O62" s="47">
        <f t="shared" si="9"/>
        <v>26.05662241188557</v>
      </c>
      <c r="P62" s="9"/>
    </row>
    <row r="63" spans="1:16" ht="15.75">
      <c r="A63" s="29" t="s">
        <v>42</v>
      </c>
      <c r="B63" s="30"/>
      <c r="C63" s="31"/>
      <c r="D63" s="32">
        <f t="shared" ref="D63:M63" si="14">SUM(D64:D64)</f>
        <v>0</v>
      </c>
      <c r="E63" s="32">
        <f t="shared" si="14"/>
        <v>29633</v>
      </c>
      <c r="F63" s="32">
        <f t="shared" si="14"/>
        <v>796696</v>
      </c>
      <c r="G63" s="32">
        <f t="shared" si="14"/>
        <v>0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826329</v>
      </c>
      <c r="O63" s="45">
        <f t="shared" si="9"/>
        <v>32.650900900900901</v>
      </c>
      <c r="P63" s="9"/>
    </row>
    <row r="64" spans="1:16" ht="15.75" thickBot="1">
      <c r="A64" s="12"/>
      <c r="B64" s="25">
        <v>381</v>
      </c>
      <c r="C64" s="20" t="s">
        <v>67</v>
      </c>
      <c r="D64" s="46">
        <v>0</v>
      </c>
      <c r="E64" s="46">
        <v>29633</v>
      </c>
      <c r="F64" s="46">
        <v>796696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826329</v>
      </c>
      <c r="O64" s="47">
        <f t="shared" si="9"/>
        <v>32.650900900900901</v>
      </c>
      <c r="P64" s="9"/>
    </row>
    <row r="65" spans="1:119" ht="16.5" thickBot="1">
      <c r="A65" s="14" t="s">
        <v>54</v>
      </c>
      <c r="B65" s="23"/>
      <c r="C65" s="22"/>
      <c r="D65" s="15">
        <f t="shared" ref="D65:M65" si="15">SUM(D5,D16,D23,D36,D48,D52,D63)</f>
        <v>21804582</v>
      </c>
      <c r="E65" s="15">
        <f t="shared" si="15"/>
        <v>2349601</v>
      </c>
      <c r="F65" s="15">
        <f t="shared" si="15"/>
        <v>936088</v>
      </c>
      <c r="G65" s="15">
        <f t="shared" si="15"/>
        <v>0</v>
      </c>
      <c r="H65" s="15">
        <f t="shared" si="15"/>
        <v>0</v>
      </c>
      <c r="I65" s="15">
        <f t="shared" si="15"/>
        <v>13491616</v>
      </c>
      <c r="J65" s="15">
        <f t="shared" si="15"/>
        <v>727847</v>
      </c>
      <c r="K65" s="15">
        <f t="shared" si="15"/>
        <v>0</v>
      </c>
      <c r="L65" s="15">
        <f t="shared" si="15"/>
        <v>7858753</v>
      </c>
      <c r="M65" s="15">
        <f t="shared" si="15"/>
        <v>0</v>
      </c>
      <c r="N65" s="15">
        <f>SUM(D65:M65)</f>
        <v>47168487</v>
      </c>
      <c r="O65" s="38">
        <f t="shared" si="9"/>
        <v>1863.7777382645804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117</v>
      </c>
      <c r="M67" s="48"/>
      <c r="N67" s="48"/>
      <c r="O67" s="43">
        <v>25308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89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2023-11-27T21:28:13Z</cp:lastPrinted>
  <dcterms:created xsi:type="dcterms:W3CDTF">2000-08-31T21:26:31Z</dcterms:created>
  <dcterms:modified xsi:type="dcterms:W3CDTF">2023-11-27T21:28:15Z</dcterms:modified>
</cp:coreProperties>
</file>