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2" documentId="11_CC7E369F3DF169FD210E9B66CB814F30B6E67DD5" xr6:coauthVersionLast="47" xr6:coauthVersionMax="47" xr10:uidLastSave="{F9DE85EF-57CC-4B69-BD0A-3EE2DCF9531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'2008'!$A$1:$O$64</definedName>
    <definedName name="_xlnm.Print_Area" localSheetId="14">'2009'!$A$1:$O$60</definedName>
    <definedName name="_xlnm.Print_Area" localSheetId="13">'2010'!$A$1:$O$67</definedName>
    <definedName name="_xlnm.Print_Area" localSheetId="12">'2011'!$A$1:$O$62</definedName>
    <definedName name="_xlnm.Print_Area" localSheetId="11">'2012'!$A$1:$O$64</definedName>
    <definedName name="_xlnm.Print_Area" localSheetId="10">'2013'!$A$1:$O$63</definedName>
    <definedName name="_xlnm.Print_Area" localSheetId="9">'2014'!$A$1:$O$63</definedName>
    <definedName name="_xlnm.Print_Area" localSheetId="8">'2015'!$A$1:$O$63</definedName>
    <definedName name="_xlnm.Print_Area" localSheetId="7">'2016'!$A$1:$O$65</definedName>
    <definedName name="_xlnm.Print_Area" localSheetId="6">'2017'!$A$1:$O$63</definedName>
    <definedName name="_xlnm.Print_Area" localSheetId="5">'2018'!$A$1:$O$69</definedName>
    <definedName name="_xlnm.Print_Area" localSheetId="4">'2019'!$A$1:$O$69</definedName>
    <definedName name="_xlnm.Print_Area" localSheetId="3">'2020'!$A$1:$O$74</definedName>
    <definedName name="_xlnm.Print_Area" localSheetId="2">'2021'!$A$1:$P$63</definedName>
    <definedName name="_xlnm.Print_Area" localSheetId="1">'2022'!$A$1:$P$65</definedName>
    <definedName name="_xlnm.Print_Area" localSheetId="0">'2023'!$A$1:$P$71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49" l="1"/>
  <c r="P66" i="49" s="1"/>
  <c r="O65" i="49"/>
  <c r="P65" i="49" s="1"/>
  <c r="N64" i="49"/>
  <c r="M64" i="49"/>
  <c r="L64" i="49"/>
  <c r="K64" i="49"/>
  <c r="J64" i="49"/>
  <c r="I64" i="49"/>
  <c r="H64" i="49"/>
  <c r="G64" i="49"/>
  <c r="F64" i="49"/>
  <c r="E64" i="49"/>
  <c r="D64" i="49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 s="1"/>
  <c r="N53" i="49"/>
  <c r="M53" i="49"/>
  <c r="L53" i="49"/>
  <c r="K53" i="49"/>
  <c r="J53" i="49"/>
  <c r="I53" i="49"/>
  <c r="H53" i="49"/>
  <c r="G53" i="49"/>
  <c r="F53" i="49"/>
  <c r="E53" i="49"/>
  <c r="D53" i="49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9" l="1"/>
  <c r="P5" i="49" s="1"/>
  <c r="O64" i="49"/>
  <c r="P64" i="49" s="1"/>
  <c r="F67" i="49"/>
  <c r="O55" i="49"/>
  <c r="P55" i="49" s="1"/>
  <c r="G67" i="49"/>
  <c r="H67" i="49"/>
  <c r="I67" i="49"/>
  <c r="O27" i="49"/>
  <c r="P27" i="49" s="1"/>
  <c r="O15" i="49"/>
  <c r="P15" i="49" s="1"/>
  <c r="E67" i="49"/>
  <c r="O45" i="49"/>
  <c r="P45" i="49" s="1"/>
  <c r="L67" i="49"/>
  <c r="J67" i="49"/>
  <c r="K67" i="49"/>
  <c r="M67" i="49"/>
  <c r="N67" i="49"/>
  <c r="O53" i="49"/>
  <c r="P53" i="49" s="1"/>
  <c r="D67" i="49"/>
  <c r="O58" i="48"/>
  <c r="P58" i="48" s="1"/>
  <c r="O51" i="48"/>
  <c r="P51" i="48" s="1"/>
  <c r="O49" i="48"/>
  <c r="P49" i="48" s="1"/>
  <c r="O42" i="48"/>
  <c r="P42" i="48" s="1"/>
  <c r="O25" i="48"/>
  <c r="P25" i="48" s="1"/>
  <c r="M61" i="48"/>
  <c r="L61" i="48"/>
  <c r="G61" i="48"/>
  <c r="H61" i="48"/>
  <c r="N61" i="48"/>
  <c r="I61" i="48"/>
  <c r="J61" i="48"/>
  <c r="K61" i="48"/>
  <c r="O14" i="48"/>
  <c r="P14" i="48" s="1"/>
  <c r="D61" i="48"/>
  <c r="E61" i="48"/>
  <c r="F61" i="48"/>
  <c r="O5" i="48"/>
  <c r="P5" i="48" s="1"/>
  <c r="O58" i="47"/>
  <c r="P58" i="47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/>
  <c r="O53" i="47"/>
  <c r="P53" i="47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50" i="47" s="1"/>
  <c r="P50" i="47" s="1"/>
  <c r="O49" i="47"/>
  <c r="P49" i="47" s="1"/>
  <c r="N48" i="47"/>
  <c r="M48" i="47"/>
  <c r="L48" i="47"/>
  <c r="K48" i="47"/>
  <c r="K59" i="47" s="1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/>
  <c r="O43" i="47"/>
  <c r="P43" i="47"/>
  <c r="O42" i="47"/>
  <c r="P42" i="47"/>
  <c r="N41" i="47"/>
  <c r="M41" i="47"/>
  <c r="L41" i="47"/>
  <c r="K41" i="47"/>
  <c r="J41" i="47"/>
  <c r="I41" i="47"/>
  <c r="H41" i="47"/>
  <c r="G41" i="47"/>
  <c r="F41" i="47"/>
  <c r="E41" i="47"/>
  <c r="D41" i="47"/>
  <c r="O41" i="47" s="1"/>
  <c r="P41" i="47" s="1"/>
  <c r="O40" i="47"/>
  <c r="P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/>
  <c r="O33" i="47"/>
  <c r="P33" i="47" s="1"/>
  <c r="O32" i="47"/>
  <c r="P32" i="47" s="1"/>
  <c r="O31" i="47"/>
  <c r="P31" i="47"/>
  <c r="O30" i="47"/>
  <c r="P30" i="47" s="1"/>
  <c r="O29" i="47"/>
  <c r="P29" i="47" s="1"/>
  <c r="O28" i="47"/>
  <c r="P28" i="47"/>
  <c r="O27" i="47"/>
  <c r="P27" i="47" s="1"/>
  <c r="O26" i="47"/>
  <c r="P26" i="47" s="1"/>
  <c r="N25" i="47"/>
  <c r="M25" i="47"/>
  <c r="L25" i="47"/>
  <c r="K25" i="47"/>
  <c r="J25" i="47"/>
  <c r="I25" i="47"/>
  <c r="H25" i="47"/>
  <c r="H59" i="47" s="1"/>
  <c r="G25" i="47"/>
  <c r="F25" i="47"/>
  <c r="E25" i="47"/>
  <c r="D25" i="47"/>
  <c r="O25" i="47" s="1"/>
  <c r="P25" i="47" s="1"/>
  <c r="O24" i="47"/>
  <c r="P24" i="47" s="1"/>
  <c r="O23" i="47"/>
  <c r="P23" i="47" s="1"/>
  <c r="O22" i="47"/>
  <c r="P22" i="47" s="1"/>
  <c r="O21" i="47"/>
  <c r="P21" i="47"/>
  <c r="O20" i="47"/>
  <c r="P20" i="47" s="1"/>
  <c r="O19" i="47"/>
  <c r="P19" i="47" s="1"/>
  <c r="O18" i="47"/>
  <c r="P18" i="47" s="1"/>
  <c r="O17" i="47"/>
  <c r="P17" i="47"/>
  <c r="O16" i="47"/>
  <c r="P16" i="47"/>
  <c r="O15" i="47"/>
  <c r="P15" i="47"/>
  <c r="N14" i="47"/>
  <c r="M14" i="47"/>
  <c r="M59" i="47" s="1"/>
  <c r="L14" i="47"/>
  <c r="L59" i="47" s="1"/>
  <c r="K14" i="47"/>
  <c r="J14" i="47"/>
  <c r="J59" i="47" s="1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N59" i="47" s="1"/>
  <c r="M5" i="47"/>
  <c r="L5" i="47"/>
  <c r="K5" i="47"/>
  <c r="J5" i="47"/>
  <c r="I5" i="47"/>
  <c r="H5" i="47"/>
  <c r="G5" i="47"/>
  <c r="F5" i="47"/>
  <c r="E5" i="47"/>
  <c r="D5" i="47"/>
  <c r="N69" i="45"/>
  <c r="O69" i="45" s="1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7" i="45" s="1"/>
  <c r="O67" i="45" s="1"/>
  <c r="N66" i="45"/>
  <c r="O66" i="45" s="1"/>
  <c r="N65" i="45"/>
  <c r="O65" i="45"/>
  <c r="N64" i="45"/>
  <c r="O64" i="45"/>
  <c r="N63" i="45"/>
  <c r="O63" i="45"/>
  <c r="N62" i="45"/>
  <c r="O62" i="45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N59" i="45" s="1"/>
  <c r="O59" i="45" s="1"/>
  <c r="E59" i="45"/>
  <c r="D59" i="45"/>
  <c r="N58" i="45"/>
  <c r="O58" i="45" s="1"/>
  <c r="M57" i="45"/>
  <c r="L57" i="45"/>
  <c r="K57" i="45"/>
  <c r="J57" i="45"/>
  <c r="I57" i="45"/>
  <c r="H57" i="45"/>
  <c r="G57" i="45"/>
  <c r="F57" i="45"/>
  <c r="E57" i="45"/>
  <c r="D57" i="45"/>
  <c r="N57" i="45" s="1"/>
  <c r="O57" i="45" s="1"/>
  <c r="N56" i="45"/>
  <c r="O56" i="45" s="1"/>
  <c r="N55" i="45"/>
  <c r="O55" i="45"/>
  <c r="N54" i="45"/>
  <c r="O54" i="45"/>
  <c r="N53" i="45"/>
  <c r="O53" i="45"/>
  <c r="N52" i="45"/>
  <c r="O52" i="45" s="1"/>
  <c r="N51" i="45"/>
  <c r="O51" i="45" s="1"/>
  <c r="M50" i="45"/>
  <c r="L50" i="45"/>
  <c r="K50" i="45"/>
  <c r="J50" i="45"/>
  <c r="I50" i="45"/>
  <c r="H50" i="45"/>
  <c r="G50" i="45"/>
  <c r="F50" i="45"/>
  <c r="N50" i="45" s="1"/>
  <c r="O50" i="45" s="1"/>
  <c r="E50" i="45"/>
  <c r="D50" i="45"/>
  <c r="N49" i="45"/>
  <c r="O49" i="45" s="1"/>
  <c r="N48" i="45"/>
  <c r="O48" i="45" s="1"/>
  <c r="N47" i="45"/>
  <c r="O47" i="45"/>
  <c r="N46" i="45"/>
  <c r="O46" i="45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E70" i="45" s="1"/>
  <c r="D16" i="45"/>
  <c r="N16" i="45" s="1"/>
  <c r="O16" i="45" s="1"/>
  <c r="N15" i="45"/>
  <c r="O15" i="45" s="1"/>
  <c r="N14" i="45"/>
  <c r="O14" i="45" s="1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M70" i="45" s="1"/>
  <c r="L5" i="45"/>
  <c r="L70" i="45" s="1"/>
  <c r="K5" i="45"/>
  <c r="K70" i="45" s="1"/>
  <c r="J5" i="45"/>
  <c r="J70" i="45" s="1"/>
  <c r="I5" i="45"/>
  <c r="N5" i="45" s="1"/>
  <c r="O5" i="45" s="1"/>
  <c r="H5" i="45"/>
  <c r="G5" i="45"/>
  <c r="G70" i="45" s="1"/>
  <c r="F5" i="45"/>
  <c r="E5" i="45"/>
  <c r="D5" i="45"/>
  <c r="N64" i="44"/>
  <c r="O64" i="44"/>
  <c r="N63" i="44"/>
  <c r="O63" i="44"/>
  <c r="M62" i="44"/>
  <c r="L62" i="44"/>
  <c r="K62" i="44"/>
  <c r="J62" i="44"/>
  <c r="I62" i="44"/>
  <c r="H62" i="44"/>
  <c r="G62" i="44"/>
  <c r="F62" i="44"/>
  <c r="E62" i="44"/>
  <c r="D62" i="44"/>
  <c r="N62" i="44" s="1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/>
  <c r="N54" i="44"/>
  <c r="O54" i="44" s="1"/>
  <c r="M53" i="44"/>
  <c r="L53" i="44"/>
  <c r="K53" i="44"/>
  <c r="J53" i="44"/>
  <c r="I53" i="44"/>
  <c r="I65" i="44" s="1"/>
  <c r="H53" i="44"/>
  <c r="H65" i="44" s="1"/>
  <c r="G53" i="44"/>
  <c r="F53" i="44"/>
  <c r="E53" i="44"/>
  <c r="E65" i="44" s="1"/>
  <c r="D53" i="44"/>
  <c r="N53" i="44" s="1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/>
  <c r="N46" i="44"/>
  <c r="O46" i="44"/>
  <c r="N45" i="44"/>
  <c r="O45" i="44" s="1"/>
  <c r="M44" i="44"/>
  <c r="L44" i="44"/>
  <c r="K44" i="44"/>
  <c r="J44" i="44"/>
  <c r="I44" i="44"/>
  <c r="H44" i="44"/>
  <c r="G44" i="44"/>
  <c r="F44" i="44"/>
  <c r="E44" i="44"/>
  <c r="N44" i="44" s="1"/>
  <c r="O44" i="44" s="1"/>
  <c r="D44" i="44"/>
  <c r="N43" i="44"/>
  <c r="O43" i="44"/>
  <c r="N42" i="44"/>
  <c r="O42" i="44" s="1"/>
  <c r="N41" i="44"/>
  <c r="O41" i="44" s="1"/>
  <c r="N40" i="44"/>
  <c r="O40" i="44" s="1"/>
  <c r="N39" i="44"/>
  <c r="O39" i="44"/>
  <c r="N38" i="44"/>
  <c r="O38" i="44"/>
  <c r="N37" i="44"/>
  <c r="O37" i="44"/>
  <c r="N36" i="44"/>
  <c r="O36" i="44" s="1"/>
  <c r="N35" i="44"/>
  <c r="O35" i="44" s="1"/>
  <c r="N34" i="44"/>
  <c r="O34" i="44" s="1"/>
  <c r="N33" i="44"/>
  <c r="O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M25" i="44"/>
  <c r="L25" i="44"/>
  <c r="N25" i="44" s="1"/>
  <c r="O25" i="44" s="1"/>
  <c r="K25" i="44"/>
  <c r="K65" i="44" s="1"/>
  <c r="J25" i="44"/>
  <c r="I25" i="44"/>
  <c r="H25" i="44"/>
  <c r="G25" i="44"/>
  <c r="F25" i="44"/>
  <c r="E25" i="44"/>
  <c r="D25" i="44"/>
  <c r="N24" i="44"/>
  <c r="O24" i="44"/>
  <c r="N23" i="44"/>
  <c r="O23" i="44"/>
  <c r="N22" i="44"/>
  <c r="O22" i="44" s="1"/>
  <c r="N21" i="44"/>
  <c r="O21" i="44" s="1"/>
  <c r="N20" i="44"/>
  <c r="O20" i="44" s="1"/>
  <c r="N19" i="44"/>
  <c r="O19" i="44"/>
  <c r="N18" i="44"/>
  <c r="O18" i="44"/>
  <c r="N17" i="44"/>
  <c r="O17" i="44" s="1"/>
  <c r="M16" i="44"/>
  <c r="M65" i="44" s="1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65" i="44" s="1"/>
  <c r="F5" i="44"/>
  <c r="F65" i="44" s="1"/>
  <c r="E5" i="44"/>
  <c r="D5" i="44"/>
  <c r="N64" i="43"/>
  <c r="O64" i="43" s="1"/>
  <c r="N63" i="43"/>
  <c r="O63" i="43"/>
  <c r="M62" i="43"/>
  <c r="L62" i="43"/>
  <c r="K62" i="43"/>
  <c r="J62" i="43"/>
  <c r="I62" i="43"/>
  <c r="H62" i="43"/>
  <c r="G62" i="43"/>
  <c r="F62" i="43"/>
  <c r="E62" i="43"/>
  <c r="D62" i="43"/>
  <c r="N62" i="43" s="1"/>
  <c r="O62" i="43" s="1"/>
  <c r="N61" i="43"/>
  <c r="O61" i="43"/>
  <c r="N60" i="43"/>
  <c r="O60" i="43"/>
  <c r="N59" i="43"/>
  <c r="O59" i="43"/>
  <c r="N58" i="43"/>
  <c r="O58" i="43" s="1"/>
  <c r="N57" i="43"/>
  <c r="O57" i="43" s="1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3" i="43" s="1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6" i="43" s="1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/>
  <c r="N36" i="43"/>
  <c r="O36" i="43"/>
  <c r="N35" i="43"/>
  <c r="O35" i="43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E65" i="43" s="1"/>
  <c r="D16" i="43"/>
  <c r="N16" i="43" s="1"/>
  <c r="O16" i="43" s="1"/>
  <c r="N15" i="43"/>
  <c r="O15" i="43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M65" i="43" s="1"/>
  <c r="L5" i="43"/>
  <c r="K5" i="43"/>
  <c r="K65" i="43" s="1"/>
  <c r="J5" i="43"/>
  <c r="J65" i="43" s="1"/>
  <c r="I5" i="43"/>
  <c r="I65" i="43" s="1"/>
  <c r="H5" i="43"/>
  <c r="H65" i="43" s="1"/>
  <c r="G5" i="43"/>
  <c r="G65" i="43" s="1"/>
  <c r="F5" i="43"/>
  <c r="F65" i="43" s="1"/>
  <c r="E5" i="43"/>
  <c r="D5" i="43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/>
  <c r="M48" i="42"/>
  <c r="L48" i="42"/>
  <c r="K48" i="42"/>
  <c r="J48" i="42"/>
  <c r="I48" i="42"/>
  <c r="H48" i="42"/>
  <c r="N48" i="42" s="1"/>
  <c r="O48" i="42" s="1"/>
  <c r="G48" i="42"/>
  <c r="F48" i="42"/>
  <c r="E48" i="42"/>
  <c r="D48" i="42"/>
  <c r="N47" i="42"/>
  <c r="O47" i="42"/>
  <c r="N46" i="42"/>
  <c r="O46" i="42" s="1"/>
  <c r="N45" i="42"/>
  <c r="O45" i="42" s="1"/>
  <c r="N44" i="42"/>
  <c r="O44" i="42" s="1"/>
  <c r="N43" i="42"/>
  <c r="O43" i="42"/>
  <c r="N42" i="42"/>
  <c r="O42" i="42"/>
  <c r="M41" i="42"/>
  <c r="L41" i="42"/>
  <c r="L59" i="42" s="1"/>
  <c r="K41" i="42"/>
  <c r="J41" i="42"/>
  <c r="I41" i="42"/>
  <c r="H41" i="42"/>
  <c r="N41" i="42" s="1"/>
  <c r="O41" i="42" s="1"/>
  <c r="G41" i="42"/>
  <c r="F41" i="42"/>
  <c r="E41" i="42"/>
  <c r="D41" i="42"/>
  <c r="N40" i="42"/>
  <c r="O40" i="42"/>
  <c r="N39" i="42"/>
  <c r="O39" i="42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D59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59" i="42" s="1"/>
  <c r="L5" i="42"/>
  <c r="K5" i="42"/>
  <c r="K59" i="42" s="1"/>
  <c r="J5" i="42"/>
  <c r="J59" i="42" s="1"/>
  <c r="I5" i="42"/>
  <c r="I59" i="42" s="1"/>
  <c r="H5" i="42"/>
  <c r="G5" i="42"/>
  <c r="G59" i="42" s="1"/>
  <c r="F5" i="42"/>
  <c r="F59" i="42" s="1"/>
  <c r="E5" i="42"/>
  <c r="N5" i="42" s="1"/>
  <c r="O5" i="42" s="1"/>
  <c r="D5" i="42"/>
  <c r="N60" i="41"/>
  <c r="O60" i="41" s="1"/>
  <c r="N59" i="41"/>
  <c r="O59" i="41" s="1"/>
  <c r="M58" i="41"/>
  <c r="L58" i="41"/>
  <c r="K58" i="41"/>
  <c r="J58" i="41"/>
  <c r="I58" i="41"/>
  <c r="H58" i="41"/>
  <c r="G58" i="41"/>
  <c r="F58" i="41"/>
  <c r="E58" i="41"/>
  <c r="D58" i="41"/>
  <c r="N58" i="41" s="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/>
  <c r="M40" i="41"/>
  <c r="L40" i="41"/>
  <c r="K40" i="41"/>
  <c r="J40" i="41"/>
  <c r="J61" i="41" s="1"/>
  <c r="I40" i="41"/>
  <c r="H40" i="41"/>
  <c r="G40" i="41"/>
  <c r="F40" i="41"/>
  <c r="E40" i="41"/>
  <c r="D40" i="41"/>
  <c r="N39" i="41"/>
  <c r="O39" i="41"/>
  <c r="N38" i="41"/>
  <c r="O38" i="41" s="1"/>
  <c r="N37" i="41"/>
  <c r="O37" i="41" s="1"/>
  <c r="N36" i="41"/>
  <c r="O36" i="41" s="1"/>
  <c r="N35" i="41"/>
  <c r="O35" i="4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 s="1"/>
  <c r="N17" i="41"/>
  <c r="O17" i="41" s="1"/>
  <c r="M16" i="41"/>
  <c r="L16" i="41"/>
  <c r="K16" i="41"/>
  <c r="K61" i="41" s="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61" i="41" s="1"/>
  <c r="L5" i="41"/>
  <c r="L61" i="41" s="1"/>
  <c r="K5" i="41"/>
  <c r="J5" i="41"/>
  <c r="I5" i="41"/>
  <c r="H5" i="41"/>
  <c r="G5" i="41"/>
  <c r="F5" i="41"/>
  <c r="F61" i="41" s="1"/>
  <c r="E5" i="41"/>
  <c r="D5" i="41"/>
  <c r="N5" i="41" s="1"/>
  <c r="O5" i="41" s="1"/>
  <c r="N58" i="40"/>
  <c r="O58" i="40" s="1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5" i="40"/>
  <c r="O55" i="40"/>
  <c r="N54" i="40"/>
  <c r="O54" i="40" s="1"/>
  <c r="N53" i="40"/>
  <c r="O53" i="40" s="1"/>
  <c r="N52" i="40"/>
  <c r="O52" i="40" s="1"/>
  <c r="N51" i="40"/>
  <c r="O51" i="40"/>
  <c r="N50" i="40"/>
  <c r="O50" i="40" s="1"/>
  <c r="M49" i="40"/>
  <c r="N49" i="40" s="1"/>
  <c r="O49" i="40" s="1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N46" i="40" s="1"/>
  <c r="O46" i="40" s="1"/>
  <c r="D46" i="40"/>
  <c r="N45" i="40"/>
  <c r="O45" i="40" s="1"/>
  <c r="N44" i="40"/>
  <c r="O44" i="40" s="1"/>
  <c r="N43" i="40"/>
  <c r="O43" i="40" s="1"/>
  <c r="N42" i="40"/>
  <c r="O42" i="40" s="1"/>
  <c r="N41" i="40"/>
  <c r="O41" i="40"/>
  <c r="N40" i="40"/>
  <c r="O40" i="40" s="1"/>
  <c r="M39" i="40"/>
  <c r="L39" i="40"/>
  <c r="K39" i="40"/>
  <c r="J39" i="40"/>
  <c r="J59" i="40" s="1"/>
  <c r="I39" i="40"/>
  <c r="I59" i="40" s="1"/>
  <c r="H39" i="40"/>
  <c r="H59" i="40" s="1"/>
  <c r="G39" i="40"/>
  <c r="G59" i="40" s="1"/>
  <c r="F39" i="40"/>
  <c r="F59" i="40" s="1"/>
  <c r="E39" i="40"/>
  <c r="D39" i="40"/>
  <c r="D5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/>
  <c r="M16" i="40"/>
  <c r="M59" i="40" s="1"/>
  <c r="L16" i="40"/>
  <c r="L59" i="40" s="1"/>
  <c r="K16" i="40"/>
  <c r="K59" i="40" s="1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" i="40" s="1"/>
  <c r="O5" i="40" s="1"/>
  <c r="N58" i="39"/>
  <c r="O58" i="39" s="1"/>
  <c r="N57" i="39"/>
  <c r="O57" i="39"/>
  <c r="N56" i="39"/>
  <c r="O56" i="39" s="1"/>
  <c r="M55" i="39"/>
  <c r="L55" i="39"/>
  <c r="K55" i="39"/>
  <c r="J55" i="39"/>
  <c r="I55" i="39"/>
  <c r="H55" i="39"/>
  <c r="N55" i="39" s="1"/>
  <c r="O55" i="39" s="1"/>
  <c r="G55" i="39"/>
  <c r="F55" i="39"/>
  <c r="E55" i="39"/>
  <c r="D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/>
  <c r="M48" i="39"/>
  <c r="L48" i="39"/>
  <c r="K48" i="39"/>
  <c r="J48" i="39"/>
  <c r="I48" i="39"/>
  <c r="H48" i="39"/>
  <c r="G48" i="39"/>
  <c r="F48" i="39"/>
  <c r="N48" i="39" s="1"/>
  <c r="O48" i="39" s="1"/>
  <c r="E48" i="39"/>
  <c r="D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5" i="39" s="1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8" i="39" s="1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59" i="39" s="1"/>
  <c r="L5" i="39"/>
  <c r="L59" i="39" s="1"/>
  <c r="K5" i="39"/>
  <c r="J5" i="39"/>
  <c r="J59" i="39" s="1"/>
  <c r="I5" i="39"/>
  <c r="I59" i="39" s="1"/>
  <c r="H5" i="39"/>
  <c r="H59" i="39" s="1"/>
  <c r="G5" i="39"/>
  <c r="G59" i="39" s="1"/>
  <c r="F5" i="39"/>
  <c r="F59" i="39" s="1"/>
  <c r="E5" i="39"/>
  <c r="D5" i="39"/>
  <c r="N58" i="38"/>
  <c r="O58" i="38" s="1"/>
  <c r="N57" i="38"/>
  <c r="O57" i="38" s="1"/>
  <c r="N56" i="38"/>
  <c r="O56" i="38"/>
  <c r="M55" i="38"/>
  <c r="L55" i="38"/>
  <c r="K55" i="38"/>
  <c r="J55" i="38"/>
  <c r="I55" i="38"/>
  <c r="H55" i="38"/>
  <c r="G55" i="38"/>
  <c r="F55" i="38"/>
  <c r="E55" i="38"/>
  <c r="D55" i="38"/>
  <c r="N54" i="38"/>
  <c r="O54" i="38"/>
  <c r="N53" i="38"/>
  <c r="O53" i="38" s="1"/>
  <c r="N52" i="38"/>
  <c r="O52" i="38"/>
  <c r="N51" i="38"/>
  <c r="O51" i="38" s="1"/>
  <c r="N50" i="38"/>
  <c r="O50" i="38" s="1"/>
  <c r="N49" i="38"/>
  <c r="O49" i="38"/>
  <c r="M48" i="38"/>
  <c r="L48" i="38"/>
  <c r="K48" i="38"/>
  <c r="J48" i="38"/>
  <c r="I48" i="38"/>
  <c r="H48" i="38"/>
  <c r="G48" i="38"/>
  <c r="F48" i="38"/>
  <c r="E48" i="38"/>
  <c r="D48" i="38"/>
  <c r="N47" i="38"/>
  <c r="O47" i="38" s="1"/>
  <c r="N46" i="38"/>
  <c r="O46" i="38" s="1"/>
  <c r="M45" i="38"/>
  <c r="L45" i="38"/>
  <c r="K45" i="38"/>
  <c r="K59" i="38" s="1"/>
  <c r="J45" i="38"/>
  <c r="I45" i="38"/>
  <c r="H45" i="38"/>
  <c r="G45" i="38"/>
  <c r="F45" i="38"/>
  <c r="E45" i="38"/>
  <c r="D45" i="38"/>
  <c r="N44" i="38"/>
  <c r="O44" i="38"/>
  <c r="N43" i="38"/>
  <c r="O43" i="38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N39" i="38" s="1"/>
  <c r="O39" i="38" s="1"/>
  <c r="G39" i="38"/>
  <c r="F39" i="38"/>
  <c r="E39" i="38"/>
  <c r="D39" i="38"/>
  <c r="N38" i="38"/>
  <c r="O38" i="38" s="1"/>
  <c r="N37" i="38"/>
  <c r="O37" i="38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M59" i="38" s="1"/>
  <c r="L5" i="38"/>
  <c r="K5" i="38"/>
  <c r="J5" i="38"/>
  <c r="I5" i="38"/>
  <c r="H5" i="38"/>
  <c r="G5" i="38"/>
  <c r="F5" i="38"/>
  <c r="F59" i="38" s="1"/>
  <c r="E5" i="38"/>
  <c r="D5" i="38"/>
  <c r="N59" i="37"/>
  <c r="O59" i="37" s="1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5" i="37" s="1"/>
  <c r="O55" i="37" s="1"/>
  <c r="N54" i="37"/>
  <c r="O54" i="37" s="1"/>
  <c r="N53" i="37"/>
  <c r="O53" i="37" s="1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5" i="37" s="1"/>
  <c r="O45" i="37" s="1"/>
  <c r="N44" i="37"/>
  <c r="O44" i="37" s="1"/>
  <c r="N43" i="37"/>
  <c r="O43" i="37"/>
  <c r="N42" i="37"/>
  <c r="O42" i="37" s="1"/>
  <c r="M41" i="37"/>
  <c r="L41" i="37"/>
  <c r="N41" i="37" s="1"/>
  <c r="O41" i="37" s="1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G60" i="37" s="1"/>
  <c r="F36" i="37"/>
  <c r="E36" i="37"/>
  <c r="N36" i="37" s="1"/>
  <c r="O36" i="37" s="1"/>
  <c r="D36" i="37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 s="1"/>
  <c r="N18" i="37"/>
  <c r="O18" i="37" s="1"/>
  <c r="N17" i="37"/>
  <c r="O17" i="37" s="1"/>
  <c r="M16" i="37"/>
  <c r="L16" i="37"/>
  <c r="K16" i="37"/>
  <c r="K60" i="37" s="1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L60" i="37" s="1"/>
  <c r="K5" i="37"/>
  <c r="J5" i="37"/>
  <c r="I5" i="37"/>
  <c r="H5" i="37"/>
  <c r="G5" i="37"/>
  <c r="F5" i="37"/>
  <c r="E5" i="37"/>
  <c r="E60" i="37" s="1"/>
  <c r="D5" i="37"/>
  <c r="N59" i="36"/>
  <c r="O59" i="36" s="1"/>
  <c r="N58" i="36"/>
  <c r="O58" i="36" s="1"/>
  <c r="N57" i="36"/>
  <c r="O57" i="36" s="1"/>
  <c r="N56" i="36"/>
  <c r="O56" i="36"/>
  <c r="M55" i="36"/>
  <c r="L55" i="36"/>
  <c r="K55" i="36"/>
  <c r="J55" i="36"/>
  <c r="I55" i="36"/>
  <c r="H55" i="36"/>
  <c r="G55" i="36"/>
  <c r="F55" i="36"/>
  <c r="E55" i="36"/>
  <c r="D55" i="36"/>
  <c r="N54" i="36"/>
  <c r="O54" i="36" s="1"/>
  <c r="N53" i="36"/>
  <c r="O53" i="36"/>
  <c r="N52" i="36"/>
  <c r="O52" i="36"/>
  <c r="N51" i="36"/>
  <c r="O51" i="36" s="1"/>
  <c r="N50" i="36"/>
  <c r="O50" i="36" s="1"/>
  <c r="N49" i="36"/>
  <c r="O49" i="36" s="1"/>
  <c r="M48" i="36"/>
  <c r="L48" i="36"/>
  <c r="K48" i="36"/>
  <c r="J48" i="36"/>
  <c r="I48" i="36"/>
  <c r="H48" i="36"/>
  <c r="G48" i="36"/>
  <c r="F48" i="36"/>
  <c r="E48" i="36"/>
  <c r="N48" i="36" s="1"/>
  <c r="O48" i="36" s="1"/>
  <c r="D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 s="1"/>
  <c r="M21" i="36"/>
  <c r="L21" i="36"/>
  <c r="K21" i="36"/>
  <c r="J21" i="36"/>
  <c r="I21" i="36"/>
  <c r="I60" i="36" s="1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K60" i="36" s="1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G60" i="36" s="1"/>
  <c r="F5" i="36"/>
  <c r="F60" i="36" s="1"/>
  <c r="E5" i="36"/>
  <c r="E60" i="36" s="1"/>
  <c r="D5" i="36"/>
  <c r="N57" i="35"/>
  <c r="O57" i="35" s="1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 s="1"/>
  <c r="M48" i="35"/>
  <c r="L48" i="35"/>
  <c r="K48" i="35"/>
  <c r="K58" i="35" s="1"/>
  <c r="J48" i="35"/>
  <c r="I48" i="35"/>
  <c r="H48" i="35"/>
  <c r="G48" i="35"/>
  <c r="F48" i="35"/>
  <c r="E48" i="35"/>
  <c r="D48" i="35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N21" i="35" s="1"/>
  <c r="O21" i="35" s="1"/>
  <c r="G21" i="35"/>
  <c r="F21" i="35"/>
  <c r="E21" i="35"/>
  <c r="D21" i="35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E58" i="35" s="1"/>
  <c r="D16" i="35"/>
  <c r="D58" i="35" s="1"/>
  <c r="N15" i="35"/>
  <c r="O15" i="35" s="1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J58" i="35" s="1"/>
  <c r="I5" i="35"/>
  <c r="H5" i="35"/>
  <c r="G5" i="35"/>
  <c r="F5" i="35"/>
  <c r="E5" i="35"/>
  <c r="D5" i="35"/>
  <c r="N62" i="34"/>
  <c r="O62" i="34" s="1"/>
  <c r="N61" i="34"/>
  <c r="O61" i="34" s="1"/>
  <c r="M60" i="34"/>
  <c r="L60" i="34"/>
  <c r="K60" i="34"/>
  <c r="J60" i="34"/>
  <c r="I60" i="34"/>
  <c r="H60" i="34"/>
  <c r="G60" i="34"/>
  <c r="F60" i="34"/>
  <c r="E60" i="34"/>
  <c r="D60" i="34"/>
  <c r="N59" i="34"/>
  <c r="O59" i="34" s="1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E63" i="34" s="1"/>
  <c r="D16" i="34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K63" i="34"/>
  <c r="J5" i="34"/>
  <c r="J63" i="34"/>
  <c r="I5" i="34"/>
  <c r="I63" i="34"/>
  <c r="H5" i="34"/>
  <c r="G5" i="34"/>
  <c r="F5" i="34"/>
  <c r="E5" i="34"/>
  <c r="D5" i="34"/>
  <c r="N54" i="33"/>
  <c r="O54" i="33" s="1"/>
  <c r="N55" i="33"/>
  <c r="O55" i="33" s="1"/>
  <c r="N37" i="33"/>
  <c r="O37" i="33"/>
  <c r="N38" i="33"/>
  <c r="O38" i="33"/>
  <c r="N39" i="33"/>
  <c r="O39" i="33" s="1"/>
  <c r="N40" i="33"/>
  <c r="O40" i="33" s="1"/>
  <c r="N24" i="33"/>
  <c r="O24" i="33" s="1"/>
  <c r="N25" i="33"/>
  <c r="O25" i="33" s="1"/>
  <c r="N26" i="33"/>
  <c r="O26" i="33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 s="1"/>
  <c r="N35" i="33"/>
  <c r="O35" i="33" s="1"/>
  <c r="E36" i="33"/>
  <c r="F36" i="33"/>
  <c r="G36" i="33"/>
  <c r="H36" i="33"/>
  <c r="I36" i="33"/>
  <c r="J36" i="33"/>
  <c r="K36" i="33"/>
  <c r="L36" i="33"/>
  <c r="M36" i="33"/>
  <c r="D36" i="33"/>
  <c r="E23" i="33"/>
  <c r="N23" i="33" s="1"/>
  <c r="O23" i="33" s="1"/>
  <c r="F23" i="33"/>
  <c r="G23" i="33"/>
  <c r="H23" i="33"/>
  <c r="I23" i="33"/>
  <c r="J23" i="33"/>
  <c r="K23" i="33"/>
  <c r="L23" i="33"/>
  <c r="M23" i="33"/>
  <c r="D23" i="33"/>
  <c r="E16" i="33"/>
  <c r="F16" i="33"/>
  <c r="G16" i="33"/>
  <c r="H16" i="33"/>
  <c r="I16" i="33"/>
  <c r="I56" i="33"/>
  <c r="J16" i="33"/>
  <c r="K16" i="33"/>
  <c r="L16" i="33"/>
  <c r="M16" i="33"/>
  <c r="D16" i="33"/>
  <c r="N16" i="33" s="1"/>
  <c r="O16" i="33" s="1"/>
  <c r="E5" i="33"/>
  <c r="N5" i="33" s="1"/>
  <c r="O5" i="33" s="1"/>
  <c r="F5" i="33"/>
  <c r="G5" i="33"/>
  <c r="H5" i="33"/>
  <c r="I5" i="33"/>
  <c r="J5" i="33"/>
  <c r="K5" i="33"/>
  <c r="L5" i="33"/>
  <c r="M5" i="33"/>
  <c r="D5" i="33"/>
  <c r="E52" i="33"/>
  <c r="F52" i="33"/>
  <c r="G52" i="33"/>
  <c r="H52" i="33"/>
  <c r="H56" i="33" s="1"/>
  <c r="I52" i="33"/>
  <c r="J52" i="33"/>
  <c r="K52" i="33"/>
  <c r="L52" i="33"/>
  <c r="L56" i="33"/>
  <c r="M52" i="33"/>
  <c r="D52" i="33"/>
  <c r="N53" i="33"/>
  <c r="O53" i="33" s="1"/>
  <c r="N47" i="33"/>
  <c r="O47" i="33" s="1"/>
  <c r="N48" i="33"/>
  <c r="O48" i="33" s="1"/>
  <c r="N49" i="33"/>
  <c r="O49" i="33" s="1"/>
  <c r="N50" i="33"/>
  <c r="O50" i="33" s="1"/>
  <c r="N51" i="33"/>
  <c r="O51" i="33" s="1"/>
  <c r="N46" i="33"/>
  <c r="O46" i="33"/>
  <c r="E45" i="33"/>
  <c r="F45" i="33"/>
  <c r="G45" i="33"/>
  <c r="H45" i="33"/>
  <c r="I45" i="33"/>
  <c r="J45" i="33"/>
  <c r="K45" i="33"/>
  <c r="L45" i="33"/>
  <c r="M45" i="33"/>
  <c r="D45" i="33"/>
  <c r="E41" i="33"/>
  <c r="F41" i="33"/>
  <c r="F56" i="33" s="1"/>
  <c r="G41" i="33"/>
  <c r="H41" i="33"/>
  <c r="I41" i="33"/>
  <c r="J41" i="33"/>
  <c r="K41" i="33"/>
  <c r="L41" i="33"/>
  <c r="M41" i="33"/>
  <c r="D41" i="33"/>
  <c r="N43" i="33"/>
  <c r="O43" i="33" s="1"/>
  <c r="N44" i="33"/>
  <c r="O44" i="33" s="1"/>
  <c r="N42" i="33"/>
  <c r="O42" i="33"/>
  <c r="N18" i="33"/>
  <c r="O18" i="33" s="1"/>
  <c r="N19" i="33"/>
  <c r="O19" i="33" s="1"/>
  <c r="N20" i="33"/>
  <c r="O20" i="33"/>
  <c r="N21" i="33"/>
  <c r="O21" i="33"/>
  <c r="N22" i="33"/>
  <c r="O22" i="33" s="1"/>
  <c r="N7" i="33"/>
  <c r="O7" i="33" s="1"/>
  <c r="N8" i="33"/>
  <c r="O8" i="33" s="1"/>
  <c r="N9" i="33"/>
  <c r="O9" i="33" s="1"/>
  <c r="N10" i="33"/>
  <c r="O10" i="33"/>
  <c r="N11" i="33"/>
  <c r="O11" i="33"/>
  <c r="N12" i="33"/>
  <c r="O12" i="33" s="1"/>
  <c r="N13" i="33"/>
  <c r="O13" i="33" s="1"/>
  <c r="N14" i="33"/>
  <c r="O14" i="33" s="1"/>
  <c r="N15" i="33"/>
  <c r="O15" i="33" s="1"/>
  <c r="N6" i="33"/>
  <c r="O6" i="33"/>
  <c r="N17" i="33"/>
  <c r="O17" i="33"/>
  <c r="H58" i="35"/>
  <c r="G58" i="35"/>
  <c r="M58" i="35"/>
  <c r="N55" i="35"/>
  <c r="O55" i="35" s="1"/>
  <c r="N21" i="37"/>
  <c r="O21" i="37" s="1"/>
  <c r="N48" i="38"/>
  <c r="O48" i="38" s="1"/>
  <c r="D63" i="34"/>
  <c r="E59" i="39"/>
  <c r="D59" i="39"/>
  <c r="N5" i="38"/>
  <c r="O5" i="38" s="1"/>
  <c r="N56" i="40"/>
  <c r="O56" i="40"/>
  <c r="N39" i="40"/>
  <c r="O39" i="40" s="1"/>
  <c r="E59" i="40"/>
  <c r="G61" i="41"/>
  <c r="I61" i="41"/>
  <c r="N25" i="41"/>
  <c r="O25" i="41" s="1"/>
  <c r="E61" i="41"/>
  <c r="N16" i="41"/>
  <c r="O16" i="41" s="1"/>
  <c r="N50" i="42"/>
  <c r="O50" i="42" s="1"/>
  <c r="E59" i="42"/>
  <c r="N16" i="42"/>
  <c r="O16" i="42"/>
  <c r="D65" i="43"/>
  <c r="J65" i="44"/>
  <c r="N51" i="44"/>
  <c r="O51" i="44" s="1"/>
  <c r="N16" i="44"/>
  <c r="O16" i="44"/>
  <c r="N5" i="44"/>
  <c r="O5" i="44" s="1"/>
  <c r="D65" i="44"/>
  <c r="H70" i="45"/>
  <c r="F70" i="45"/>
  <c r="N27" i="45"/>
  <c r="O27" i="45"/>
  <c r="I70" i="45"/>
  <c r="O48" i="47"/>
  <c r="P48" i="47"/>
  <c r="O57" i="47"/>
  <c r="P57" i="47" s="1"/>
  <c r="G59" i="47"/>
  <c r="I59" i="47"/>
  <c r="E59" i="47"/>
  <c r="F59" i="47"/>
  <c r="O5" i="47"/>
  <c r="P5" i="47" s="1"/>
  <c r="D59" i="47"/>
  <c r="O67" i="49" l="1"/>
  <c r="P67" i="49" s="1"/>
  <c r="D61" i="41"/>
  <c r="N5" i="37"/>
  <c r="O5" i="37" s="1"/>
  <c r="G63" i="34"/>
  <c r="H60" i="37"/>
  <c r="N45" i="33"/>
  <c r="O45" i="33" s="1"/>
  <c r="O59" i="47"/>
  <c r="P59" i="47" s="1"/>
  <c r="D56" i="33"/>
  <c r="I59" i="38"/>
  <c r="I58" i="35"/>
  <c r="N5" i="43"/>
  <c r="O5" i="43" s="1"/>
  <c r="N5" i="39"/>
  <c r="O5" i="39" s="1"/>
  <c r="D60" i="36"/>
  <c r="N52" i="33"/>
  <c r="O52" i="33" s="1"/>
  <c r="N16" i="36"/>
  <c r="O16" i="36" s="1"/>
  <c r="J59" i="38"/>
  <c r="G59" i="38"/>
  <c r="N5" i="36"/>
  <c r="O5" i="36" s="1"/>
  <c r="O14" i="47"/>
  <c r="P14" i="47" s="1"/>
  <c r="N36" i="33"/>
  <c r="O36" i="33" s="1"/>
  <c r="N57" i="42"/>
  <c r="O57" i="42" s="1"/>
  <c r="D70" i="45"/>
  <c r="N70" i="45" s="1"/>
  <c r="O70" i="45" s="1"/>
  <c r="F58" i="35"/>
  <c r="L65" i="44"/>
  <c r="M56" i="33"/>
  <c r="J56" i="33"/>
  <c r="N40" i="34"/>
  <c r="O40" i="34" s="1"/>
  <c r="L59" i="38"/>
  <c r="N59" i="40"/>
  <c r="O59" i="40" s="1"/>
  <c r="N65" i="44"/>
  <c r="O65" i="44" s="1"/>
  <c r="L65" i="43"/>
  <c r="N16" i="34"/>
  <c r="O16" i="34" s="1"/>
  <c r="N60" i="34"/>
  <c r="O60" i="34" s="1"/>
  <c r="M60" i="36"/>
  <c r="K59" i="39"/>
  <c r="M63" i="34"/>
  <c r="N5" i="35"/>
  <c r="O5" i="35" s="1"/>
  <c r="N37" i="36"/>
  <c r="O37" i="36" s="1"/>
  <c r="N59" i="39"/>
  <c r="O59" i="39" s="1"/>
  <c r="L63" i="34"/>
  <c r="L58" i="35"/>
  <c r="N58" i="35" s="1"/>
  <c r="O58" i="35" s="1"/>
  <c r="K56" i="33"/>
  <c r="F60" i="37"/>
  <c r="N16" i="37"/>
  <c r="O16" i="37" s="1"/>
  <c r="G56" i="33"/>
  <c r="I60" i="37"/>
  <c r="N47" i="41"/>
  <c r="O47" i="41" s="1"/>
  <c r="N55" i="36"/>
  <c r="O55" i="36" s="1"/>
  <c r="M60" i="37"/>
  <c r="N23" i="34"/>
  <c r="O23" i="34" s="1"/>
  <c r="N40" i="41"/>
  <c r="O40" i="41" s="1"/>
  <c r="H60" i="36"/>
  <c r="D60" i="37"/>
  <c r="F63" i="34"/>
  <c r="J60" i="37"/>
  <c r="O61" i="48"/>
  <c r="P61" i="48" s="1"/>
  <c r="N65" i="43"/>
  <c r="O65" i="43" s="1"/>
  <c r="N55" i="43"/>
  <c r="O55" i="43" s="1"/>
  <c r="H61" i="41"/>
  <c r="N61" i="41" s="1"/>
  <c r="O61" i="41" s="1"/>
  <c r="N16" i="35"/>
  <c r="O16" i="35" s="1"/>
  <c r="E56" i="33"/>
  <c r="N48" i="34"/>
  <c r="O48" i="34" s="1"/>
  <c r="N44" i="35"/>
  <c r="O44" i="35" s="1"/>
  <c r="J60" i="36"/>
  <c r="N48" i="35"/>
  <c r="O48" i="35" s="1"/>
  <c r="N37" i="35"/>
  <c r="O37" i="35" s="1"/>
  <c r="N52" i="34"/>
  <c r="O52" i="34" s="1"/>
  <c r="L60" i="36"/>
  <c r="E59" i="38"/>
  <c r="H59" i="42"/>
  <c r="N59" i="42" s="1"/>
  <c r="O59" i="42" s="1"/>
  <c r="N5" i="34"/>
  <c r="O5" i="34" s="1"/>
  <c r="N44" i="36"/>
  <c r="O44" i="36" s="1"/>
  <c r="N55" i="38"/>
  <c r="O55" i="38" s="1"/>
  <c r="H59" i="38"/>
  <c r="N41" i="33"/>
  <c r="O41" i="33" s="1"/>
  <c r="H63" i="34"/>
  <c r="N45" i="38"/>
  <c r="O45" i="38" s="1"/>
  <c r="D59" i="38"/>
  <c r="N63" i="34" l="1"/>
  <c r="O63" i="34" s="1"/>
  <c r="N60" i="36"/>
  <c r="O60" i="36" s="1"/>
  <c r="N60" i="37"/>
  <c r="O60" i="37" s="1"/>
  <c r="N56" i="33"/>
  <c r="O56" i="33" s="1"/>
  <c r="N59" i="38"/>
  <c r="O59" i="38" s="1"/>
</calcChain>
</file>

<file path=xl/sharedStrings.xml><?xml version="1.0" encoding="utf-8"?>
<sst xmlns="http://schemas.openxmlformats.org/spreadsheetml/2006/main" count="1240" uniqueCount="167">
  <si>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</si>
  <si>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</si>
  <si>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</si>
  <si>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</si>
  <si>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</si>
  <si>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</si>
  <si>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</si>
  <si>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</si>
  <si>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</si>
  <si>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</si>
  <si>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</si>
  <si>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</si>
  <si>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</si>
  <si>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</si>
  <si>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</si>
  <si>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</si>
  <si>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</si>
  <si>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</si>
  <si>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</si>
  <si>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</si>
  <si>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</si>
  <si>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</si>
  <si>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</si>
  <si>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Physical Environment</t>
  </si>
  <si>
    <t>Impact Fees - Residential - Culture / Recreation</t>
  </si>
  <si>
    <t>Intergovernmental Revenue</t>
  </si>
  <si>
    <t>State Grant - Public Safety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</si>
  <si>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</si>
  <si>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</si>
  <si>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</si>
  <si>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</si>
  <si>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</si>
  <si>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</si>
  <si>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</si>
  <si>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Physical Environment</t>
  </si>
  <si>
    <t>Grants from Other Local Units - Economic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</si>
  <si>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</si>
  <si>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</si>
  <si>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</si>
  <si>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</si>
  <si>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</si>
  <si>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</si>
  <si>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</si>
  <si>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</si>
  <si>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</si>
  <si>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</si>
  <si>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Garbage / Solid Waste</t>
  </si>
  <si>
    <t>Physical Environment - Water / Sewer Combination Utility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</si>
  <si>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</si>
  <si>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</si>
  <si>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</si>
  <si>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</si>
  <si>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</si>
  <si>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</si>
  <si>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</si>
  <si>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</si>
  <si>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</si>
  <si>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</si>
  <si>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</si>
  <si>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</si>
  <si>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</si>
  <si>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Proprietary Non-Operating Sources - Interest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</si>
  <si>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</si>
  <si>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</si>
  <si>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</si>
  <si>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</si>
  <si>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</si>
  <si>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</si>
  <si>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</si>
  <si>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</si>
  <si>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Tavares Revenues Reported by Account Code and Fund Type</t>
  </si>
  <si>
    <t>Local Fiscal Year Ended September 30, 2010</t>
  </si>
  <si>
    <t>Franchise Fee - Telecommunications</t>
  </si>
  <si>
    <t>Federal Grant - General Government</t>
  </si>
  <si>
    <t>Federal Grant - Public Safety</t>
  </si>
  <si>
    <t>Federal Grant - Transportation - Other Transportation</t>
  </si>
  <si>
    <t>Federal Grant - Culture / Recreation</t>
  </si>
  <si>
    <t>State Grant - Culture / Recreation</t>
  </si>
  <si>
    <t>Transportation (User Fees) - Airports</t>
  </si>
  <si>
    <t>Transportation (User Fees) - Water Ports and Terminals</t>
  </si>
  <si>
    <t>Culture / Recreation - Parks and Recreation</t>
  </si>
  <si>
    <t>Culture / Recreation - Special Recreation Facilities</t>
  </si>
  <si>
    <t>Disposition of Fixed Assets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</si>
  <si>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</si>
  <si>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</si>
  <si>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</si>
  <si>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</si>
  <si>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Other Physical Environment</t>
  </si>
  <si>
    <t>Grants from Other Local Units - Public Safety</t>
  </si>
  <si>
    <t>Grants from Other Local Units - Transportation</t>
  </si>
  <si>
    <t>2011 Municipal Population:</t>
  </si>
  <si>
    <t>Local Fiscal Year Ended September 30, 2012</t>
  </si>
  <si>
    <t>Grants from Other Local Units - General Government</t>
  </si>
  <si>
    <t>Proceeds - Installment Purchases and Capital Lease Proceeds</t>
  </si>
  <si>
    <t>Proceeds - Debt Proceeds</t>
  </si>
  <si>
    <t>2012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</si>
  <si>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</si>
  <si>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</si>
  <si>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</si>
  <si>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</si>
  <si>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Other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</si>
  <si>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</si>
  <si>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</si>
  <si>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</si>
  <si>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</si>
  <si>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Special Assessments - Charges for Public Services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</si>
  <si>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</si>
  <si>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</si>
  <si>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</si>
  <si>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</si>
  <si>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Water Ports and Terminals</t>
  </si>
  <si>
    <t>Culture / Recreation - Special Events</t>
  </si>
  <si>
    <t>Sales - Disposition of Fixed Assets</t>
  </si>
  <si>
    <t>Sales - Sale of Surplus Materials and Scrap</t>
  </si>
  <si>
    <t>Proprietary Non-Operating - State Grants and Donations</t>
  </si>
  <si>
    <t>2013 Municipal Population:</t>
  </si>
  <si>
    <t>Local Fiscal Year Ended September 30, 2014</t>
  </si>
  <si>
    <t>State Grant - Economic Environment</t>
  </si>
  <si>
    <t>2014 Municipal Population:</t>
  </si>
  <si>
    <t>Local Fiscal Year Ended September 30, 2015</t>
  </si>
  <si>
    <t>State Grant - Transportation - Airport Development</t>
  </si>
  <si>
    <t>2015 Municipal Population:</t>
  </si>
  <si>
    <t>Local Fiscal Year Ended September 30, 2016</t>
  </si>
  <si>
    <t>Other Permits, Fees, and Special Assessments</t>
  </si>
  <si>
    <t>State Grant - Physical Environment - Sewer / Wastewater</t>
  </si>
  <si>
    <t>2016 Municipal Population:</t>
  </si>
  <si>
    <t>Local Fiscal Year Ended September 30, 2017</t>
  </si>
  <si>
    <t>Grants from Other Local Units - Other</t>
  </si>
  <si>
    <t>2017 Municipal Population:</t>
  </si>
  <si>
    <t>Local Fiscal Year Ended September 30, 2018</t>
  </si>
  <si>
    <t>Federal Grant - Physical Environment - Water Supply System</t>
  </si>
  <si>
    <t>Federal Grant - Physical Environment - Garbage / Solid Waste</t>
  </si>
  <si>
    <t>Federal Grant - Economic Environment</t>
  </si>
  <si>
    <t>State Grant - Physical Environment - Stormwater Management</t>
  </si>
  <si>
    <t>State Grant - Transportation - Mass Transit</t>
  </si>
  <si>
    <t>2018 Municipal Population:</t>
  </si>
  <si>
    <t>Local Fiscal Year Ended September 30, 2019</t>
  </si>
  <si>
    <t>Other Miscellaneous Revenues - Settlements</t>
  </si>
  <si>
    <t>2019 Municipal Population:</t>
  </si>
  <si>
    <t>Local Fiscal Year Ended September 30, 2020</t>
  </si>
  <si>
    <t>Impact Fees - Commercial - Public Safety</t>
  </si>
  <si>
    <t>Impact Fees - Commercial - Physical Environment</t>
  </si>
  <si>
    <t>State Shared Revenues - Public Safety - Other Public Safety</t>
  </si>
  <si>
    <t>2020 Municipal Population:</t>
  </si>
  <si>
    <t>Local Fiscal Year Ended September 30, 2021</t>
  </si>
  <si>
    <t>State Shared Revenues - General Government - Other General Government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</si>
  <si>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</si>
  <si>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</si>
  <si>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</si>
  <si>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</si>
  <si>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</si>
  <si>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</si>
  <si>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</si>
  <si>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</si>
  <si>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</si>
  <si>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</si>
  <si>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</si>
  <si>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</si>
  <si>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</si>
  <si>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</si>
  <si>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2022 Municipal Population:</t>
  </si>
  <si>
    <t>Local Fiscal Year Ended September 30, 2023</t>
  </si>
  <si>
    <t>County Ninth-Cent Voted Fuel Tax</t>
  </si>
  <si>
    <t>Franchise Fee - Solid Waste</t>
  </si>
  <si>
    <t>Federal Grant - American Rescue Plan Act Funds</t>
  </si>
  <si>
    <t>State Shared Revenues - Transportation - Fuel Tax Refunds and Credits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</si>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</sst>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DB4E-D0F6-4BC6-A4F8-CAAE33F85692}">
  <sheetPr>
    <pageSetUpPr fitToPage="1"/>
  </sheetPr>
  <dimension ref="A1:ED7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63</v>
      </c>
      <c r="B3" s="108"/>
      <c r="C3" s="109"/>
      <c r="D3" s="113" t="s">
        <v>38</v>
      </c>
      <c r="E3" s="114"/>
      <c r="F3" s="114"/>
      <c r="G3" s="114"/>
      <c r="H3" s="115"/>
      <c r="I3" s="113" t="s">
        <v>39</v>
      </c>
      <c r="J3" s="115"/>
      <c r="K3" s="113" t="s">
        <v>41</v>
      </c>
      <c r="L3" s="114"/>
      <c r="M3" s="115"/>
      <c r="N3" s="49"/>
      <c r="O3" s="50"/>
      <c r="P3" s="116" t="s">
        <v>147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64</v>
      </c>
      <c r="F4" s="52" t="s">
        <v>65</v>
      </c>
      <c r="G4" s="52" t="s">
        <v>66</v>
      </c>
      <c r="H4" s="52" t="s">
        <v>5</v>
      </c>
      <c r="I4" s="52" t="s">
        <v>6</v>
      </c>
      <c r="J4" s="53" t="s">
        <v>67</v>
      </c>
      <c r="K4" s="53" t="s">
        <v>7</v>
      </c>
      <c r="L4" s="53" t="s">
        <v>8</v>
      </c>
      <c r="M4" s="53" t="s">
        <v>148</v>
      </c>
      <c r="N4" s="53" t="s">
        <v>9</v>
      </c>
      <c r="O4" s="53" t="s">
        <v>149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150</v>
      </c>
      <c r="B5" s="57"/>
      <c r="C5" s="57"/>
      <c r="D5" s="58">
        <f>SUM(D6:D14)</f>
        <v>11489320</v>
      </c>
      <c r="E5" s="58">
        <f>SUM(E6:E14)</f>
        <v>538847</v>
      </c>
      <c r="F5" s="58">
        <f>SUM(F6:F14)</f>
        <v>261942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12290109</v>
      </c>
      <c r="P5" s="60">
        <f>(O5/P$69)</f>
        <v>585.15969147264673</v>
      </c>
      <c r="Q5" s="61"/>
    </row>
    <row r="6" spans="1:134">
      <c r="A6" s="63"/>
      <c r="B6" s="64">
        <v>311</v>
      </c>
      <c r="C6" s="65" t="s">
        <v>2</v>
      </c>
      <c r="D6" s="66">
        <v>8315706</v>
      </c>
      <c r="E6" s="66">
        <v>538847</v>
      </c>
      <c r="F6" s="66">
        <v>261942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9116495</v>
      </c>
      <c r="P6" s="67">
        <f>(O6/P$69)</f>
        <v>434.05680140932247</v>
      </c>
      <c r="Q6" s="68"/>
    </row>
    <row r="7" spans="1:134">
      <c r="A7" s="63"/>
      <c r="B7" s="64">
        <v>312.3</v>
      </c>
      <c r="C7" s="65" t="s">
        <v>162</v>
      </c>
      <c r="D7" s="66">
        <v>82746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82746</v>
      </c>
      <c r="P7" s="67">
        <f>(O7/P$69)</f>
        <v>3.9397228967290387</v>
      </c>
      <c r="Q7" s="68"/>
    </row>
    <row r="8" spans="1:134">
      <c r="A8" s="63"/>
      <c r="B8" s="64">
        <v>312.41000000000003</v>
      </c>
      <c r="C8" s="65" t="s">
        <v>151</v>
      </c>
      <c r="D8" s="66">
        <v>321824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321824</v>
      </c>
      <c r="P8" s="67">
        <f>(O8/P$69)</f>
        <v>15.322763414750273</v>
      </c>
      <c r="Q8" s="68"/>
    </row>
    <row r="9" spans="1:134">
      <c r="A9" s="63"/>
      <c r="B9" s="64">
        <v>314.10000000000002</v>
      </c>
      <c r="C9" s="65" t="s">
        <v>13</v>
      </c>
      <c r="D9" s="66">
        <v>1500444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1500444</v>
      </c>
      <c r="P9" s="67">
        <f>(O9/P$69)</f>
        <v>71.439508641622623</v>
      </c>
      <c r="Q9" s="68"/>
    </row>
    <row r="10" spans="1:134">
      <c r="A10" s="63"/>
      <c r="B10" s="64">
        <v>314.3</v>
      </c>
      <c r="C10" s="65" t="s">
        <v>14</v>
      </c>
      <c r="D10" s="66">
        <v>533822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533822</v>
      </c>
      <c r="P10" s="67">
        <f>(O10/P$69)</f>
        <v>25.41646431462172</v>
      </c>
      <c r="Q10" s="68"/>
    </row>
    <row r="11" spans="1:134">
      <c r="A11" s="63"/>
      <c r="B11" s="64">
        <v>314.39999999999998</v>
      </c>
      <c r="C11" s="65" t="s">
        <v>15</v>
      </c>
      <c r="D11" s="66">
        <v>26567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26567</v>
      </c>
      <c r="P11" s="67">
        <f>(O11/P$69)</f>
        <v>1.264914536018664</v>
      </c>
      <c r="Q11" s="68"/>
    </row>
    <row r="12" spans="1:134">
      <c r="A12" s="63"/>
      <c r="B12" s="64">
        <v>314.8</v>
      </c>
      <c r="C12" s="65" t="s">
        <v>16</v>
      </c>
      <c r="D12" s="66">
        <v>17616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17616</v>
      </c>
      <c r="P12" s="67">
        <f>(O12/P$69)</f>
        <v>0.8387373232395372</v>
      </c>
      <c r="Q12" s="68"/>
    </row>
    <row r="13" spans="1:134">
      <c r="A13" s="63"/>
      <c r="B13" s="64">
        <v>315.10000000000002</v>
      </c>
      <c r="C13" s="65" t="s">
        <v>152</v>
      </c>
      <c r="D13" s="66">
        <v>645942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645942</v>
      </c>
      <c r="P13" s="67">
        <f>(O13/P$69)</f>
        <v>30.754749321525498</v>
      </c>
      <c r="Q13" s="68"/>
    </row>
    <row r="14" spans="1:134">
      <c r="A14" s="63"/>
      <c r="B14" s="64">
        <v>316</v>
      </c>
      <c r="C14" s="65" t="s">
        <v>104</v>
      </c>
      <c r="D14" s="66">
        <v>44653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44653</v>
      </c>
      <c r="P14" s="67">
        <f>(O14/P$69)</f>
        <v>2.1260296148169311</v>
      </c>
      <c r="Q14" s="68"/>
    </row>
    <row r="15" spans="1:134" ht="15.75">
      <c r="A15" s="69" t="s">
        <v>19</v>
      </c>
      <c r="B15" s="70"/>
      <c r="C15" s="71"/>
      <c r="D15" s="72">
        <f>SUM(D16:D26)</f>
        <v>3949698</v>
      </c>
      <c r="E15" s="72">
        <f>SUM(E16:E26)</f>
        <v>2239639</v>
      </c>
      <c r="F15" s="72">
        <f>SUM(F16:F26)</f>
        <v>0</v>
      </c>
      <c r="G15" s="72">
        <f>SUM(G16:G26)</f>
        <v>0</v>
      </c>
      <c r="H15" s="72">
        <f>SUM(H16:H26)</f>
        <v>0</v>
      </c>
      <c r="I15" s="72">
        <f>SUM(I16:I26)</f>
        <v>1662213</v>
      </c>
      <c r="J15" s="72">
        <f>SUM(J16:J26)</f>
        <v>0</v>
      </c>
      <c r="K15" s="72">
        <f>SUM(K16:K26)</f>
        <v>0</v>
      </c>
      <c r="L15" s="72">
        <f>SUM(L16:L26)</f>
        <v>0</v>
      </c>
      <c r="M15" s="72">
        <f>SUM(M16:M26)</f>
        <v>0</v>
      </c>
      <c r="N15" s="72">
        <f>SUM(N16:N26)</f>
        <v>0</v>
      </c>
      <c r="O15" s="73">
        <f>SUM(D15:N15)</f>
        <v>7851550</v>
      </c>
      <c r="P15" s="74">
        <f>(O15/P$69)</f>
        <v>373.82992905775365</v>
      </c>
      <c r="Q15" s="75"/>
    </row>
    <row r="16" spans="1:134">
      <c r="A16" s="63"/>
      <c r="B16" s="64">
        <v>322</v>
      </c>
      <c r="C16" s="65" t="s">
        <v>153</v>
      </c>
      <c r="D16" s="66">
        <v>1519629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1519629</v>
      </c>
      <c r="P16" s="67">
        <f>(O16/P$69)</f>
        <v>72.352949578631623</v>
      </c>
      <c r="Q16" s="68"/>
    </row>
    <row r="17" spans="1:17">
      <c r="A17" s="63"/>
      <c r="B17" s="64">
        <v>323.10000000000002</v>
      </c>
      <c r="C17" s="65" t="s">
        <v>20</v>
      </c>
      <c r="D17" s="66">
        <v>1605631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6" si="1">SUM(D17:N17)</f>
        <v>1605631</v>
      </c>
      <c r="P17" s="67">
        <f>(O17/P$69)</f>
        <v>76.447697947912204</v>
      </c>
      <c r="Q17" s="68"/>
    </row>
    <row r="18" spans="1:17">
      <c r="A18" s="63"/>
      <c r="B18" s="64">
        <v>323.39999999999998</v>
      </c>
      <c r="C18" s="65" t="s">
        <v>21</v>
      </c>
      <c r="D18" s="66">
        <v>51479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51479</v>
      </c>
      <c r="P18" s="67">
        <f>(O18/P$69)</f>
        <v>2.4510308051230778</v>
      </c>
      <c r="Q18" s="68"/>
    </row>
    <row r="19" spans="1:17">
      <c r="A19" s="63"/>
      <c r="B19" s="64">
        <v>323.7</v>
      </c>
      <c r="C19" s="65" t="s">
        <v>163</v>
      </c>
      <c r="D19" s="66">
        <v>18350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18350</v>
      </c>
      <c r="P19" s="67">
        <f>(O19/P$69)</f>
        <v>0.87368471170785122</v>
      </c>
      <c r="Q19" s="68"/>
    </row>
    <row r="20" spans="1:17">
      <c r="A20" s="63"/>
      <c r="B20" s="64">
        <v>324.11</v>
      </c>
      <c r="C20" s="65" t="s">
        <v>22</v>
      </c>
      <c r="D20" s="66">
        <v>0</v>
      </c>
      <c r="E20" s="66">
        <v>171765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171765</v>
      </c>
      <c r="P20" s="67">
        <f>(O20/P$69)</f>
        <v>8.1781174117983149</v>
      </c>
      <c r="Q20" s="68"/>
    </row>
    <row r="21" spans="1:17">
      <c r="A21" s="63"/>
      <c r="B21" s="64">
        <v>324.12</v>
      </c>
      <c r="C21" s="65" t="s">
        <v>140</v>
      </c>
      <c r="D21" s="66">
        <v>0</v>
      </c>
      <c r="E21" s="66">
        <v>15164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15164</v>
      </c>
      <c r="P21" s="67">
        <f>(O21/P$69)</f>
        <v>0.72199209636718564</v>
      </c>
      <c r="Q21" s="68"/>
    </row>
    <row r="22" spans="1:17">
      <c r="A22" s="63"/>
      <c r="B22" s="64">
        <v>324.20999999999998</v>
      </c>
      <c r="C22" s="65" t="s">
        <v>23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1629338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1629338</v>
      </c>
      <c r="P22" s="67">
        <f>(O22/P$69)</f>
        <v>77.576441460743709</v>
      </c>
      <c r="Q22" s="68"/>
    </row>
    <row r="23" spans="1:17">
      <c r="A23" s="63"/>
      <c r="B23" s="64">
        <v>324.22000000000003</v>
      </c>
      <c r="C23" s="65" t="s">
        <v>141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32875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32875</v>
      </c>
      <c r="P23" s="67">
        <f>(O23/P$69)</f>
        <v>1.5652525829643384</v>
      </c>
      <c r="Q23" s="68"/>
    </row>
    <row r="24" spans="1:17">
      <c r="A24" s="63"/>
      <c r="B24" s="64">
        <v>324.61</v>
      </c>
      <c r="C24" s="65" t="s">
        <v>24</v>
      </c>
      <c r="D24" s="66">
        <v>0</v>
      </c>
      <c r="E24" s="66">
        <v>121850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121850</v>
      </c>
      <c r="P24" s="67">
        <f>(O24/P$69)</f>
        <v>5.8015521592153503</v>
      </c>
      <c r="Q24" s="68"/>
    </row>
    <row r="25" spans="1:17">
      <c r="A25" s="63"/>
      <c r="B25" s="64">
        <v>329.1</v>
      </c>
      <c r="C25" s="65" t="s">
        <v>154</v>
      </c>
      <c r="D25" s="66">
        <v>754609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754609</v>
      </c>
      <c r="P25" s="67">
        <f>(O25/P$69)</f>
        <v>35.928629243441414</v>
      </c>
      <c r="Q25" s="68"/>
    </row>
    <row r="26" spans="1:17">
      <c r="A26" s="63"/>
      <c r="B26" s="64">
        <v>329.5</v>
      </c>
      <c r="C26" s="65" t="s">
        <v>155</v>
      </c>
      <c r="D26" s="66">
        <v>0</v>
      </c>
      <c r="E26" s="66">
        <v>1930860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1930860</v>
      </c>
      <c r="P26" s="67">
        <f>(O26/P$69)</f>
        <v>91.932581059848587</v>
      </c>
      <c r="Q26" s="68"/>
    </row>
    <row r="27" spans="1:17" ht="15.75">
      <c r="A27" s="69" t="s">
        <v>156</v>
      </c>
      <c r="B27" s="70"/>
      <c r="C27" s="71"/>
      <c r="D27" s="72">
        <f>SUM(D28:D44)</f>
        <v>7700052</v>
      </c>
      <c r="E27" s="72">
        <f>SUM(E28:E44)</f>
        <v>12263538</v>
      </c>
      <c r="F27" s="72">
        <f>SUM(F28:F44)</f>
        <v>0</v>
      </c>
      <c r="G27" s="72">
        <f>SUM(G28:G44)</f>
        <v>0</v>
      </c>
      <c r="H27" s="72">
        <f>SUM(H28:H44)</f>
        <v>0</v>
      </c>
      <c r="I27" s="72">
        <f>SUM(I28:I44)</f>
        <v>0</v>
      </c>
      <c r="J27" s="72">
        <f>SUM(J28:J44)</f>
        <v>0</v>
      </c>
      <c r="K27" s="72">
        <f>SUM(K28:K44)</f>
        <v>0</v>
      </c>
      <c r="L27" s="72">
        <f>SUM(L28:L44)</f>
        <v>0</v>
      </c>
      <c r="M27" s="72">
        <f>SUM(M28:M44)</f>
        <v>0</v>
      </c>
      <c r="N27" s="72">
        <f>SUM(N28:N44)</f>
        <v>0</v>
      </c>
      <c r="O27" s="73">
        <f>SUM(D27:N27)</f>
        <v>19963590</v>
      </c>
      <c r="P27" s="74">
        <f>(O27/P$69)</f>
        <v>950.51135552063988</v>
      </c>
      <c r="Q27" s="75"/>
    </row>
    <row r="28" spans="1:17">
      <c r="A28" s="63"/>
      <c r="B28" s="64">
        <v>331.2</v>
      </c>
      <c r="C28" s="65" t="s">
        <v>74</v>
      </c>
      <c r="D28" s="66">
        <v>0</v>
      </c>
      <c r="E28" s="66">
        <v>4062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4062</v>
      </c>
      <c r="P28" s="67">
        <f>(O28/P$69)</f>
        <v>0.19340094272246822</v>
      </c>
      <c r="Q28" s="68"/>
    </row>
    <row r="29" spans="1:17">
      <c r="A29" s="63"/>
      <c r="B29" s="64">
        <v>331.51</v>
      </c>
      <c r="C29" s="65" t="s">
        <v>164</v>
      </c>
      <c r="D29" s="66">
        <v>0</v>
      </c>
      <c r="E29" s="66">
        <v>3928584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7" si="2">SUM(D29:N29)</f>
        <v>3928584</v>
      </c>
      <c r="P29" s="67">
        <f>(O29/P$69)</f>
        <v>187.04870732752465</v>
      </c>
      <c r="Q29" s="68"/>
    </row>
    <row r="30" spans="1:17">
      <c r="A30" s="63"/>
      <c r="B30" s="64">
        <v>334.49</v>
      </c>
      <c r="C30" s="65" t="s">
        <v>27</v>
      </c>
      <c r="D30" s="66">
        <v>69054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69054</v>
      </c>
      <c r="P30" s="67">
        <f>(O30/P$69)</f>
        <v>3.2878160262819596</v>
      </c>
      <c r="Q30" s="68"/>
    </row>
    <row r="31" spans="1:17">
      <c r="A31" s="63"/>
      <c r="B31" s="64">
        <v>334.5</v>
      </c>
      <c r="C31" s="65" t="s">
        <v>117</v>
      </c>
      <c r="D31" s="66">
        <v>0</v>
      </c>
      <c r="E31" s="66">
        <v>3672624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3672624</v>
      </c>
      <c r="P31" s="67">
        <f>(O31/P$69)</f>
        <v>174.86187687473219</v>
      </c>
      <c r="Q31" s="68"/>
    </row>
    <row r="32" spans="1:17">
      <c r="A32" s="63"/>
      <c r="B32" s="64">
        <v>335.125</v>
      </c>
      <c r="C32" s="65" t="s">
        <v>157</v>
      </c>
      <c r="D32" s="66">
        <v>962464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962464</v>
      </c>
      <c r="P32" s="67">
        <f>(O32/P$69)</f>
        <v>45.825072608674951</v>
      </c>
      <c r="Q32" s="68"/>
    </row>
    <row r="33" spans="1:17">
      <c r="A33" s="63"/>
      <c r="B33" s="64">
        <v>335.14</v>
      </c>
      <c r="C33" s="65" t="s">
        <v>107</v>
      </c>
      <c r="D33" s="66">
        <v>12267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12267</v>
      </c>
      <c r="P33" s="67">
        <f>(O33/P$69)</f>
        <v>0.58405942008284528</v>
      </c>
      <c r="Q33" s="68"/>
    </row>
    <row r="34" spans="1:17">
      <c r="A34" s="63"/>
      <c r="B34" s="64">
        <v>335.15</v>
      </c>
      <c r="C34" s="65" t="s">
        <v>108</v>
      </c>
      <c r="D34" s="66">
        <v>15624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15624</v>
      </c>
      <c r="P34" s="67">
        <f>(O34/P$69)</f>
        <v>0.74389372946721899</v>
      </c>
      <c r="Q34" s="68"/>
    </row>
    <row r="35" spans="1:17">
      <c r="A35" s="63"/>
      <c r="B35" s="64">
        <v>335.18</v>
      </c>
      <c r="C35" s="65" t="s">
        <v>158</v>
      </c>
      <c r="D35" s="66">
        <v>1462117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1462117</v>
      </c>
      <c r="P35" s="67">
        <f>(O35/P$69)</f>
        <v>69.614674094177019</v>
      </c>
      <c r="Q35" s="68"/>
    </row>
    <row r="36" spans="1:17">
      <c r="A36" s="63"/>
      <c r="B36" s="64">
        <v>335.19</v>
      </c>
      <c r="C36" s="65" t="s">
        <v>145</v>
      </c>
      <c r="D36" s="66">
        <v>0</v>
      </c>
      <c r="E36" s="66">
        <v>2429422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2429422</v>
      </c>
      <c r="P36" s="67">
        <f>(O36/P$69)</f>
        <v>115.67023758510689</v>
      </c>
      <c r="Q36" s="68"/>
    </row>
    <row r="37" spans="1:17">
      <c r="A37" s="63"/>
      <c r="B37" s="64">
        <v>335.21</v>
      </c>
      <c r="C37" s="65" t="s">
        <v>32</v>
      </c>
      <c r="D37" s="66">
        <v>7937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7937</v>
      </c>
      <c r="P37" s="67">
        <f>(O37/P$69)</f>
        <v>0.37789839546731419</v>
      </c>
      <c r="Q37" s="68"/>
    </row>
    <row r="38" spans="1:17">
      <c r="A38" s="63"/>
      <c r="B38" s="64">
        <v>335.45</v>
      </c>
      <c r="C38" s="65" t="s">
        <v>165</v>
      </c>
      <c r="D38" s="66">
        <v>22632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:O43" si="3">SUM(D38:N38)</f>
        <v>22632</v>
      </c>
      <c r="P38" s="67">
        <f>(O38/P$69)</f>
        <v>1.0775603485216398</v>
      </c>
      <c r="Q38" s="68"/>
    </row>
    <row r="39" spans="1:17">
      <c r="A39" s="63"/>
      <c r="B39" s="64">
        <v>337.2</v>
      </c>
      <c r="C39" s="65" t="s">
        <v>88</v>
      </c>
      <c r="D39" s="66">
        <v>67219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3"/>
        <v>67219</v>
      </c>
      <c r="P39" s="67">
        <f>(O39/P$69)</f>
        <v>3.2004475551111744</v>
      </c>
      <c r="Q39" s="68"/>
    </row>
    <row r="40" spans="1:17">
      <c r="A40" s="63"/>
      <c r="B40" s="64">
        <v>337.3</v>
      </c>
      <c r="C40" s="65" t="s">
        <v>34</v>
      </c>
      <c r="D40" s="66">
        <v>0</v>
      </c>
      <c r="E40" s="66">
        <v>1300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1300</v>
      </c>
      <c r="P40" s="67">
        <f>(O40/P$69)</f>
        <v>6.189591963052897E-2</v>
      </c>
      <c r="Q40" s="68"/>
    </row>
    <row r="41" spans="1:17">
      <c r="A41" s="63"/>
      <c r="B41" s="64">
        <v>337.5</v>
      </c>
      <c r="C41" s="65" t="s">
        <v>35</v>
      </c>
      <c r="D41" s="66">
        <v>0</v>
      </c>
      <c r="E41" s="66">
        <v>10295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10295</v>
      </c>
      <c r="P41" s="67">
        <f>(O41/P$69)</f>
        <v>0.49016807122791983</v>
      </c>
      <c r="Q41" s="68"/>
    </row>
    <row r="42" spans="1:17">
      <c r="A42" s="63"/>
      <c r="B42" s="64">
        <v>337.7</v>
      </c>
      <c r="C42" s="65" t="s">
        <v>36</v>
      </c>
      <c r="D42" s="66">
        <v>4908515</v>
      </c>
      <c r="E42" s="66">
        <v>510440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5418955</v>
      </c>
      <c r="P42" s="67">
        <f>(O42/P$69)</f>
        <v>258.00861781650241</v>
      </c>
      <c r="Q42" s="68"/>
    </row>
    <row r="43" spans="1:17">
      <c r="A43" s="63"/>
      <c r="B43" s="64">
        <v>337.9</v>
      </c>
      <c r="C43" s="65" t="s">
        <v>127</v>
      </c>
      <c r="D43" s="66">
        <v>0</v>
      </c>
      <c r="E43" s="66">
        <v>1706811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1706811</v>
      </c>
      <c r="P43" s="67">
        <f>(O43/P$69)</f>
        <v>81.265104985002139</v>
      </c>
      <c r="Q43" s="68"/>
    </row>
    <row r="44" spans="1:17">
      <c r="A44" s="63"/>
      <c r="B44" s="64">
        <v>338</v>
      </c>
      <c r="C44" s="65" t="s">
        <v>37</v>
      </c>
      <c r="D44" s="66">
        <v>172223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>SUM(D44:N44)</f>
        <v>172223</v>
      </c>
      <c r="P44" s="67">
        <f>(O44/P$69)</f>
        <v>8.1999238204066085</v>
      </c>
      <c r="Q44" s="68"/>
    </row>
    <row r="45" spans="1:17" ht="15.75">
      <c r="A45" s="69" t="s">
        <v>42</v>
      </c>
      <c r="B45" s="70"/>
      <c r="C45" s="71"/>
      <c r="D45" s="72">
        <f>SUM(D46:D52)</f>
        <v>170705</v>
      </c>
      <c r="E45" s="72">
        <f>SUM(E46:E52)</f>
        <v>419014</v>
      </c>
      <c r="F45" s="72">
        <f>SUM(F46:F52)</f>
        <v>0</v>
      </c>
      <c r="G45" s="72">
        <f>SUM(G46:G52)</f>
        <v>0</v>
      </c>
      <c r="H45" s="72">
        <f>SUM(H46:H52)</f>
        <v>0</v>
      </c>
      <c r="I45" s="72">
        <f>SUM(I46:I52)</f>
        <v>19192095</v>
      </c>
      <c r="J45" s="72">
        <f>SUM(J46:J52)</f>
        <v>0</v>
      </c>
      <c r="K45" s="72">
        <f>SUM(K46:K52)</f>
        <v>0</v>
      </c>
      <c r="L45" s="72">
        <f>SUM(L46:L52)</f>
        <v>0</v>
      </c>
      <c r="M45" s="72">
        <f>SUM(M46:M52)</f>
        <v>0</v>
      </c>
      <c r="N45" s="72">
        <f>SUM(N46:N52)</f>
        <v>0</v>
      </c>
      <c r="O45" s="72">
        <f>SUM(D45:N45)</f>
        <v>19781814</v>
      </c>
      <c r="P45" s="74">
        <f>(O45/P$69)</f>
        <v>941.85659191544062</v>
      </c>
      <c r="Q45" s="75"/>
    </row>
    <row r="46" spans="1:17">
      <c r="A46" s="63"/>
      <c r="B46" s="64">
        <v>343.4</v>
      </c>
      <c r="C46" s="65" t="s">
        <v>46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3942341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52" si="4">SUM(D46:N46)</f>
        <v>3942341</v>
      </c>
      <c r="P46" s="67">
        <f>(O46/P$69)</f>
        <v>187.70370899395326</v>
      </c>
      <c r="Q46" s="68"/>
    </row>
    <row r="47" spans="1:17">
      <c r="A47" s="63"/>
      <c r="B47" s="64">
        <v>343.6</v>
      </c>
      <c r="C47" s="65" t="s">
        <v>47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12875014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12875014</v>
      </c>
      <c r="P47" s="67">
        <f>(O47/P$69)</f>
        <v>613.00833214302713</v>
      </c>
      <c r="Q47" s="68"/>
    </row>
    <row r="48" spans="1:17">
      <c r="A48" s="63"/>
      <c r="B48" s="64">
        <v>343.9</v>
      </c>
      <c r="C48" s="65" t="s">
        <v>48</v>
      </c>
      <c r="D48" s="66">
        <v>26579</v>
      </c>
      <c r="E48" s="66">
        <v>0</v>
      </c>
      <c r="F48" s="66">
        <v>0</v>
      </c>
      <c r="G48" s="66">
        <v>0</v>
      </c>
      <c r="H48" s="66">
        <v>0</v>
      </c>
      <c r="I48" s="66">
        <v>1723442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1750021</v>
      </c>
      <c r="P48" s="67">
        <f>(O48/P$69)</f>
        <v>83.322430129029186</v>
      </c>
      <c r="Q48" s="68"/>
    </row>
    <row r="49" spans="1:17">
      <c r="A49" s="63"/>
      <c r="B49" s="64">
        <v>344.2</v>
      </c>
      <c r="C49" s="65" t="s">
        <v>110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651298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651298</v>
      </c>
      <c r="P49" s="67">
        <f>(O49/P$69)</f>
        <v>31.009760510403275</v>
      </c>
      <c r="Q49" s="68"/>
    </row>
    <row r="50" spans="1:17">
      <c r="A50" s="63"/>
      <c r="B50" s="64">
        <v>347.2</v>
      </c>
      <c r="C50" s="65" t="s">
        <v>80</v>
      </c>
      <c r="D50" s="66">
        <v>121326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121326</v>
      </c>
      <c r="P50" s="67">
        <f>(O50/P$69)</f>
        <v>5.7766033423796603</v>
      </c>
      <c r="Q50" s="68"/>
    </row>
    <row r="51" spans="1:17">
      <c r="A51" s="63"/>
      <c r="B51" s="64">
        <v>347.4</v>
      </c>
      <c r="C51" s="65" t="s">
        <v>111</v>
      </c>
      <c r="D51" s="66">
        <v>0</v>
      </c>
      <c r="E51" s="66">
        <v>16174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16174</v>
      </c>
      <c r="P51" s="67">
        <f>(O51/P$69)</f>
        <v>0.77008046469551972</v>
      </c>
      <c r="Q51" s="68"/>
    </row>
    <row r="52" spans="1:17">
      <c r="A52" s="63"/>
      <c r="B52" s="64">
        <v>347.5</v>
      </c>
      <c r="C52" s="65" t="s">
        <v>81</v>
      </c>
      <c r="D52" s="66">
        <v>22800</v>
      </c>
      <c r="E52" s="66">
        <v>402840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425640</v>
      </c>
      <c r="P52" s="67">
        <f>(O52/P$69)</f>
        <v>20.265676331952577</v>
      </c>
      <c r="Q52" s="68"/>
    </row>
    <row r="53" spans="1:17" ht="15.75">
      <c r="A53" s="69" t="s">
        <v>43</v>
      </c>
      <c r="B53" s="70"/>
      <c r="C53" s="71"/>
      <c r="D53" s="72">
        <f>SUM(D54:D54)</f>
        <v>36472</v>
      </c>
      <c r="E53" s="72">
        <f>SUM(E54:E54)</f>
        <v>2105</v>
      </c>
      <c r="F53" s="72">
        <f>SUM(F54:F54)</f>
        <v>0</v>
      </c>
      <c r="G53" s="72">
        <f>SUM(G54:G54)</f>
        <v>0</v>
      </c>
      <c r="H53" s="72">
        <f>SUM(H54:H54)</f>
        <v>0</v>
      </c>
      <c r="I53" s="72">
        <f>SUM(I54:I54)</f>
        <v>0</v>
      </c>
      <c r="J53" s="72">
        <f>SUM(J54:J54)</f>
        <v>0</v>
      </c>
      <c r="K53" s="72">
        <f>SUM(K54:K54)</f>
        <v>0</v>
      </c>
      <c r="L53" s="72">
        <f>SUM(L54:L54)</f>
        <v>0</v>
      </c>
      <c r="M53" s="72">
        <f>SUM(M54:M54)</f>
        <v>0</v>
      </c>
      <c r="N53" s="72">
        <f>SUM(N54:N54)</f>
        <v>0</v>
      </c>
      <c r="O53" s="72">
        <f>SUM(D53:N53)</f>
        <v>38577</v>
      </c>
      <c r="P53" s="74">
        <f>(O53/P$69)</f>
        <v>1.8367376089130125</v>
      </c>
      <c r="Q53" s="75"/>
    </row>
    <row r="54" spans="1:17">
      <c r="A54" s="76"/>
      <c r="B54" s="77">
        <v>351.1</v>
      </c>
      <c r="C54" s="78" t="s">
        <v>51</v>
      </c>
      <c r="D54" s="66">
        <v>36472</v>
      </c>
      <c r="E54" s="66">
        <v>2105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>SUM(D54:N54)</f>
        <v>38577</v>
      </c>
      <c r="P54" s="67">
        <f>(O54/P$69)</f>
        <v>1.8367376089130125</v>
      </c>
      <c r="Q54" s="68"/>
    </row>
    <row r="55" spans="1:17" ht="15.75">
      <c r="A55" s="69" t="s">
        <v>3</v>
      </c>
      <c r="B55" s="70"/>
      <c r="C55" s="71"/>
      <c r="D55" s="72">
        <f>SUM(D56:D63)</f>
        <v>695956</v>
      </c>
      <c r="E55" s="72">
        <f>SUM(E56:E63)</f>
        <v>15783</v>
      </c>
      <c r="F55" s="72">
        <f>SUM(F56:F63)</f>
        <v>1350</v>
      </c>
      <c r="G55" s="72">
        <f>SUM(G56:G63)</f>
        <v>0</v>
      </c>
      <c r="H55" s="72">
        <f>SUM(H56:H63)</f>
        <v>1360</v>
      </c>
      <c r="I55" s="72">
        <f>SUM(I56:I63)</f>
        <v>298323</v>
      </c>
      <c r="J55" s="72">
        <f>SUM(J56:J63)</f>
        <v>0</v>
      </c>
      <c r="K55" s="72">
        <f>SUM(K56:K63)</f>
        <v>3202204</v>
      </c>
      <c r="L55" s="72">
        <f>SUM(L56:L63)</f>
        <v>0</v>
      </c>
      <c r="M55" s="72">
        <f>SUM(M56:M63)</f>
        <v>0</v>
      </c>
      <c r="N55" s="72">
        <f>SUM(N56:N63)</f>
        <v>0</v>
      </c>
      <c r="O55" s="72">
        <f>SUM(D55:N55)</f>
        <v>4214976</v>
      </c>
      <c r="P55" s="74">
        <f>(O55/P$69)</f>
        <v>200.68447364662191</v>
      </c>
      <c r="Q55" s="75"/>
    </row>
    <row r="56" spans="1:17">
      <c r="A56" s="63"/>
      <c r="B56" s="64">
        <v>361.1</v>
      </c>
      <c r="C56" s="65" t="s">
        <v>54</v>
      </c>
      <c r="D56" s="66">
        <v>2504</v>
      </c>
      <c r="E56" s="66">
        <v>7552</v>
      </c>
      <c r="F56" s="66">
        <v>1350</v>
      </c>
      <c r="G56" s="66">
        <v>0</v>
      </c>
      <c r="H56" s="66">
        <v>1360</v>
      </c>
      <c r="I56" s="66">
        <v>221232</v>
      </c>
      <c r="J56" s="66">
        <v>0</v>
      </c>
      <c r="K56" s="66">
        <v>593980</v>
      </c>
      <c r="L56" s="66">
        <v>0</v>
      </c>
      <c r="M56" s="66">
        <v>0</v>
      </c>
      <c r="N56" s="66">
        <v>0</v>
      </c>
      <c r="O56" s="66">
        <f>SUM(D56:N56)</f>
        <v>827978</v>
      </c>
      <c r="P56" s="67">
        <f>(O56/P$69)</f>
        <v>39.421892110650859</v>
      </c>
      <c r="Q56" s="68"/>
    </row>
    <row r="57" spans="1:17">
      <c r="A57" s="63"/>
      <c r="B57" s="64">
        <v>361.3</v>
      </c>
      <c r="C57" s="65" t="s">
        <v>55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1249435</v>
      </c>
      <c r="L57" s="66">
        <v>0</v>
      </c>
      <c r="M57" s="66">
        <v>0</v>
      </c>
      <c r="N57" s="66">
        <v>0</v>
      </c>
      <c r="O57" s="66">
        <f t="shared" ref="O57:O66" si="5">SUM(D57:N57)</f>
        <v>1249435</v>
      </c>
      <c r="P57" s="67">
        <f>(O57/P$69)</f>
        <v>59.488406418130744</v>
      </c>
      <c r="Q57" s="68"/>
    </row>
    <row r="58" spans="1:17">
      <c r="A58" s="63"/>
      <c r="B58" s="64">
        <v>364</v>
      </c>
      <c r="C58" s="65" t="s">
        <v>112</v>
      </c>
      <c r="D58" s="66">
        <v>555873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5"/>
        <v>555873</v>
      </c>
      <c r="P58" s="67">
        <f>(O58/P$69)</f>
        <v>26.466361948293102</v>
      </c>
      <c r="Q58" s="68"/>
    </row>
    <row r="59" spans="1:17">
      <c r="A59" s="63"/>
      <c r="B59" s="64">
        <v>365</v>
      </c>
      <c r="C59" s="65" t="s">
        <v>113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17211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5"/>
        <v>17211</v>
      </c>
      <c r="P59" s="67">
        <f>(O59/P$69)</f>
        <v>0.81945436366233393</v>
      </c>
      <c r="Q59" s="68"/>
    </row>
    <row r="60" spans="1:17">
      <c r="A60" s="63"/>
      <c r="B60" s="64">
        <v>366</v>
      </c>
      <c r="C60" s="65" t="s">
        <v>83</v>
      </c>
      <c r="D60" s="66">
        <v>0</v>
      </c>
      <c r="E60" s="66">
        <v>250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250</v>
      </c>
      <c r="P60" s="67">
        <f>(O60/P$69)</f>
        <v>1.1903061467409418E-2</v>
      </c>
      <c r="Q60" s="68"/>
    </row>
    <row r="61" spans="1:17">
      <c r="A61" s="63"/>
      <c r="B61" s="64">
        <v>368</v>
      </c>
      <c r="C61" s="65" t="s">
        <v>58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1358789</v>
      </c>
      <c r="L61" s="66">
        <v>0</v>
      </c>
      <c r="M61" s="66">
        <v>0</v>
      </c>
      <c r="N61" s="66">
        <v>0</v>
      </c>
      <c r="O61" s="66">
        <f t="shared" si="5"/>
        <v>1358789</v>
      </c>
      <c r="P61" s="67">
        <f>(O61/P$69)</f>
        <v>64.694995952959104</v>
      </c>
      <c r="Q61" s="68"/>
    </row>
    <row r="62" spans="1:17">
      <c r="A62" s="63"/>
      <c r="B62" s="64">
        <v>369.3</v>
      </c>
      <c r="C62" s="65" t="s">
        <v>137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54323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>SUM(D62:N62)</f>
        <v>54323</v>
      </c>
      <c r="P62" s="67">
        <f>(O62/P$69)</f>
        <v>2.586440032376327</v>
      </c>
      <c r="Q62" s="68"/>
    </row>
    <row r="63" spans="1:17">
      <c r="A63" s="63"/>
      <c r="B63" s="64">
        <v>369.9</v>
      </c>
      <c r="C63" s="65" t="s">
        <v>59</v>
      </c>
      <c r="D63" s="66">
        <v>137579</v>
      </c>
      <c r="E63" s="66">
        <v>7981</v>
      </c>
      <c r="F63" s="66">
        <v>0</v>
      </c>
      <c r="G63" s="66">
        <v>0</v>
      </c>
      <c r="H63" s="66">
        <v>0</v>
      </c>
      <c r="I63" s="66">
        <v>5557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5"/>
        <v>151117</v>
      </c>
      <c r="P63" s="67">
        <f>(O63/P$69)</f>
        <v>7.1950197590820357</v>
      </c>
      <c r="Q63" s="68"/>
    </row>
    <row r="64" spans="1:17" ht="15.75">
      <c r="A64" s="69" t="s">
        <v>44</v>
      </c>
      <c r="B64" s="70"/>
      <c r="C64" s="71"/>
      <c r="D64" s="72">
        <f>SUM(D65:D66)</f>
        <v>6456942</v>
      </c>
      <c r="E64" s="72">
        <f>SUM(E65:E66)</f>
        <v>581363</v>
      </c>
      <c r="F64" s="72">
        <f>SUM(F65:F66)</f>
        <v>914934</v>
      </c>
      <c r="G64" s="72">
        <f>SUM(G65:G66)</f>
        <v>0</v>
      </c>
      <c r="H64" s="72">
        <f>SUM(H65:H66)</f>
        <v>0</v>
      </c>
      <c r="I64" s="72">
        <f>SUM(I65:I66)</f>
        <v>1063268</v>
      </c>
      <c r="J64" s="72">
        <f>SUM(J65:J66)</f>
        <v>0</v>
      </c>
      <c r="K64" s="72">
        <f>SUM(K65:K66)</f>
        <v>0</v>
      </c>
      <c r="L64" s="72">
        <f>SUM(L65:L66)</f>
        <v>0</v>
      </c>
      <c r="M64" s="72">
        <f>SUM(M65:M66)</f>
        <v>0</v>
      </c>
      <c r="N64" s="72">
        <f>SUM(N65:N66)</f>
        <v>0</v>
      </c>
      <c r="O64" s="72">
        <f t="shared" si="5"/>
        <v>9016507</v>
      </c>
      <c r="P64" s="74">
        <f>(O64/P$69)</f>
        <v>429.29614816930916</v>
      </c>
      <c r="Q64" s="68"/>
    </row>
    <row r="65" spans="1:120">
      <c r="A65" s="63"/>
      <c r="B65" s="64">
        <v>381</v>
      </c>
      <c r="C65" s="65" t="s">
        <v>60</v>
      </c>
      <c r="D65" s="66">
        <v>5480942</v>
      </c>
      <c r="E65" s="66">
        <v>581363</v>
      </c>
      <c r="F65" s="66">
        <v>914934</v>
      </c>
      <c r="G65" s="66">
        <v>0</v>
      </c>
      <c r="H65" s="66">
        <v>0</v>
      </c>
      <c r="I65" s="66">
        <v>1063268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8040507</v>
      </c>
      <c r="P65" s="67">
        <f>(O65/P$69)</f>
        <v>382.82659620054278</v>
      </c>
      <c r="Q65" s="68"/>
    </row>
    <row r="66" spans="1:120" ht="15.75" thickBot="1">
      <c r="A66" s="63"/>
      <c r="B66" s="64">
        <v>384</v>
      </c>
      <c r="C66" s="65" t="s">
        <v>94</v>
      </c>
      <c r="D66" s="66">
        <v>976000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5"/>
        <v>976000</v>
      </c>
      <c r="P66" s="67">
        <f>(O66/P$69)</f>
        <v>46.469551968766368</v>
      </c>
      <c r="Q66" s="68"/>
    </row>
    <row r="67" spans="1:120" ht="16.5" thickBot="1">
      <c r="A67" s="79" t="s">
        <v>49</v>
      </c>
      <c r="B67" s="80"/>
      <c r="C67" s="81"/>
      <c r="D67" s="82">
        <f>SUM(D5,D15,D27,D45,D53,D55,D64)</f>
        <v>30499145</v>
      </c>
      <c r="E67" s="82">
        <f>SUM(E5,E15,E27,E45,E53,E55,E64)</f>
        <v>16060289</v>
      </c>
      <c r="F67" s="82">
        <f>SUM(F5,F15,F27,F45,F53,F55,F64)</f>
        <v>1178226</v>
      </c>
      <c r="G67" s="82">
        <f>SUM(G5,G15,G27,G45,G53,G55,G64)</f>
        <v>0</v>
      </c>
      <c r="H67" s="82">
        <f>SUM(H5,H15,H27,H45,H53,H55,H64)</f>
        <v>1360</v>
      </c>
      <c r="I67" s="82">
        <f>SUM(I5,I15,I27,I45,I53,I55,I64)</f>
        <v>22215899</v>
      </c>
      <c r="J67" s="82">
        <f>SUM(J5,J15,J27,J45,J53,J55,J64)</f>
        <v>0</v>
      </c>
      <c r="K67" s="82">
        <f>SUM(K5,K15,K27,K45,K53,K55,K64)</f>
        <v>3202204</v>
      </c>
      <c r="L67" s="82">
        <f>SUM(L5,L15,L27,L45,L53,L55,L64)</f>
        <v>0</v>
      </c>
      <c r="M67" s="82">
        <f>SUM(M5,M15,M27,M45,M53,M55,M64)</f>
        <v>0</v>
      </c>
      <c r="N67" s="82">
        <f>SUM(N5,N15,N27,N45,N53,N55,N64)</f>
        <v>0</v>
      </c>
      <c r="O67" s="82">
        <f>SUM(D67:N67)</f>
        <v>73157123</v>
      </c>
      <c r="P67" s="83">
        <f>(O67/P$69)</f>
        <v>3483.1749273913251</v>
      </c>
      <c r="Q67" s="61"/>
      <c r="R67" s="84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</row>
    <row r="68" spans="1:120">
      <c r="A68" s="85"/>
      <c r="B68" s="86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8"/>
    </row>
    <row r="69" spans="1:120">
      <c r="A69" s="89"/>
      <c r="B69" s="90"/>
      <c r="C69" s="90"/>
      <c r="D69" s="91"/>
      <c r="E69" s="91"/>
      <c r="F69" s="91"/>
      <c r="G69" s="91"/>
      <c r="H69" s="91"/>
      <c r="I69" s="91"/>
      <c r="J69" s="91"/>
      <c r="K69" s="91"/>
      <c r="L69" s="91"/>
      <c r="M69" s="94" t="s">
        <v>166</v>
      </c>
      <c r="N69" s="94"/>
      <c r="O69" s="94"/>
      <c r="P69" s="92">
        <v>21003</v>
      </c>
    </row>
    <row r="70" spans="1:120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98" t="s">
        <v>85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6050226</v>
      </c>
      <c r="E5" s="27">
        <f t="shared" si="0"/>
        <v>1205751</v>
      </c>
      <c r="F5" s="27">
        <f t="shared" si="0"/>
        <v>264187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124582</v>
      </c>
      <c r="N5" s="28">
        <f>SUM(D5:M5)</f>
        <v>7644746</v>
      </c>
      <c r="O5" s="33">
        <f t="shared" ref="O5:O36" si="1">(N5/O$61)</f>
        <v>524.25908654505554</v>
      </c>
      <c r="P5" s="6"/>
    </row>
    <row r="6" spans="1:133">
      <c r="A6" s="12"/>
      <c r="B6" s="25">
        <v>311</v>
      </c>
      <c r="C6" s="20" t="s">
        <v>2</v>
      </c>
      <c r="D6" s="46">
        <v>3707649</v>
      </c>
      <c r="E6" s="46">
        <v>0</v>
      </c>
      <c r="F6" s="46">
        <v>264187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124582</v>
      </c>
      <c r="N6" s="46">
        <f>SUM(D6:M6)</f>
        <v>4096418</v>
      </c>
      <c r="O6" s="47">
        <f t="shared" si="1"/>
        <v>280.92291866684957</v>
      </c>
      <c r="P6" s="9"/>
    </row>
    <row r="7" spans="1:133">
      <c r="A7" s="12"/>
      <c r="B7" s="25">
        <v>312.41000000000003</v>
      </c>
      <c r="C7" s="20" t="s">
        <v>11</v>
      </c>
      <c r="D7" s="46">
        <v>259861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259861</v>
      </c>
      <c r="O7" s="47">
        <f t="shared" si="1"/>
        <v>17.820669318337675</v>
      </c>
      <c r="P7" s="9"/>
    </row>
    <row r="8" spans="1:133">
      <c r="A8" s="12"/>
      <c r="B8" s="25">
        <v>312.42</v>
      </c>
      <c r="C8" s="20" t="s">
        <v>10</v>
      </c>
      <c r="D8" s="46">
        <v>64886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64886</v>
      </c>
      <c r="O8" s="47">
        <f t="shared" si="1"/>
        <v>4.4497325469757234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1205751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1205751</v>
      </c>
      <c r="O9" s="47">
        <f t="shared" si="1"/>
        <v>82.687628583184747</v>
      </c>
      <c r="P9" s="9"/>
    </row>
    <row r="10" spans="1:133">
      <c r="A10" s="12"/>
      <c r="B10" s="25">
        <v>314.10000000000002</v>
      </c>
      <c r="C10" s="20" t="s">
        <v>13</v>
      </c>
      <c r="D10" s="46">
        <v>977990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977990</v>
      </c>
      <c r="O10" s="47">
        <f t="shared" si="1"/>
        <v>67.068303387738311</v>
      </c>
      <c r="P10" s="9"/>
    </row>
    <row r="11" spans="1:133">
      <c r="A11" s="12"/>
      <c r="B11" s="25">
        <v>314.3</v>
      </c>
      <c r="C11" s="20" t="s">
        <v>14</v>
      </c>
      <c r="D11" s="46">
        <v>341215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341215</v>
      </c>
      <c r="O11" s="47">
        <f t="shared" si="1"/>
        <v>23.399739404745578</v>
      </c>
      <c r="P11" s="9"/>
    </row>
    <row r="12" spans="1:133">
      <c r="A12" s="12"/>
      <c r="B12" s="25">
        <v>314.39999999999998</v>
      </c>
      <c r="C12" s="20" t="s">
        <v>15</v>
      </c>
      <c r="D12" s="46">
        <v>37994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37994</v>
      </c>
      <c r="O12" s="47">
        <f t="shared" si="1"/>
        <v>2.605541078041421</v>
      </c>
      <c r="P12" s="9"/>
    </row>
    <row r="13" spans="1:133">
      <c r="A13" s="12"/>
      <c r="B13" s="25">
        <v>314.8</v>
      </c>
      <c r="C13" s="20" t="s">
        <v>16</v>
      </c>
      <c r="D13" s="46">
        <v>13732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13732</v>
      </c>
      <c r="O13" s="47">
        <f t="shared" si="1"/>
        <v>0.94170895624742834</v>
      </c>
      <c r="P13" s="9"/>
    </row>
    <row r="14" spans="1:133">
      <c r="A14" s="12"/>
      <c r="B14" s="25">
        <v>315</v>
      </c>
      <c r="C14" s="20" t="s">
        <v>103</v>
      </c>
      <c r="D14" s="46">
        <v>601387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601387</v>
      </c>
      <c r="O14" s="47">
        <f t="shared" si="1"/>
        <v>41.241736387326839</v>
      </c>
      <c r="P14" s="9"/>
    </row>
    <row r="15" spans="1:133">
      <c r="A15" s="12"/>
      <c r="B15" s="25">
        <v>316</v>
      </c>
      <c r="C15" s="20" t="s">
        <v>104</v>
      </c>
      <c r="D15" s="46">
        <v>45512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45512</v>
      </c>
      <c r="O15" s="47">
        <f t="shared" si="1"/>
        <v>3.1211082156082841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SUM(D17:D23)</f>
        <v>1797814</v>
      </c>
      <c r="E16" s="32">
        <f t="shared" si="3"/>
        <v>1638877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473635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3910326</v>
      </c>
      <c r="O16" s="45">
        <f t="shared" si="1"/>
        <v>268.16115759155122</v>
      </c>
      <c r="P16" s="10"/>
    </row>
    <row r="17" spans="1:16">
      <c r="A17" s="12"/>
      <c r="B17" s="25">
        <v>322</v>
      </c>
      <c r="C17" s="20" t="s">
        <v>0</v>
      </c>
      <c r="D17" s="46">
        <v>764560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764560</v>
      </c>
      <c r="O17" s="47">
        <f t="shared" si="1"/>
        <v>52.431765189960224</v>
      </c>
      <c r="P17" s="9"/>
    </row>
    <row r="18" spans="1:16">
      <c r="A18" s="12"/>
      <c r="B18" s="25">
        <v>323.10000000000002</v>
      </c>
      <c r="C18" s="20" t="s">
        <v>20</v>
      </c>
      <c r="D18" s="46">
        <v>1000695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1000695</v>
      </c>
      <c r="O18" s="47">
        <f t="shared" si="1"/>
        <v>68.6253600329173</v>
      </c>
      <c r="P18" s="9"/>
    </row>
    <row r="19" spans="1:16">
      <c r="A19" s="12"/>
      <c r="B19" s="25">
        <v>323.39999999999998</v>
      </c>
      <c r="C19" s="20" t="s">
        <v>21</v>
      </c>
      <c r="D19" s="46">
        <v>32559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32559</v>
      </c>
      <c r="O19" s="47">
        <f t="shared" si="1"/>
        <v>2.2328212865176247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74179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74179</v>
      </c>
      <c r="O20" s="47">
        <f t="shared" si="1"/>
        <v>5.0870250994376631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473635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473635</v>
      </c>
      <c r="O21" s="47">
        <f t="shared" si="1"/>
        <v>32.48079824441092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44672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44672</v>
      </c>
      <c r="O22" s="47">
        <f t="shared" si="1"/>
        <v>3.063502948841037</v>
      </c>
      <c r="P22" s="9"/>
    </row>
    <row r="23" spans="1:16">
      <c r="A23" s="12"/>
      <c r="B23" s="25">
        <v>325.2</v>
      </c>
      <c r="C23" s="20" t="s">
        <v>105</v>
      </c>
      <c r="D23" s="46">
        <v>0</v>
      </c>
      <c r="E23" s="46">
        <v>1520026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1520026</v>
      </c>
      <c r="O23" s="47">
        <f t="shared" si="1"/>
        <v>104.23988478946646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SUM(D25:D37)</f>
        <v>1401004</v>
      </c>
      <c r="E24" s="32">
        <f t="shared" si="5"/>
        <v>1792168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15055</v>
      </c>
      <c r="N24" s="44">
        <f>SUM(D24:M24)</f>
        <v>3208227</v>
      </c>
      <c r="O24" s="45">
        <f t="shared" si="1"/>
        <v>220.01282402962556</v>
      </c>
      <c r="P24" s="10"/>
    </row>
    <row r="25" spans="1:16">
      <c r="A25" s="12"/>
      <c r="B25" s="25">
        <v>331.2</v>
      </c>
      <c r="C25" s="20" t="s">
        <v>74</v>
      </c>
      <c r="D25" s="46">
        <v>0</v>
      </c>
      <c r="E25" s="46">
        <v>439732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439732</v>
      </c>
      <c r="O25" s="47">
        <f t="shared" si="1"/>
        <v>30.155808531065698</v>
      </c>
      <c r="P25" s="9"/>
    </row>
    <row r="26" spans="1:16">
      <c r="A26" s="12"/>
      <c r="B26" s="25">
        <v>334.49</v>
      </c>
      <c r="C26" s="20" t="s">
        <v>27</v>
      </c>
      <c r="D26" s="46">
        <v>53328</v>
      </c>
      <c r="E26" s="46">
        <v>1318436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1371764</v>
      </c>
      <c r="O26" s="47">
        <f t="shared" si="1"/>
        <v>94.072418049650253</v>
      </c>
      <c r="P26" s="9"/>
    </row>
    <row r="27" spans="1:16">
      <c r="A27" s="12"/>
      <c r="B27" s="25">
        <v>334.5</v>
      </c>
      <c r="C27" s="20" t="s">
        <v>117</v>
      </c>
      <c r="D27" s="46">
        <v>0</v>
      </c>
      <c r="E27" s="46">
        <v>25000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25000</v>
      </c>
      <c r="O27" s="47">
        <f t="shared" si="1"/>
        <v>1.7144424633109312</v>
      </c>
      <c r="P27" s="9"/>
    </row>
    <row r="28" spans="1:16">
      <c r="A28" s="12"/>
      <c r="B28" s="25">
        <v>335.12</v>
      </c>
      <c r="C28" s="20" t="s">
        <v>106</v>
      </c>
      <c r="D28" s="46">
        <v>379360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379360</v>
      </c>
      <c r="O28" s="47">
        <f t="shared" si="1"/>
        <v>26.015635715265397</v>
      </c>
      <c r="P28" s="9"/>
    </row>
    <row r="29" spans="1:16">
      <c r="A29" s="12"/>
      <c r="B29" s="25">
        <v>335.14</v>
      </c>
      <c r="C29" s="20" t="s">
        <v>107</v>
      </c>
      <c r="D29" s="46">
        <v>11547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11547</v>
      </c>
      <c r="O29" s="47">
        <f t="shared" si="1"/>
        <v>0.79186668495405299</v>
      </c>
      <c r="P29" s="9"/>
    </row>
    <row r="30" spans="1:16">
      <c r="A30" s="12"/>
      <c r="B30" s="25">
        <v>335.15</v>
      </c>
      <c r="C30" s="20" t="s">
        <v>108</v>
      </c>
      <c r="D30" s="46">
        <v>18197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18197</v>
      </c>
      <c r="O30" s="47">
        <f t="shared" si="1"/>
        <v>1.2479083801947606</v>
      </c>
      <c r="P30" s="9"/>
    </row>
    <row r="31" spans="1:16">
      <c r="A31" s="12"/>
      <c r="B31" s="25">
        <v>335.18</v>
      </c>
      <c r="C31" s="20" t="s">
        <v>109</v>
      </c>
      <c r="D31" s="46">
        <v>740953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740953</v>
      </c>
      <c r="O31" s="47">
        <f t="shared" si="1"/>
        <v>50.812851460704977</v>
      </c>
      <c r="P31" s="9"/>
    </row>
    <row r="32" spans="1:16">
      <c r="A32" s="12"/>
      <c r="B32" s="25">
        <v>335.21</v>
      </c>
      <c r="C32" s="20" t="s">
        <v>32</v>
      </c>
      <c r="D32" s="46">
        <v>2603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2603</v>
      </c>
      <c r="O32" s="47">
        <f t="shared" si="1"/>
        <v>0.17850774927993415</v>
      </c>
      <c r="P32" s="9"/>
    </row>
    <row r="33" spans="1:16">
      <c r="A33" s="12"/>
      <c r="B33" s="25">
        <v>335.49</v>
      </c>
      <c r="C33" s="20" t="s">
        <v>33</v>
      </c>
      <c r="D33" s="46">
        <v>16549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16549</v>
      </c>
      <c r="O33" s="47">
        <f t="shared" si="1"/>
        <v>1.1348923330133041</v>
      </c>
      <c r="P33" s="9"/>
    </row>
    <row r="34" spans="1:16">
      <c r="A34" s="12"/>
      <c r="B34" s="25">
        <v>337.3</v>
      </c>
      <c r="C34" s="20" t="s">
        <v>34</v>
      </c>
      <c r="D34" s="46">
        <v>104712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104712</v>
      </c>
      <c r="O34" s="47">
        <f t="shared" si="1"/>
        <v>7.1809079687285697</v>
      </c>
      <c r="P34" s="9"/>
    </row>
    <row r="35" spans="1:16">
      <c r="A35" s="12"/>
      <c r="B35" s="25">
        <v>337.5</v>
      </c>
      <c r="C35" s="20" t="s">
        <v>35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15055</v>
      </c>
      <c r="N35" s="46">
        <f>SUM(D35:M35)</f>
        <v>15055</v>
      </c>
      <c r="O35" s="47">
        <f t="shared" si="1"/>
        <v>1.0324372514058429</v>
      </c>
      <c r="P35" s="9"/>
    </row>
    <row r="36" spans="1:16">
      <c r="A36" s="12"/>
      <c r="B36" s="25">
        <v>337.7</v>
      </c>
      <c r="C36" s="20" t="s">
        <v>36</v>
      </c>
      <c r="D36" s="46">
        <v>0</v>
      </c>
      <c r="E36" s="46">
        <v>9000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9000</v>
      </c>
      <c r="O36" s="47">
        <f t="shared" si="1"/>
        <v>0.61719928679193525</v>
      </c>
      <c r="P36" s="9"/>
    </row>
    <row r="37" spans="1:16">
      <c r="A37" s="12"/>
      <c r="B37" s="25">
        <v>338</v>
      </c>
      <c r="C37" s="20" t="s">
        <v>37</v>
      </c>
      <c r="D37" s="46">
        <v>73755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73755</v>
      </c>
      <c r="O37" s="47">
        <f t="shared" ref="O37:O59" si="7">(N37/O$61)</f>
        <v>5.0579481552599095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SUM(D39:D44)</f>
        <v>118149</v>
      </c>
      <c r="E38" s="32">
        <f t="shared" si="8"/>
        <v>43903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12633151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6525</v>
      </c>
      <c r="N38" s="32">
        <f>SUM(D38:M38)</f>
        <v>12801728</v>
      </c>
      <c r="O38" s="45">
        <f t="shared" si="7"/>
        <v>877.91304347826087</v>
      </c>
      <c r="P38" s="10"/>
    </row>
    <row r="39" spans="1:16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2672040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2672040</v>
      </c>
      <c r="O39" s="47">
        <f t="shared" si="7"/>
        <v>183.24235358661363</v>
      </c>
      <c r="P39" s="9"/>
    </row>
    <row r="40" spans="1:16">
      <c r="A40" s="12"/>
      <c r="B40" s="25">
        <v>343.6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8822402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8822402</v>
      </c>
      <c r="O40" s="47">
        <f t="shared" si="7"/>
        <v>605.0200246879715</v>
      </c>
      <c r="P40" s="9"/>
    </row>
    <row r="41" spans="1:16">
      <c r="A41" s="12"/>
      <c r="B41" s="25">
        <v>343.9</v>
      </c>
      <c r="C41" s="20" t="s">
        <v>48</v>
      </c>
      <c r="D41" s="46">
        <v>118149</v>
      </c>
      <c r="E41" s="46">
        <v>0</v>
      </c>
      <c r="F41" s="46">
        <v>0</v>
      </c>
      <c r="G41" s="46">
        <v>0</v>
      </c>
      <c r="H41" s="46">
        <v>0</v>
      </c>
      <c r="I41" s="46">
        <v>797195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915344</v>
      </c>
      <c r="O41" s="47">
        <f t="shared" si="7"/>
        <v>62.772184885475241</v>
      </c>
      <c r="P41" s="9"/>
    </row>
    <row r="42" spans="1:16">
      <c r="A42" s="12"/>
      <c r="B42" s="25">
        <v>344.2</v>
      </c>
      <c r="C42" s="20" t="s">
        <v>110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341514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341514</v>
      </c>
      <c r="O42" s="47">
        <f t="shared" si="7"/>
        <v>23.420244136606776</v>
      </c>
      <c r="P42" s="9"/>
    </row>
    <row r="43" spans="1:16">
      <c r="A43" s="12"/>
      <c r="B43" s="25">
        <v>347.4</v>
      </c>
      <c r="C43" s="20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6525</v>
      </c>
      <c r="N43" s="46">
        <f t="shared" si="9"/>
        <v>6525</v>
      </c>
      <c r="O43" s="47">
        <f t="shared" si="7"/>
        <v>0.44746948292415306</v>
      </c>
      <c r="P43" s="9"/>
    </row>
    <row r="44" spans="1:16">
      <c r="A44" s="12"/>
      <c r="B44" s="25">
        <v>347.5</v>
      </c>
      <c r="C44" s="20" t="s">
        <v>81</v>
      </c>
      <c r="D44" s="46">
        <v>0</v>
      </c>
      <c r="E44" s="46">
        <v>43903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43903</v>
      </c>
      <c r="O44" s="47">
        <f t="shared" si="7"/>
        <v>3.0107666986695927</v>
      </c>
      <c r="P44" s="9"/>
    </row>
    <row r="45" spans="1:16" ht="15.75">
      <c r="A45" s="29" t="s">
        <v>43</v>
      </c>
      <c r="B45" s="30"/>
      <c r="C45" s="31"/>
      <c r="D45" s="32">
        <f t="shared" ref="D45:M45" si="10">SUM(D46:D47)</f>
        <v>38348</v>
      </c>
      <c r="E45" s="32">
        <f t="shared" si="10"/>
        <v>2325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9" si="11">SUM(D45:M45)</f>
        <v>40673</v>
      </c>
      <c r="O45" s="45">
        <f t="shared" si="7"/>
        <v>2.7892607324098204</v>
      </c>
      <c r="P45" s="10"/>
    </row>
    <row r="46" spans="1:16">
      <c r="A46" s="13"/>
      <c r="B46" s="39">
        <v>351.1</v>
      </c>
      <c r="C46" s="21" t="s">
        <v>51</v>
      </c>
      <c r="D46" s="46">
        <v>38348</v>
      </c>
      <c r="E46" s="46">
        <v>2068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40416</v>
      </c>
      <c r="O46" s="47">
        <f t="shared" si="7"/>
        <v>2.7716362638869838</v>
      </c>
      <c r="P46" s="9"/>
    </row>
    <row r="47" spans="1:16">
      <c r="A47" s="13"/>
      <c r="B47" s="39">
        <v>359</v>
      </c>
      <c r="C47" s="21" t="s">
        <v>53</v>
      </c>
      <c r="D47" s="46">
        <v>0</v>
      </c>
      <c r="E47" s="46">
        <v>257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257</v>
      </c>
      <c r="O47" s="47">
        <f t="shared" si="7"/>
        <v>1.7624468522836372E-2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SUM(D49:D54)</f>
        <v>201879</v>
      </c>
      <c r="E48" s="32">
        <f t="shared" si="12"/>
        <v>18710</v>
      </c>
      <c r="F48" s="32">
        <f t="shared" si="12"/>
        <v>94</v>
      </c>
      <c r="G48" s="32">
        <f t="shared" si="12"/>
        <v>475</v>
      </c>
      <c r="H48" s="32">
        <f t="shared" si="12"/>
        <v>107</v>
      </c>
      <c r="I48" s="32">
        <f t="shared" si="12"/>
        <v>178373</v>
      </c>
      <c r="J48" s="32">
        <f t="shared" si="12"/>
        <v>0</v>
      </c>
      <c r="K48" s="32">
        <f t="shared" si="12"/>
        <v>2690816</v>
      </c>
      <c r="L48" s="32">
        <f t="shared" si="12"/>
        <v>0</v>
      </c>
      <c r="M48" s="32">
        <f t="shared" si="12"/>
        <v>68</v>
      </c>
      <c r="N48" s="32">
        <f t="shared" si="11"/>
        <v>3090522</v>
      </c>
      <c r="O48" s="45">
        <f t="shared" si="7"/>
        <v>211.94088602386503</v>
      </c>
      <c r="P48" s="10"/>
    </row>
    <row r="49" spans="1:119">
      <c r="A49" s="12"/>
      <c r="B49" s="25">
        <v>361.1</v>
      </c>
      <c r="C49" s="20" t="s">
        <v>54</v>
      </c>
      <c r="D49" s="46">
        <v>4132</v>
      </c>
      <c r="E49" s="46">
        <v>2414</v>
      </c>
      <c r="F49" s="46">
        <v>94</v>
      </c>
      <c r="G49" s="46">
        <v>475</v>
      </c>
      <c r="H49" s="46">
        <v>107</v>
      </c>
      <c r="I49" s="46">
        <v>15111</v>
      </c>
      <c r="J49" s="46">
        <v>0</v>
      </c>
      <c r="K49" s="46">
        <v>277822</v>
      </c>
      <c r="L49" s="46">
        <v>0</v>
      </c>
      <c r="M49" s="46">
        <v>68</v>
      </c>
      <c r="N49" s="46">
        <f t="shared" si="11"/>
        <v>300223</v>
      </c>
      <c r="O49" s="47">
        <f t="shared" si="7"/>
        <v>20.588602386503908</v>
      </c>
      <c r="P49" s="9"/>
    </row>
    <row r="50" spans="1:119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1318350</v>
      </c>
      <c r="L50" s="46">
        <v>0</v>
      </c>
      <c r="M50" s="46">
        <v>0</v>
      </c>
      <c r="N50" s="46">
        <f t="shared" si="11"/>
        <v>1318350</v>
      </c>
      <c r="O50" s="47">
        <f t="shared" si="7"/>
        <v>90.409408860238656</v>
      </c>
      <c r="P50" s="9"/>
    </row>
    <row r="51" spans="1:119">
      <c r="A51" s="12"/>
      <c r="B51" s="25">
        <v>364</v>
      </c>
      <c r="C51" s="20" t="s">
        <v>112</v>
      </c>
      <c r="D51" s="46">
        <v>9730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9730</v>
      </c>
      <c r="O51" s="47">
        <f t="shared" si="7"/>
        <v>0.6672610067206145</v>
      </c>
      <c r="P51" s="9"/>
    </row>
    <row r="52" spans="1:119">
      <c r="A52" s="12"/>
      <c r="B52" s="25">
        <v>365</v>
      </c>
      <c r="C52" s="20" t="s">
        <v>113</v>
      </c>
      <c r="D52" s="46">
        <v>7941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7941</v>
      </c>
      <c r="O52" s="47">
        <f t="shared" si="7"/>
        <v>0.54457550404608424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1094644</v>
      </c>
      <c r="L53" s="46">
        <v>0</v>
      </c>
      <c r="M53" s="46">
        <v>0</v>
      </c>
      <c r="N53" s="46">
        <f t="shared" si="11"/>
        <v>1094644</v>
      </c>
      <c r="O53" s="47">
        <f t="shared" si="7"/>
        <v>75.068166232341241</v>
      </c>
      <c r="P53" s="9"/>
    </row>
    <row r="54" spans="1:119">
      <c r="A54" s="12"/>
      <c r="B54" s="25">
        <v>369.9</v>
      </c>
      <c r="C54" s="20" t="s">
        <v>59</v>
      </c>
      <c r="D54" s="46">
        <v>180076</v>
      </c>
      <c r="E54" s="46">
        <v>16296</v>
      </c>
      <c r="F54" s="46">
        <v>0</v>
      </c>
      <c r="G54" s="46">
        <v>0</v>
      </c>
      <c r="H54" s="46">
        <v>0</v>
      </c>
      <c r="I54" s="46">
        <v>163262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359634</v>
      </c>
      <c r="O54" s="47">
        <f t="shared" si="7"/>
        <v>24.662872034014537</v>
      </c>
      <c r="P54" s="9"/>
    </row>
    <row r="55" spans="1:119" ht="15.75">
      <c r="A55" s="29" t="s">
        <v>44</v>
      </c>
      <c r="B55" s="30"/>
      <c r="C55" s="31"/>
      <c r="D55" s="32">
        <f t="shared" ref="D55:M55" si="13">SUM(D56:D58)</f>
        <v>3847178</v>
      </c>
      <c r="E55" s="32">
        <f t="shared" si="13"/>
        <v>347102</v>
      </c>
      <c r="F55" s="32">
        <f t="shared" si="13"/>
        <v>31450</v>
      </c>
      <c r="G55" s="32">
        <f t="shared" si="13"/>
        <v>74954</v>
      </c>
      <c r="H55" s="32">
        <f t="shared" si="13"/>
        <v>0</v>
      </c>
      <c r="I55" s="32">
        <f t="shared" si="13"/>
        <v>589986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4890670</v>
      </c>
      <c r="O55" s="45">
        <f t="shared" si="7"/>
        <v>335.3908928816349</v>
      </c>
      <c r="P55" s="9"/>
    </row>
    <row r="56" spans="1:119">
      <c r="A56" s="12"/>
      <c r="B56" s="25">
        <v>381</v>
      </c>
      <c r="C56" s="20" t="s">
        <v>60</v>
      </c>
      <c r="D56" s="46">
        <v>3382218</v>
      </c>
      <c r="E56" s="46">
        <v>347102</v>
      </c>
      <c r="F56" s="46">
        <v>31450</v>
      </c>
      <c r="G56" s="46">
        <v>74954</v>
      </c>
      <c r="H56" s="46">
        <v>0</v>
      </c>
      <c r="I56" s="46">
        <v>398398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4234122</v>
      </c>
      <c r="O56" s="47">
        <f t="shared" si="7"/>
        <v>290.36634206556027</v>
      </c>
      <c r="P56" s="9"/>
    </row>
    <row r="57" spans="1:119">
      <c r="A57" s="12"/>
      <c r="B57" s="25">
        <v>384</v>
      </c>
      <c r="C57" s="20" t="s">
        <v>94</v>
      </c>
      <c r="D57" s="46">
        <v>464960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464960</v>
      </c>
      <c r="O57" s="47">
        <f t="shared" si="7"/>
        <v>31.885886709642023</v>
      </c>
      <c r="P57" s="9"/>
    </row>
    <row r="58" spans="1:119" ht="15.75" thickBot="1">
      <c r="A58" s="12"/>
      <c r="B58" s="25">
        <v>389.3</v>
      </c>
      <c r="C58" s="20" t="s">
        <v>114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191588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191588</v>
      </c>
      <c r="O58" s="47">
        <f t="shared" si="7"/>
        <v>13.138664106432588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4">SUM(D5,D16,D24,D38,D45,D48,D55)</f>
        <v>13454598</v>
      </c>
      <c r="E59" s="15">
        <f t="shared" si="14"/>
        <v>5048836</v>
      </c>
      <c r="F59" s="15">
        <f t="shared" si="14"/>
        <v>295731</v>
      </c>
      <c r="G59" s="15">
        <f t="shared" si="14"/>
        <v>75429</v>
      </c>
      <c r="H59" s="15">
        <f t="shared" si="14"/>
        <v>107</v>
      </c>
      <c r="I59" s="15">
        <f t="shared" si="14"/>
        <v>13875145</v>
      </c>
      <c r="J59" s="15">
        <f t="shared" si="14"/>
        <v>0</v>
      </c>
      <c r="K59" s="15">
        <f t="shared" si="14"/>
        <v>2690816</v>
      </c>
      <c r="L59" s="15">
        <f t="shared" si="14"/>
        <v>0</v>
      </c>
      <c r="M59" s="15">
        <f t="shared" si="14"/>
        <v>146230</v>
      </c>
      <c r="N59" s="15">
        <f t="shared" si="11"/>
        <v>35586892</v>
      </c>
      <c r="O59" s="38">
        <f t="shared" si="7"/>
        <v>2440.4671512824029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118</v>
      </c>
      <c r="M61" s="118"/>
      <c r="N61" s="118"/>
      <c r="O61" s="43">
        <v>14582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5680699</v>
      </c>
      <c r="E5" s="27">
        <f t="shared" si="0"/>
        <v>1127934</v>
      </c>
      <c r="F5" s="27">
        <f t="shared" si="0"/>
        <v>263442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97585</v>
      </c>
      <c r="N5" s="28">
        <f>SUM(D5:M5)</f>
        <v>7169660</v>
      </c>
      <c r="O5" s="33">
        <f t="shared" ref="O5:O36" si="1">(N5/O$61)</f>
        <v>502.78120617110801</v>
      </c>
      <c r="P5" s="6"/>
    </row>
    <row r="6" spans="1:133">
      <c r="A6" s="12"/>
      <c r="B6" s="25">
        <v>311</v>
      </c>
      <c r="C6" s="20" t="s">
        <v>2</v>
      </c>
      <c r="D6" s="46">
        <v>3386852</v>
      </c>
      <c r="E6" s="46">
        <v>0</v>
      </c>
      <c r="F6" s="46">
        <v>263442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97585</v>
      </c>
      <c r="N6" s="46">
        <f>SUM(D6:M6)</f>
        <v>3747879</v>
      </c>
      <c r="O6" s="47">
        <f t="shared" si="1"/>
        <v>262.82461430575034</v>
      </c>
      <c r="P6" s="9"/>
    </row>
    <row r="7" spans="1:133">
      <c r="A7" s="12"/>
      <c r="B7" s="25">
        <v>312.41000000000003</v>
      </c>
      <c r="C7" s="20" t="s">
        <v>11</v>
      </c>
      <c r="D7" s="46">
        <v>272720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272720</v>
      </c>
      <c r="O7" s="47">
        <f t="shared" si="1"/>
        <v>19.124824684431978</v>
      </c>
      <c r="P7" s="9"/>
    </row>
    <row r="8" spans="1:133">
      <c r="A8" s="12"/>
      <c r="B8" s="25">
        <v>312.42</v>
      </c>
      <c r="C8" s="20" t="s">
        <v>10</v>
      </c>
      <c r="D8" s="46">
        <v>62498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62498</v>
      </c>
      <c r="O8" s="47">
        <f t="shared" si="1"/>
        <v>4.3827489481065918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1127934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1127934</v>
      </c>
      <c r="O9" s="47">
        <f t="shared" si="1"/>
        <v>79.097755960729316</v>
      </c>
      <c r="P9" s="9"/>
    </row>
    <row r="10" spans="1:133">
      <c r="A10" s="12"/>
      <c r="B10" s="25">
        <v>314.10000000000002</v>
      </c>
      <c r="C10" s="20" t="s">
        <v>13</v>
      </c>
      <c r="D10" s="46">
        <v>892925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892925</v>
      </c>
      <c r="O10" s="47">
        <f t="shared" si="1"/>
        <v>62.617461430575034</v>
      </c>
      <c r="P10" s="9"/>
    </row>
    <row r="11" spans="1:133">
      <c r="A11" s="12"/>
      <c r="B11" s="25">
        <v>314.3</v>
      </c>
      <c r="C11" s="20" t="s">
        <v>14</v>
      </c>
      <c r="D11" s="46">
        <v>331426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331426</v>
      </c>
      <c r="O11" s="47">
        <f t="shared" si="1"/>
        <v>23.241654978962131</v>
      </c>
      <c r="P11" s="9"/>
    </row>
    <row r="12" spans="1:133">
      <c r="A12" s="12"/>
      <c r="B12" s="25">
        <v>314.39999999999998</v>
      </c>
      <c r="C12" s="20" t="s">
        <v>15</v>
      </c>
      <c r="D12" s="46">
        <v>28733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28733</v>
      </c>
      <c r="O12" s="47">
        <f t="shared" si="1"/>
        <v>2.0149368863955117</v>
      </c>
      <c r="P12" s="9"/>
    </row>
    <row r="13" spans="1:133">
      <c r="A13" s="12"/>
      <c r="B13" s="25">
        <v>314.8</v>
      </c>
      <c r="C13" s="20" t="s">
        <v>16</v>
      </c>
      <c r="D13" s="46">
        <v>14539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14539</v>
      </c>
      <c r="O13" s="47">
        <f t="shared" si="1"/>
        <v>1.0195652173913043</v>
      </c>
      <c r="P13" s="9"/>
    </row>
    <row r="14" spans="1:133">
      <c r="A14" s="12"/>
      <c r="B14" s="25">
        <v>315</v>
      </c>
      <c r="C14" s="20" t="s">
        <v>103</v>
      </c>
      <c r="D14" s="46">
        <v>644663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644663</v>
      </c>
      <c r="O14" s="47">
        <f t="shared" si="1"/>
        <v>45.207784011220198</v>
      </c>
      <c r="P14" s="9"/>
    </row>
    <row r="15" spans="1:133">
      <c r="A15" s="12"/>
      <c r="B15" s="25">
        <v>316</v>
      </c>
      <c r="C15" s="20" t="s">
        <v>104</v>
      </c>
      <c r="D15" s="46">
        <v>46343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46343</v>
      </c>
      <c r="O15" s="47">
        <f t="shared" si="1"/>
        <v>3.2498597475455822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SUM(D17:D23)</f>
        <v>1498712</v>
      </c>
      <c r="E16" s="32">
        <f t="shared" si="3"/>
        <v>1510124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62437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3071273</v>
      </c>
      <c r="O16" s="45">
        <f t="shared" si="1"/>
        <v>215.37678821879382</v>
      </c>
      <c r="P16" s="10"/>
    </row>
    <row r="17" spans="1:16">
      <c r="A17" s="12"/>
      <c r="B17" s="25">
        <v>322</v>
      </c>
      <c r="C17" s="20" t="s">
        <v>0</v>
      </c>
      <c r="D17" s="46">
        <v>552122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552122</v>
      </c>
      <c r="O17" s="47">
        <f t="shared" si="1"/>
        <v>38.718232819074331</v>
      </c>
      <c r="P17" s="9"/>
    </row>
    <row r="18" spans="1:16">
      <c r="A18" s="12"/>
      <c r="B18" s="25">
        <v>323.10000000000002</v>
      </c>
      <c r="C18" s="20" t="s">
        <v>20</v>
      </c>
      <c r="D18" s="46">
        <v>921014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921014</v>
      </c>
      <c r="O18" s="47">
        <f t="shared" si="1"/>
        <v>64.587237026647969</v>
      </c>
      <c r="P18" s="9"/>
    </row>
    <row r="19" spans="1:16">
      <c r="A19" s="12"/>
      <c r="B19" s="25">
        <v>323.39999999999998</v>
      </c>
      <c r="C19" s="20" t="s">
        <v>21</v>
      </c>
      <c r="D19" s="46">
        <v>25576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25576</v>
      </c>
      <c r="O19" s="47">
        <f t="shared" si="1"/>
        <v>1.7935483870967741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7417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7417</v>
      </c>
      <c r="O20" s="47">
        <f t="shared" si="1"/>
        <v>0.52012622720897617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62437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62437</v>
      </c>
      <c r="O21" s="47">
        <f t="shared" si="1"/>
        <v>4.3784712482468446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6038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6038</v>
      </c>
      <c r="O22" s="47">
        <f t="shared" si="1"/>
        <v>0.42342215988779802</v>
      </c>
      <c r="P22" s="9"/>
    </row>
    <row r="23" spans="1:16">
      <c r="A23" s="12"/>
      <c r="B23" s="25">
        <v>325.2</v>
      </c>
      <c r="C23" s="20" t="s">
        <v>105</v>
      </c>
      <c r="D23" s="46">
        <v>0</v>
      </c>
      <c r="E23" s="46">
        <v>1496669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1496669</v>
      </c>
      <c r="O23" s="47">
        <f t="shared" si="1"/>
        <v>104.95575035063113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SUM(D25:D38)</f>
        <v>1274201</v>
      </c>
      <c r="E24" s="32">
        <f t="shared" si="5"/>
        <v>791823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23500</v>
      </c>
      <c r="N24" s="44">
        <f>SUM(D24:M24)</f>
        <v>2089524</v>
      </c>
      <c r="O24" s="45">
        <f t="shared" si="1"/>
        <v>146.53043478260869</v>
      </c>
      <c r="P24" s="10"/>
    </row>
    <row r="25" spans="1:16">
      <c r="A25" s="12"/>
      <c r="B25" s="25">
        <v>331.2</v>
      </c>
      <c r="C25" s="20" t="s">
        <v>74</v>
      </c>
      <c r="D25" s="46">
        <v>0</v>
      </c>
      <c r="E25" s="46">
        <v>126686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126686</v>
      </c>
      <c r="O25" s="47">
        <f t="shared" si="1"/>
        <v>8.8840112201963528</v>
      </c>
      <c r="P25" s="9"/>
    </row>
    <row r="26" spans="1:16">
      <c r="A26" s="12"/>
      <c r="B26" s="25">
        <v>334.49</v>
      </c>
      <c r="C26" s="20" t="s">
        <v>27</v>
      </c>
      <c r="D26" s="46">
        <v>43725</v>
      </c>
      <c r="E26" s="46">
        <v>610891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654616</v>
      </c>
      <c r="O26" s="47">
        <f t="shared" si="1"/>
        <v>45.905750350631138</v>
      </c>
      <c r="P26" s="9"/>
    </row>
    <row r="27" spans="1:16">
      <c r="A27" s="12"/>
      <c r="B27" s="25">
        <v>334.7</v>
      </c>
      <c r="C27" s="20" t="s">
        <v>77</v>
      </c>
      <c r="D27" s="46">
        <v>0</v>
      </c>
      <c r="E27" s="46">
        <v>1864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1864</v>
      </c>
      <c r="O27" s="47">
        <f t="shared" si="1"/>
        <v>0.13071528751753156</v>
      </c>
      <c r="P27" s="9"/>
    </row>
    <row r="28" spans="1:16">
      <c r="A28" s="12"/>
      <c r="B28" s="25">
        <v>335.12</v>
      </c>
      <c r="C28" s="20" t="s">
        <v>106</v>
      </c>
      <c r="D28" s="46">
        <v>342486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342486</v>
      </c>
      <c r="O28" s="47">
        <f t="shared" si="1"/>
        <v>24.017251051893407</v>
      </c>
      <c r="P28" s="9"/>
    </row>
    <row r="29" spans="1:16">
      <c r="A29" s="12"/>
      <c r="B29" s="25">
        <v>335.14</v>
      </c>
      <c r="C29" s="20" t="s">
        <v>107</v>
      </c>
      <c r="D29" s="46">
        <v>12221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12221</v>
      </c>
      <c r="O29" s="47">
        <f t="shared" si="1"/>
        <v>0.85701262272089762</v>
      </c>
      <c r="P29" s="9"/>
    </row>
    <row r="30" spans="1:16">
      <c r="A30" s="12"/>
      <c r="B30" s="25">
        <v>335.15</v>
      </c>
      <c r="C30" s="20" t="s">
        <v>108</v>
      </c>
      <c r="D30" s="46">
        <v>4264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4264</v>
      </c>
      <c r="O30" s="47">
        <f t="shared" si="1"/>
        <v>0.29901823281907436</v>
      </c>
      <c r="P30" s="9"/>
    </row>
    <row r="31" spans="1:16">
      <c r="A31" s="12"/>
      <c r="B31" s="25">
        <v>335.18</v>
      </c>
      <c r="C31" s="20" t="s">
        <v>109</v>
      </c>
      <c r="D31" s="46">
        <v>683141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683141</v>
      </c>
      <c r="O31" s="47">
        <f t="shared" si="1"/>
        <v>47.906100981767182</v>
      </c>
      <c r="P31" s="9"/>
    </row>
    <row r="32" spans="1:16">
      <c r="A32" s="12"/>
      <c r="B32" s="25">
        <v>335.21</v>
      </c>
      <c r="C32" s="20" t="s">
        <v>32</v>
      </c>
      <c r="D32" s="46">
        <v>4270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4270</v>
      </c>
      <c r="O32" s="47">
        <f t="shared" si="1"/>
        <v>0.29943899018232817</v>
      </c>
      <c r="P32" s="9"/>
    </row>
    <row r="33" spans="1:16">
      <c r="A33" s="12"/>
      <c r="B33" s="25">
        <v>335.49</v>
      </c>
      <c r="C33" s="20" t="s">
        <v>33</v>
      </c>
      <c r="D33" s="46">
        <v>13062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13062</v>
      </c>
      <c r="O33" s="47">
        <f t="shared" si="1"/>
        <v>0.91598877980364657</v>
      </c>
      <c r="P33" s="9"/>
    </row>
    <row r="34" spans="1:16">
      <c r="A34" s="12"/>
      <c r="B34" s="25">
        <v>337.3</v>
      </c>
      <c r="C34" s="20" t="s">
        <v>34</v>
      </c>
      <c r="D34" s="46">
        <v>104639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59" si="7">SUM(D34:M34)</f>
        <v>104639</v>
      </c>
      <c r="O34" s="47">
        <f t="shared" si="1"/>
        <v>7.3379382889200562</v>
      </c>
      <c r="P34" s="9"/>
    </row>
    <row r="35" spans="1:16">
      <c r="A35" s="12"/>
      <c r="B35" s="25">
        <v>337.4</v>
      </c>
      <c r="C35" s="20" t="s">
        <v>89</v>
      </c>
      <c r="D35" s="46">
        <v>52700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52700</v>
      </c>
      <c r="O35" s="47">
        <f t="shared" si="1"/>
        <v>3.6956521739130435</v>
      </c>
      <c r="P35" s="9"/>
    </row>
    <row r="36" spans="1:16">
      <c r="A36" s="12"/>
      <c r="B36" s="25">
        <v>337.5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23500</v>
      </c>
      <c r="N36" s="46">
        <f t="shared" si="7"/>
        <v>23500</v>
      </c>
      <c r="O36" s="47">
        <f t="shared" si="1"/>
        <v>1.6479663394109396</v>
      </c>
      <c r="P36" s="9"/>
    </row>
    <row r="37" spans="1:16">
      <c r="A37" s="12"/>
      <c r="B37" s="25">
        <v>337.7</v>
      </c>
      <c r="C37" s="20" t="s">
        <v>36</v>
      </c>
      <c r="D37" s="46">
        <v>0</v>
      </c>
      <c r="E37" s="46">
        <v>52382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52382</v>
      </c>
      <c r="O37" s="47">
        <f t="shared" ref="O37:O59" si="8">(N37/O$61)</f>
        <v>3.6733520336605889</v>
      </c>
      <c r="P37" s="9"/>
    </row>
    <row r="38" spans="1:16">
      <c r="A38" s="12"/>
      <c r="B38" s="25">
        <v>338</v>
      </c>
      <c r="C38" s="20" t="s">
        <v>37</v>
      </c>
      <c r="D38" s="46">
        <v>13693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13693</v>
      </c>
      <c r="O38" s="47">
        <f t="shared" si="8"/>
        <v>0.96023842917251057</v>
      </c>
      <c r="P38" s="9"/>
    </row>
    <row r="39" spans="1:16" ht="15.75">
      <c r="A39" s="29" t="s">
        <v>42</v>
      </c>
      <c r="B39" s="30"/>
      <c r="C39" s="31"/>
      <c r="D39" s="32">
        <f t="shared" ref="D39:M39" si="9">SUM(D40:D44)</f>
        <v>257096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11258719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11150</v>
      </c>
      <c r="N39" s="32">
        <f t="shared" si="7"/>
        <v>11526965</v>
      </c>
      <c r="O39" s="45">
        <f t="shared" si="8"/>
        <v>808.34256661991583</v>
      </c>
      <c r="P39" s="10"/>
    </row>
    <row r="40" spans="1:16">
      <c r="A40" s="12"/>
      <c r="B40" s="25">
        <v>343.4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2587497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2587497</v>
      </c>
      <c r="O40" s="47">
        <f t="shared" si="8"/>
        <v>181.45140252454419</v>
      </c>
      <c r="P40" s="9"/>
    </row>
    <row r="41" spans="1:16">
      <c r="A41" s="12"/>
      <c r="B41" s="25">
        <v>343.6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7708984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7708984</v>
      </c>
      <c r="O41" s="47">
        <f t="shared" si="8"/>
        <v>540.60196353436186</v>
      </c>
      <c r="P41" s="9"/>
    </row>
    <row r="42" spans="1:16">
      <c r="A42" s="12"/>
      <c r="B42" s="25">
        <v>343.9</v>
      </c>
      <c r="C42" s="20" t="s">
        <v>48</v>
      </c>
      <c r="D42" s="46">
        <v>257096</v>
      </c>
      <c r="E42" s="46">
        <v>0</v>
      </c>
      <c r="F42" s="46">
        <v>0</v>
      </c>
      <c r="G42" s="46">
        <v>0</v>
      </c>
      <c r="H42" s="46">
        <v>0</v>
      </c>
      <c r="I42" s="46">
        <v>661120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918216</v>
      </c>
      <c r="O42" s="47">
        <f t="shared" si="8"/>
        <v>64.391023842917249</v>
      </c>
      <c r="P42" s="9"/>
    </row>
    <row r="43" spans="1:16">
      <c r="A43" s="12"/>
      <c r="B43" s="25">
        <v>344.2</v>
      </c>
      <c r="C43" s="20" t="s">
        <v>110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301118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301118</v>
      </c>
      <c r="O43" s="47">
        <f t="shared" si="8"/>
        <v>21.116269284712484</v>
      </c>
      <c r="P43" s="9"/>
    </row>
    <row r="44" spans="1:16">
      <c r="A44" s="12"/>
      <c r="B44" s="25">
        <v>347.4</v>
      </c>
      <c r="C44" s="20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11150</v>
      </c>
      <c r="N44" s="46">
        <f t="shared" si="7"/>
        <v>11150</v>
      </c>
      <c r="O44" s="47">
        <f t="shared" si="8"/>
        <v>0.78190743338008417</v>
      </c>
      <c r="P44" s="9"/>
    </row>
    <row r="45" spans="1:16" ht="15.75">
      <c r="A45" s="29" t="s">
        <v>43</v>
      </c>
      <c r="B45" s="30"/>
      <c r="C45" s="31"/>
      <c r="D45" s="32">
        <f t="shared" ref="D45:M45" si="10">SUM(D46:D47)</f>
        <v>31236</v>
      </c>
      <c r="E45" s="32">
        <f t="shared" si="10"/>
        <v>11109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7"/>
        <v>42345</v>
      </c>
      <c r="O45" s="45">
        <f t="shared" si="8"/>
        <v>2.9694950911640952</v>
      </c>
      <c r="P45" s="10"/>
    </row>
    <row r="46" spans="1:16">
      <c r="A46" s="13"/>
      <c r="B46" s="39">
        <v>351.1</v>
      </c>
      <c r="C46" s="21" t="s">
        <v>51</v>
      </c>
      <c r="D46" s="46">
        <v>31236</v>
      </c>
      <c r="E46" s="46">
        <v>1386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32622</v>
      </c>
      <c r="O46" s="47">
        <f t="shared" si="8"/>
        <v>2.2876577840112202</v>
      </c>
      <c r="P46" s="9"/>
    </row>
    <row r="47" spans="1:16">
      <c r="A47" s="13"/>
      <c r="B47" s="39">
        <v>359</v>
      </c>
      <c r="C47" s="21" t="s">
        <v>53</v>
      </c>
      <c r="D47" s="46">
        <v>0</v>
      </c>
      <c r="E47" s="46">
        <v>9723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9723</v>
      </c>
      <c r="O47" s="47">
        <f t="shared" si="8"/>
        <v>0.68183730715287516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SUM(D49:D54)</f>
        <v>141983</v>
      </c>
      <c r="E48" s="32">
        <f t="shared" si="11"/>
        <v>22539</v>
      </c>
      <c r="F48" s="32">
        <f t="shared" si="11"/>
        <v>48</v>
      </c>
      <c r="G48" s="32">
        <f t="shared" si="11"/>
        <v>1659</v>
      </c>
      <c r="H48" s="32">
        <f t="shared" si="11"/>
        <v>52</v>
      </c>
      <c r="I48" s="32">
        <f t="shared" si="11"/>
        <v>40146</v>
      </c>
      <c r="J48" s="32">
        <f t="shared" si="11"/>
        <v>0</v>
      </c>
      <c r="K48" s="32">
        <f t="shared" si="11"/>
        <v>2572101</v>
      </c>
      <c r="L48" s="32">
        <f t="shared" si="11"/>
        <v>0</v>
      </c>
      <c r="M48" s="32">
        <f t="shared" si="11"/>
        <v>74991</v>
      </c>
      <c r="N48" s="32">
        <f t="shared" si="7"/>
        <v>2853519</v>
      </c>
      <c r="O48" s="45">
        <f t="shared" si="8"/>
        <v>200.10652173913044</v>
      </c>
      <c r="P48" s="10"/>
    </row>
    <row r="49" spans="1:119">
      <c r="A49" s="12"/>
      <c r="B49" s="25">
        <v>361.1</v>
      </c>
      <c r="C49" s="20" t="s">
        <v>54</v>
      </c>
      <c r="D49" s="46">
        <v>2345</v>
      </c>
      <c r="E49" s="46">
        <v>1092</v>
      </c>
      <c r="F49" s="46">
        <v>48</v>
      </c>
      <c r="G49" s="46">
        <v>1659</v>
      </c>
      <c r="H49" s="46">
        <v>52</v>
      </c>
      <c r="I49" s="46">
        <v>9589</v>
      </c>
      <c r="J49" s="46">
        <v>0</v>
      </c>
      <c r="K49" s="46">
        <v>244030</v>
      </c>
      <c r="L49" s="46">
        <v>0</v>
      </c>
      <c r="M49" s="46">
        <v>37</v>
      </c>
      <c r="N49" s="46">
        <f t="shared" si="7"/>
        <v>258852</v>
      </c>
      <c r="O49" s="47">
        <f t="shared" si="8"/>
        <v>18.152314165497895</v>
      </c>
      <c r="P49" s="9"/>
    </row>
    <row r="50" spans="1:119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1358506</v>
      </c>
      <c r="L50" s="46">
        <v>0</v>
      </c>
      <c r="M50" s="46">
        <v>0</v>
      </c>
      <c r="N50" s="46">
        <f t="shared" si="7"/>
        <v>1358506</v>
      </c>
      <c r="O50" s="47">
        <f t="shared" si="8"/>
        <v>95.266900420757366</v>
      </c>
      <c r="P50" s="9"/>
    </row>
    <row r="51" spans="1:119">
      <c r="A51" s="12"/>
      <c r="B51" s="25">
        <v>364</v>
      </c>
      <c r="C51" s="20" t="s">
        <v>112</v>
      </c>
      <c r="D51" s="46">
        <v>15291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15291</v>
      </c>
      <c r="O51" s="47">
        <f t="shared" si="8"/>
        <v>1.0723001402524543</v>
      </c>
      <c r="P51" s="9"/>
    </row>
    <row r="52" spans="1:119">
      <c r="A52" s="12"/>
      <c r="B52" s="25">
        <v>365</v>
      </c>
      <c r="C52" s="20" t="s">
        <v>113</v>
      </c>
      <c r="D52" s="46">
        <v>7506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7506</v>
      </c>
      <c r="O52" s="47">
        <f t="shared" si="8"/>
        <v>0.526367461430575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969565</v>
      </c>
      <c r="L53" s="46">
        <v>0</v>
      </c>
      <c r="M53" s="46">
        <v>0</v>
      </c>
      <c r="N53" s="46">
        <f t="shared" si="7"/>
        <v>969565</v>
      </c>
      <c r="O53" s="47">
        <f t="shared" si="8"/>
        <v>67.991935483870961</v>
      </c>
      <c r="P53" s="9"/>
    </row>
    <row r="54" spans="1:119">
      <c r="A54" s="12"/>
      <c r="B54" s="25">
        <v>369.9</v>
      </c>
      <c r="C54" s="20" t="s">
        <v>59</v>
      </c>
      <c r="D54" s="46">
        <v>116841</v>
      </c>
      <c r="E54" s="46">
        <v>21447</v>
      </c>
      <c r="F54" s="46">
        <v>0</v>
      </c>
      <c r="G54" s="46">
        <v>0</v>
      </c>
      <c r="H54" s="46">
        <v>0</v>
      </c>
      <c r="I54" s="46">
        <v>30557</v>
      </c>
      <c r="J54" s="46">
        <v>0</v>
      </c>
      <c r="K54" s="46">
        <v>0</v>
      </c>
      <c r="L54" s="46">
        <v>0</v>
      </c>
      <c r="M54" s="46">
        <v>74954</v>
      </c>
      <c r="N54" s="46">
        <f t="shared" si="7"/>
        <v>243799</v>
      </c>
      <c r="O54" s="47">
        <f t="shared" si="8"/>
        <v>17.096704067321177</v>
      </c>
      <c r="P54" s="9"/>
    </row>
    <row r="55" spans="1:119" ht="15.75">
      <c r="A55" s="29" t="s">
        <v>44</v>
      </c>
      <c r="B55" s="30"/>
      <c r="C55" s="31"/>
      <c r="D55" s="32">
        <f t="shared" ref="D55:M55" si="12">SUM(D56:D58)</f>
        <v>6166030</v>
      </c>
      <c r="E55" s="32">
        <f t="shared" si="12"/>
        <v>112382</v>
      </c>
      <c r="F55" s="32">
        <f t="shared" si="12"/>
        <v>43968</v>
      </c>
      <c r="G55" s="32">
        <f t="shared" si="12"/>
        <v>2848500</v>
      </c>
      <c r="H55" s="32">
        <f t="shared" si="12"/>
        <v>0</v>
      </c>
      <c r="I55" s="32">
        <f t="shared" si="12"/>
        <v>964012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7"/>
        <v>10134892</v>
      </c>
      <c r="O55" s="45">
        <f t="shared" si="8"/>
        <v>710.7217391304348</v>
      </c>
      <c r="P55" s="9"/>
    </row>
    <row r="56" spans="1:119">
      <c r="A56" s="12"/>
      <c r="B56" s="25">
        <v>381</v>
      </c>
      <c r="C56" s="20" t="s">
        <v>60</v>
      </c>
      <c r="D56" s="46">
        <v>3416030</v>
      </c>
      <c r="E56" s="46">
        <v>112382</v>
      </c>
      <c r="F56" s="46">
        <v>43968</v>
      </c>
      <c r="G56" s="46">
        <v>2848500</v>
      </c>
      <c r="H56" s="46">
        <v>0</v>
      </c>
      <c r="I56" s="46">
        <v>531247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7"/>
        <v>6952127</v>
      </c>
      <c r="O56" s="47">
        <f t="shared" si="8"/>
        <v>487.52643758765777</v>
      </c>
      <c r="P56" s="9"/>
    </row>
    <row r="57" spans="1:119">
      <c r="A57" s="12"/>
      <c r="B57" s="25">
        <v>384</v>
      </c>
      <c r="C57" s="20" t="s">
        <v>94</v>
      </c>
      <c r="D57" s="46">
        <v>2750000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7"/>
        <v>2750000</v>
      </c>
      <c r="O57" s="47">
        <f t="shared" si="8"/>
        <v>192.84712482468444</v>
      </c>
      <c r="P57" s="9"/>
    </row>
    <row r="58" spans="1:119" ht="15.75" thickBot="1">
      <c r="A58" s="12"/>
      <c r="B58" s="25">
        <v>389.3</v>
      </c>
      <c r="C58" s="20" t="s">
        <v>114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432765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7"/>
        <v>432765</v>
      </c>
      <c r="O58" s="47">
        <f t="shared" si="8"/>
        <v>30.348176718092567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3">SUM(D5,D16,D24,D39,D45,D48,D55)</f>
        <v>15049957</v>
      </c>
      <c r="E59" s="15">
        <f t="shared" si="13"/>
        <v>3575911</v>
      </c>
      <c r="F59" s="15">
        <f t="shared" si="13"/>
        <v>307458</v>
      </c>
      <c r="G59" s="15">
        <f t="shared" si="13"/>
        <v>2850159</v>
      </c>
      <c r="H59" s="15">
        <f t="shared" si="13"/>
        <v>52</v>
      </c>
      <c r="I59" s="15">
        <f t="shared" si="13"/>
        <v>12325314</v>
      </c>
      <c r="J59" s="15">
        <f t="shared" si="13"/>
        <v>0</v>
      </c>
      <c r="K59" s="15">
        <f t="shared" si="13"/>
        <v>2572101</v>
      </c>
      <c r="L59" s="15">
        <f t="shared" si="13"/>
        <v>0</v>
      </c>
      <c r="M59" s="15">
        <f t="shared" si="13"/>
        <v>207226</v>
      </c>
      <c r="N59" s="15">
        <f t="shared" si="7"/>
        <v>36888178</v>
      </c>
      <c r="O59" s="38">
        <f t="shared" si="8"/>
        <v>2586.8287517531558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115</v>
      </c>
      <c r="M61" s="118"/>
      <c r="N61" s="118"/>
      <c r="O61" s="43">
        <v>14260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6292921</v>
      </c>
      <c r="E5" s="27">
        <f t="shared" si="0"/>
        <v>1260508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123089</v>
      </c>
      <c r="N5" s="28">
        <f>SUM(D5:M5)</f>
        <v>7676518</v>
      </c>
      <c r="O5" s="33">
        <f t="shared" ref="O5:O36" si="1">(N5/O$62)</f>
        <v>546.21588159954456</v>
      </c>
      <c r="P5" s="6"/>
    </row>
    <row r="6" spans="1:133">
      <c r="A6" s="12"/>
      <c r="B6" s="25">
        <v>311</v>
      </c>
      <c r="C6" s="20" t="s">
        <v>2</v>
      </c>
      <c r="D6" s="46">
        <v>4107735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123089</v>
      </c>
      <c r="N6" s="46">
        <f>SUM(D6:M6)</f>
        <v>4230824</v>
      </c>
      <c r="O6" s="47">
        <f t="shared" si="1"/>
        <v>301.04055784829944</v>
      </c>
      <c r="P6" s="9"/>
    </row>
    <row r="7" spans="1:133">
      <c r="A7" s="12"/>
      <c r="B7" s="25">
        <v>312.41000000000003</v>
      </c>
      <c r="C7" s="20" t="s">
        <v>11</v>
      </c>
      <c r="D7" s="46">
        <v>288493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288493</v>
      </c>
      <c r="O7" s="47">
        <f t="shared" si="1"/>
        <v>20.527465490251885</v>
      </c>
      <c r="P7" s="9"/>
    </row>
    <row r="8" spans="1:133">
      <c r="A8" s="12"/>
      <c r="B8" s="25">
        <v>312.42</v>
      </c>
      <c r="C8" s="20" t="s">
        <v>10</v>
      </c>
      <c r="D8" s="46">
        <v>62862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62862</v>
      </c>
      <c r="O8" s="47">
        <f t="shared" si="1"/>
        <v>4.4728902803472321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1260508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1260508</v>
      </c>
      <c r="O9" s="47">
        <f t="shared" si="1"/>
        <v>89.690337270527962</v>
      </c>
      <c r="P9" s="9"/>
    </row>
    <row r="10" spans="1:133">
      <c r="A10" s="12"/>
      <c r="B10" s="25">
        <v>314.10000000000002</v>
      </c>
      <c r="C10" s="20" t="s">
        <v>13</v>
      </c>
      <c r="D10" s="46">
        <v>846893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846893</v>
      </c>
      <c r="O10" s="47">
        <f t="shared" si="1"/>
        <v>60.259925999715385</v>
      </c>
      <c r="P10" s="9"/>
    </row>
    <row r="11" spans="1:133">
      <c r="A11" s="12"/>
      <c r="B11" s="25">
        <v>314.3</v>
      </c>
      <c r="C11" s="20" t="s">
        <v>14</v>
      </c>
      <c r="D11" s="46">
        <v>319003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319003</v>
      </c>
      <c r="O11" s="47">
        <f t="shared" si="1"/>
        <v>22.698377686068024</v>
      </c>
      <c r="P11" s="9"/>
    </row>
    <row r="12" spans="1:133">
      <c r="A12" s="12"/>
      <c r="B12" s="25">
        <v>314.39999999999998</v>
      </c>
      <c r="C12" s="20" t="s">
        <v>15</v>
      </c>
      <c r="D12" s="46">
        <v>28184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28184</v>
      </c>
      <c r="O12" s="47">
        <f t="shared" si="1"/>
        <v>2.0054077131065888</v>
      </c>
      <c r="P12" s="9"/>
    </row>
    <row r="13" spans="1:133">
      <c r="A13" s="12"/>
      <c r="B13" s="25">
        <v>314.8</v>
      </c>
      <c r="C13" s="20" t="s">
        <v>16</v>
      </c>
      <c r="D13" s="46">
        <v>19215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19215</v>
      </c>
      <c r="O13" s="47">
        <f t="shared" si="1"/>
        <v>1.3672264124092786</v>
      </c>
      <c r="P13" s="9"/>
    </row>
    <row r="14" spans="1:133">
      <c r="A14" s="12"/>
      <c r="B14" s="25">
        <v>315</v>
      </c>
      <c r="C14" s="20" t="s">
        <v>17</v>
      </c>
      <c r="D14" s="46">
        <v>575142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575142</v>
      </c>
      <c r="O14" s="47">
        <f t="shared" si="1"/>
        <v>40.923722783549167</v>
      </c>
      <c r="P14" s="9"/>
    </row>
    <row r="15" spans="1:133">
      <c r="A15" s="12"/>
      <c r="B15" s="25">
        <v>316</v>
      </c>
      <c r="C15" s="20" t="s">
        <v>18</v>
      </c>
      <c r="D15" s="46">
        <v>45394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45394</v>
      </c>
      <c r="O15" s="47">
        <f t="shared" si="1"/>
        <v>3.229970115269674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SUM(D17:D20)</f>
        <v>1595038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3384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1598422</v>
      </c>
      <c r="O16" s="45">
        <f t="shared" si="1"/>
        <v>113.73431051657892</v>
      </c>
      <c r="P16" s="10"/>
    </row>
    <row r="17" spans="1:16">
      <c r="A17" s="12"/>
      <c r="B17" s="25">
        <v>322</v>
      </c>
      <c r="C17" s="20" t="s">
        <v>0</v>
      </c>
      <c r="D17" s="46">
        <v>621046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621046</v>
      </c>
      <c r="O17" s="47">
        <f t="shared" si="1"/>
        <v>44.189981499928848</v>
      </c>
      <c r="P17" s="9"/>
    </row>
    <row r="18" spans="1:16">
      <c r="A18" s="12"/>
      <c r="B18" s="25">
        <v>323.10000000000002</v>
      </c>
      <c r="C18" s="20" t="s">
        <v>20</v>
      </c>
      <c r="D18" s="46">
        <v>945806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945806</v>
      </c>
      <c r="O18" s="47">
        <f t="shared" si="1"/>
        <v>67.297993453820979</v>
      </c>
      <c r="P18" s="9"/>
    </row>
    <row r="19" spans="1:16">
      <c r="A19" s="12"/>
      <c r="B19" s="25">
        <v>323.39999999999998</v>
      </c>
      <c r="C19" s="20" t="s">
        <v>21</v>
      </c>
      <c r="D19" s="46">
        <v>28186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28186</v>
      </c>
      <c r="O19" s="47">
        <f t="shared" si="1"/>
        <v>2.0055500213462358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3384</v>
      </c>
      <c r="O20" s="47">
        <f t="shared" si="1"/>
        <v>0.24078554148285186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SUM(D22:D36)</f>
        <v>1487558</v>
      </c>
      <c r="E21" s="32">
        <f t="shared" si="5"/>
        <v>94099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37000</v>
      </c>
      <c r="N21" s="44">
        <f t="shared" si="4"/>
        <v>1618657</v>
      </c>
      <c r="O21" s="45">
        <f t="shared" si="1"/>
        <v>115.1741141312082</v>
      </c>
      <c r="P21" s="10"/>
    </row>
    <row r="22" spans="1:16">
      <c r="A22" s="12"/>
      <c r="B22" s="25">
        <v>331.2</v>
      </c>
      <c r="C22" s="20" t="s">
        <v>74</v>
      </c>
      <c r="D22" s="46">
        <v>1101</v>
      </c>
      <c r="E22" s="46">
        <v>8463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9564</v>
      </c>
      <c r="O22" s="47">
        <f t="shared" si="1"/>
        <v>0.68051800199231538</v>
      </c>
      <c r="P22" s="9"/>
    </row>
    <row r="23" spans="1:16">
      <c r="A23" s="12"/>
      <c r="B23" s="25">
        <v>331.7</v>
      </c>
      <c r="C23" s="20" t="s">
        <v>76</v>
      </c>
      <c r="D23" s="46">
        <v>0</v>
      </c>
      <c r="E23" s="46">
        <v>32019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32019</v>
      </c>
      <c r="O23" s="47">
        <f t="shared" si="1"/>
        <v>2.2782837626298562</v>
      </c>
      <c r="P23" s="9"/>
    </row>
    <row r="24" spans="1:16">
      <c r="A24" s="12"/>
      <c r="B24" s="25">
        <v>334.49</v>
      </c>
      <c r="C24" s="20" t="s">
        <v>27</v>
      </c>
      <c r="D24" s="46">
        <v>42452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42452</v>
      </c>
      <c r="O24" s="47">
        <f t="shared" si="1"/>
        <v>3.0206346947488258</v>
      </c>
      <c r="P24" s="9"/>
    </row>
    <row r="25" spans="1:16">
      <c r="A25" s="12"/>
      <c r="B25" s="25">
        <v>335.12</v>
      </c>
      <c r="C25" s="20" t="s">
        <v>28</v>
      </c>
      <c r="D25" s="46">
        <v>308811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308811</v>
      </c>
      <c r="O25" s="47">
        <f t="shared" si="1"/>
        <v>21.973174896826528</v>
      </c>
      <c r="P25" s="9"/>
    </row>
    <row r="26" spans="1:16">
      <c r="A26" s="12"/>
      <c r="B26" s="25">
        <v>335.14</v>
      </c>
      <c r="C26" s="20" t="s">
        <v>29</v>
      </c>
      <c r="D26" s="46">
        <v>11875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11875</v>
      </c>
      <c r="O26" s="47">
        <f t="shared" si="1"/>
        <v>0.84495517290451116</v>
      </c>
      <c r="P26" s="9"/>
    </row>
    <row r="27" spans="1:16">
      <c r="A27" s="12"/>
      <c r="B27" s="25">
        <v>335.15</v>
      </c>
      <c r="C27" s="20" t="s">
        <v>30</v>
      </c>
      <c r="D27" s="46">
        <v>9726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9726</v>
      </c>
      <c r="O27" s="47">
        <f t="shared" si="1"/>
        <v>0.6920449694037285</v>
      </c>
      <c r="P27" s="9"/>
    </row>
    <row r="28" spans="1:16">
      <c r="A28" s="12"/>
      <c r="B28" s="25">
        <v>335.18</v>
      </c>
      <c r="C28" s="20" t="s">
        <v>31</v>
      </c>
      <c r="D28" s="46">
        <v>632706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632706</v>
      </c>
      <c r="O28" s="47">
        <f t="shared" si="1"/>
        <v>45.019638537071295</v>
      </c>
      <c r="P28" s="9"/>
    </row>
    <row r="29" spans="1:16">
      <c r="A29" s="12"/>
      <c r="B29" s="25">
        <v>335.21</v>
      </c>
      <c r="C29" s="20" t="s">
        <v>32</v>
      </c>
      <c r="D29" s="46">
        <v>4070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4070</v>
      </c>
      <c r="O29" s="47">
        <f t="shared" si="1"/>
        <v>0.28959726768179878</v>
      </c>
      <c r="P29" s="9"/>
    </row>
    <row r="30" spans="1:16">
      <c r="A30" s="12"/>
      <c r="B30" s="25">
        <v>335.49</v>
      </c>
      <c r="C30" s="20" t="s">
        <v>33</v>
      </c>
      <c r="D30" s="46">
        <v>13389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13389</v>
      </c>
      <c r="O30" s="47">
        <f t="shared" si="1"/>
        <v>0.95268251031734741</v>
      </c>
      <c r="P30" s="9"/>
    </row>
    <row r="31" spans="1:16">
      <c r="A31" s="12"/>
      <c r="B31" s="25">
        <v>337.1</v>
      </c>
      <c r="C31" s="20" t="s">
        <v>92</v>
      </c>
      <c r="D31" s="46">
        <v>0</v>
      </c>
      <c r="E31" s="46">
        <v>1240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1240</v>
      </c>
      <c r="O31" s="47">
        <f t="shared" si="1"/>
        <v>8.8231108581186851E-2</v>
      </c>
      <c r="P31" s="9"/>
    </row>
    <row r="32" spans="1:16">
      <c r="A32" s="12"/>
      <c r="B32" s="25">
        <v>337.3</v>
      </c>
      <c r="C32" s="20" t="s">
        <v>34</v>
      </c>
      <c r="D32" s="46">
        <v>119334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119334</v>
      </c>
      <c r="O32" s="47">
        <f t="shared" si="1"/>
        <v>8.4911057350220585</v>
      </c>
      <c r="P32" s="9"/>
    </row>
    <row r="33" spans="1:16">
      <c r="A33" s="12"/>
      <c r="B33" s="25">
        <v>337.4</v>
      </c>
      <c r="C33" s="20" t="s">
        <v>89</v>
      </c>
      <c r="D33" s="46">
        <v>330358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330358</v>
      </c>
      <c r="O33" s="47">
        <f t="shared" si="1"/>
        <v>23.506332716664296</v>
      </c>
      <c r="P33" s="9"/>
    </row>
    <row r="34" spans="1:16">
      <c r="A34" s="12"/>
      <c r="B34" s="25">
        <v>337.5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37000</v>
      </c>
      <c r="N34" s="46">
        <f t="shared" si="7"/>
        <v>37000</v>
      </c>
      <c r="O34" s="47">
        <f t="shared" si="1"/>
        <v>2.6327024334708979</v>
      </c>
      <c r="P34" s="9"/>
    </row>
    <row r="35" spans="1:16">
      <c r="A35" s="12"/>
      <c r="B35" s="25">
        <v>337.7</v>
      </c>
      <c r="C35" s="20" t="s">
        <v>36</v>
      </c>
      <c r="D35" s="46">
        <v>0</v>
      </c>
      <c r="E35" s="46">
        <v>52377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52377</v>
      </c>
      <c r="O35" s="47">
        <f t="shared" si="1"/>
        <v>3.7268393339974386</v>
      </c>
      <c r="P35" s="9"/>
    </row>
    <row r="36" spans="1:16">
      <c r="A36" s="12"/>
      <c r="B36" s="25">
        <v>338</v>
      </c>
      <c r="C36" s="20" t="s">
        <v>37</v>
      </c>
      <c r="D36" s="46">
        <v>13736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13736</v>
      </c>
      <c r="O36" s="47">
        <f t="shared" si="1"/>
        <v>0.97737298989611499</v>
      </c>
      <c r="P36" s="9"/>
    </row>
    <row r="37" spans="1:16" ht="15.75">
      <c r="A37" s="29" t="s">
        <v>42</v>
      </c>
      <c r="B37" s="30"/>
      <c r="C37" s="31"/>
      <c r="D37" s="32">
        <f t="shared" ref="D37:M37" si="8">SUM(D38:D43)</f>
        <v>122236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10813724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10935960</v>
      </c>
      <c r="O37" s="45">
        <f t="shared" ref="O37:O60" si="9">(N37/O$62)</f>
        <v>778.13860822541631</v>
      </c>
      <c r="P37" s="10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2490983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0">SUM(D38:M38)</f>
        <v>2490983</v>
      </c>
      <c r="O38" s="47">
        <f t="shared" si="9"/>
        <v>177.24370286039562</v>
      </c>
      <c r="P38" s="9"/>
    </row>
    <row r="39" spans="1:16">
      <c r="A39" s="12"/>
      <c r="B39" s="25">
        <v>343.6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7496265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7496265</v>
      </c>
      <c r="O39" s="47">
        <f t="shared" si="9"/>
        <v>533.3901380389924</v>
      </c>
      <c r="P39" s="9"/>
    </row>
    <row r="40" spans="1:16">
      <c r="A40" s="12"/>
      <c r="B40" s="25">
        <v>343.9</v>
      </c>
      <c r="C40" s="20" t="s">
        <v>48</v>
      </c>
      <c r="D40" s="46">
        <v>122236</v>
      </c>
      <c r="E40" s="46">
        <v>0</v>
      </c>
      <c r="F40" s="46">
        <v>0</v>
      </c>
      <c r="G40" s="46">
        <v>0</v>
      </c>
      <c r="H40" s="46">
        <v>0</v>
      </c>
      <c r="I40" s="46">
        <v>537093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659329</v>
      </c>
      <c r="O40" s="47">
        <f t="shared" si="9"/>
        <v>46.913974669133346</v>
      </c>
      <c r="P40" s="9"/>
    </row>
    <row r="41" spans="1:16">
      <c r="A41" s="12"/>
      <c r="B41" s="25">
        <v>344.2</v>
      </c>
      <c r="C41" s="20" t="s">
        <v>79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229382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229382</v>
      </c>
      <c r="O41" s="47">
        <f t="shared" si="9"/>
        <v>16.321474313362742</v>
      </c>
      <c r="P41" s="9"/>
    </row>
    <row r="42" spans="1:16">
      <c r="A42" s="12"/>
      <c r="B42" s="25">
        <v>347.2</v>
      </c>
      <c r="C42" s="20" t="s">
        <v>80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41353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41353</v>
      </c>
      <c r="O42" s="47">
        <f t="shared" si="9"/>
        <v>2.9424363170627581</v>
      </c>
      <c r="P42" s="9"/>
    </row>
    <row r="43" spans="1:16">
      <c r="A43" s="12"/>
      <c r="B43" s="25">
        <v>347.5</v>
      </c>
      <c r="C43" s="20" t="s">
        <v>81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18648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18648</v>
      </c>
      <c r="O43" s="47">
        <f t="shared" si="9"/>
        <v>1.3268820264693326</v>
      </c>
      <c r="P43" s="9"/>
    </row>
    <row r="44" spans="1:16" ht="15.75">
      <c r="A44" s="29" t="s">
        <v>43</v>
      </c>
      <c r="B44" s="30"/>
      <c r="C44" s="31"/>
      <c r="D44" s="32">
        <f t="shared" ref="D44:M44" si="11">SUM(D45:D47)</f>
        <v>32579</v>
      </c>
      <c r="E44" s="32">
        <f t="shared" si="11"/>
        <v>15054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ref="N44:N60" si="12">SUM(D44:M44)</f>
        <v>47633</v>
      </c>
      <c r="O44" s="45">
        <f t="shared" si="9"/>
        <v>3.3892841895545751</v>
      </c>
      <c r="P44" s="10"/>
    </row>
    <row r="45" spans="1:16">
      <c r="A45" s="13"/>
      <c r="B45" s="39">
        <v>351.1</v>
      </c>
      <c r="C45" s="21" t="s">
        <v>51</v>
      </c>
      <c r="D45" s="46">
        <v>32279</v>
      </c>
      <c r="E45" s="46">
        <v>1932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34211</v>
      </c>
      <c r="O45" s="47">
        <f t="shared" si="9"/>
        <v>2.4342535932830511</v>
      </c>
      <c r="P45" s="9"/>
    </row>
    <row r="46" spans="1:16">
      <c r="A46" s="13"/>
      <c r="B46" s="39">
        <v>354</v>
      </c>
      <c r="C46" s="21" t="s">
        <v>52</v>
      </c>
      <c r="D46" s="46">
        <v>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300</v>
      </c>
      <c r="O46" s="47">
        <f t="shared" si="9"/>
        <v>2.1346235947061334E-2</v>
      </c>
      <c r="P46" s="9"/>
    </row>
    <row r="47" spans="1:16">
      <c r="A47" s="13"/>
      <c r="B47" s="39">
        <v>359</v>
      </c>
      <c r="C47" s="21" t="s">
        <v>53</v>
      </c>
      <c r="D47" s="46">
        <v>0</v>
      </c>
      <c r="E47" s="46">
        <v>13122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13122</v>
      </c>
      <c r="O47" s="47">
        <f t="shared" si="9"/>
        <v>0.93368436032446278</v>
      </c>
      <c r="P47" s="9"/>
    </row>
    <row r="48" spans="1:16" ht="15.75">
      <c r="A48" s="29" t="s">
        <v>3</v>
      </c>
      <c r="B48" s="30"/>
      <c r="C48" s="31"/>
      <c r="D48" s="32">
        <f t="shared" ref="D48:M48" si="13">SUM(D49:D54)</f>
        <v>92560</v>
      </c>
      <c r="E48" s="32">
        <f t="shared" si="13"/>
        <v>10080</v>
      </c>
      <c r="F48" s="32">
        <f t="shared" si="13"/>
        <v>429</v>
      </c>
      <c r="G48" s="32">
        <f t="shared" si="13"/>
        <v>4893</v>
      </c>
      <c r="H48" s="32">
        <f t="shared" si="13"/>
        <v>363</v>
      </c>
      <c r="I48" s="32">
        <f t="shared" si="13"/>
        <v>43978</v>
      </c>
      <c r="J48" s="32">
        <f t="shared" si="13"/>
        <v>0</v>
      </c>
      <c r="K48" s="32">
        <f t="shared" si="13"/>
        <v>2777833</v>
      </c>
      <c r="L48" s="32">
        <f t="shared" si="13"/>
        <v>0</v>
      </c>
      <c r="M48" s="32">
        <f t="shared" si="13"/>
        <v>7884</v>
      </c>
      <c r="N48" s="32">
        <f t="shared" si="12"/>
        <v>2938020</v>
      </c>
      <c r="O48" s="45">
        <f t="shared" si="9"/>
        <v>209.05222712395047</v>
      </c>
      <c r="P48" s="10"/>
    </row>
    <row r="49" spans="1:119">
      <c r="A49" s="12"/>
      <c r="B49" s="25">
        <v>361.1</v>
      </c>
      <c r="C49" s="20" t="s">
        <v>54</v>
      </c>
      <c r="D49" s="46">
        <v>13080</v>
      </c>
      <c r="E49" s="46">
        <v>10080</v>
      </c>
      <c r="F49" s="46">
        <v>429</v>
      </c>
      <c r="G49" s="46">
        <v>4893</v>
      </c>
      <c r="H49" s="46">
        <v>363</v>
      </c>
      <c r="I49" s="46">
        <v>43878</v>
      </c>
      <c r="J49" s="46">
        <v>0</v>
      </c>
      <c r="K49" s="46">
        <v>207045</v>
      </c>
      <c r="L49" s="46">
        <v>0</v>
      </c>
      <c r="M49" s="46">
        <v>234</v>
      </c>
      <c r="N49" s="46">
        <f t="shared" si="12"/>
        <v>280002</v>
      </c>
      <c r="O49" s="47">
        <f t="shared" si="9"/>
        <v>19.923295858830226</v>
      </c>
      <c r="P49" s="9"/>
    </row>
    <row r="50" spans="1:119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1550558</v>
      </c>
      <c r="L50" s="46">
        <v>0</v>
      </c>
      <c r="M50" s="46">
        <v>0</v>
      </c>
      <c r="N50" s="46">
        <f t="shared" si="12"/>
        <v>1550558</v>
      </c>
      <c r="O50" s="47">
        <f t="shared" si="9"/>
        <v>110.3285897253451</v>
      </c>
      <c r="P50" s="9"/>
    </row>
    <row r="51" spans="1:119">
      <c r="A51" s="12"/>
      <c r="B51" s="25">
        <v>364</v>
      </c>
      <c r="C51" s="20" t="s">
        <v>82</v>
      </c>
      <c r="D51" s="46">
        <v>11460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11460</v>
      </c>
      <c r="O51" s="47">
        <f t="shared" si="9"/>
        <v>0.815426213177743</v>
      </c>
      <c r="P51" s="9"/>
    </row>
    <row r="52" spans="1:119">
      <c r="A52" s="12"/>
      <c r="B52" s="25">
        <v>365</v>
      </c>
      <c r="C52" s="20" t="s">
        <v>57</v>
      </c>
      <c r="D52" s="46">
        <v>7226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7226</v>
      </c>
      <c r="O52" s="47">
        <f t="shared" si="9"/>
        <v>0.51415966984488404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1020230</v>
      </c>
      <c r="L53" s="46">
        <v>0</v>
      </c>
      <c r="M53" s="46">
        <v>0</v>
      </c>
      <c r="N53" s="46">
        <f t="shared" si="12"/>
        <v>1020230</v>
      </c>
      <c r="O53" s="47">
        <f t="shared" si="9"/>
        <v>72.593567667567953</v>
      </c>
      <c r="P53" s="9"/>
    </row>
    <row r="54" spans="1:119">
      <c r="A54" s="12"/>
      <c r="B54" s="25">
        <v>369.9</v>
      </c>
      <c r="C54" s="20" t="s">
        <v>59</v>
      </c>
      <c r="D54" s="46">
        <v>60794</v>
      </c>
      <c r="E54" s="46">
        <v>0</v>
      </c>
      <c r="F54" s="46">
        <v>0</v>
      </c>
      <c r="G54" s="46">
        <v>0</v>
      </c>
      <c r="H54" s="46">
        <v>0</v>
      </c>
      <c r="I54" s="46">
        <v>100</v>
      </c>
      <c r="J54" s="46">
        <v>0</v>
      </c>
      <c r="K54" s="46">
        <v>0</v>
      </c>
      <c r="L54" s="46">
        <v>0</v>
      </c>
      <c r="M54" s="46">
        <v>7650</v>
      </c>
      <c r="N54" s="46">
        <f t="shared" si="12"/>
        <v>68544</v>
      </c>
      <c r="O54" s="47">
        <f t="shared" si="9"/>
        <v>4.8771879891845735</v>
      </c>
      <c r="P54" s="9"/>
    </row>
    <row r="55" spans="1:119" ht="15.75">
      <c r="A55" s="29" t="s">
        <v>44</v>
      </c>
      <c r="B55" s="30"/>
      <c r="C55" s="31"/>
      <c r="D55" s="32">
        <f t="shared" ref="D55:M55" si="14">SUM(D56:D59)</f>
        <v>11951112</v>
      </c>
      <c r="E55" s="32">
        <f t="shared" si="14"/>
        <v>0</v>
      </c>
      <c r="F55" s="32">
        <f t="shared" si="14"/>
        <v>291421</v>
      </c>
      <c r="G55" s="32">
        <f t="shared" si="14"/>
        <v>3307500</v>
      </c>
      <c r="H55" s="32">
        <f t="shared" si="14"/>
        <v>0</v>
      </c>
      <c r="I55" s="32">
        <f t="shared" si="14"/>
        <v>630078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si="12"/>
        <v>16180111</v>
      </c>
      <c r="O55" s="45">
        <f t="shared" si="9"/>
        <v>1151.2815568521416</v>
      </c>
      <c r="P55" s="9"/>
    </row>
    <row r="56" spans="1:119">
      <c r="A56" s="12"/>
      <c r="B56" s="25">
        <v>381</v>
      </c>
      <c r="C56" s="20" t="s">
        <v>60</v>
      </c>
      <c r="D56" s="46">
        <v>1988251</v>
      </c>
      <c r="E56" s="46">
        <v>0</v>
      </c>
      <c r="F56" s="46">
        <v>291421</v>
      </c>
      <c r="G56" s="46">
        <v>3307500</v>
      </c>
      <c r="H56" s="46">
        <v>0</v>
      </c>
      <c r="I56" s="46">
        <v>312639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5899811</v>
      </c>
      <c r="O56" s="47">
        <f t="shared" si="9"/>
        <v>419.79585883022628</v>
      </c>
      <c r="P56" s="9"/>
    </row>
    <row r="57" spans="1:119">
      <c r="A57" s="12"/>
      <c r="B57" s="25">
        <v>383</v>
      </c>
      <c r="C57" s="20" t="s">
        <v>93</v>
      </c>
      <c r="D57" s="46">
        <v>132861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132861</v>
      </c>
      <c r="O57" s="47">
        <f t="shared" si="9"/>
        <v>9.4536075138750526</v>
      </c>
      <c r="P57" s="9"/>
    </row>
    <row r="58" spans="1:119">
      <c r="A58" s="12"/>
      <c r="B58" s="25">
        <v>384</v>
      </c>
      <c r="C58" s="20" t="s">
        <v>94</v>
      </c>
      <c r="D58" s="46">
        <v>9830000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9830000</v>
      </c>
      <c r="O58" s="47">
        <f t="shared" si="9"/>
        <v>699.44499786537642</v>
      </c>
      <c r="P58" s="9"/>
    </row>
    <row r="59" spans="1:119" ht="15.75" thickBot="1">
      <c r="A59" s="12"/>
      <c r="B59" s="25">
        <v>389.3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317439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317439</v>
      </c>
      <c r="O59" s="47">
        <f t="shared" si="9"/>
        <v>22.587092642664011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5">SUM(D5,D16,D21,D37,D44,D48,D55)</f>
        <v>21574004</v>
      </c>
      <c r="E60" s="15">
        <f t="shared" si="15"/>
        <v>1379741</v>
      </c>
      <c r="F60" s="15">
        <f t="shared" si="15"/>
        <v>291850</v>
      </c>
      <c r="G60" s="15">
        <f t="shared" si="15"/>
        <v>3312393</v>
      </c>
      <c r="H60" s="15">
        <f t="shared" si="15"/>
        <v>363</v>
      </c>
      <c r="I60" s="15">
        <f t="shared" si="15"/>
        <v>11491164</v>
      </c>
      <c r="J60" s="15">
        <f t="shared" si="15"/>
        <v>0</v>
      </c>
      <c r="K60" s="15">
        <f t="shared" si="15"/>
        <v>2777833</v>
      </c>
      <c r="L60" s="15">
        <f t="shared" si="15"/>
        <v>0</v>
      </c>
      <c r="M60" s="15">
        <f t="shared" si="15"/>
        <v>167973</v>
      </c>
      <c r="N60" s="15">
        <f t="shared" si="12"/>
        <v>40995321</v>
      </c>
      <c r="O60" s="38">
        <f t="shared" si="9"/>
        <v>2916.9859826383949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95</v>
      </c>
      <c r="M62" s="118"/>
      <c r="N62" s="118"/>
      <c r="O62" s="43">
        <v>14054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85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6653057</v>
      </c>
      <c r="E5" s="27">
        <f t="shared" si="0"/>
        <v>1101927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144601</v>
      </c>
      <c r="N5" s="28">
        <f>SUM(D5:M5)</f>
        <v>7899585</v>
      </c>
      <c r="O5" s="33">
        <f t="shared" ref="O5:O36" si="1">(N5/O$60)</f>
        <v>563.65215840171243</v>
      </c>
      <c r="P5" s="6"/>
    </row>
    <row r="6" spans="1:133">
      <c r="A6" s="12"/>
      <c r="B6" s="25">
        <v>311</v>
      </c>
      <c r="C6" s="20" t="s">
        <v>2</v>
      </c>
      <c r="D6" s="46">
        <v>4454617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144601</v>
      </c>
      <c r="N6" s="46">
        <f>SUM(D6:M6)</f>
        <v>4599218</v>
      </c>
      <c r="O6" s="47">
        <f t="shared" si="1"/>
        <v>328.16396717802354</v>
      </c>
      <c r="P6" s="9"/>
    </row>
    <row r="7" spans="1:133">
      <c r="A7" s="12"/>
      <c r="B7" s="25">
        <v>312.41000000000003</v>
      </c>
      <c r="C7" s="20" t="s">
        <v>11</v>
      </c>
      <c r="D7" s="46">
        <v>300166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300166</v>
      </c>
      <c r="O7" s="47">
        <f t="shared" si="1"/>
        <v>21.417481270067785</v>
      </c>
      <c r="P7" s="9"/>
    </row>
    <row r="8" spans="1:133">
      <c r="A8" s="12"/>
      <c r="B8" s="25">
        <v>312.42</v>
      </c>
      <c r="C8" s="20" t="s">
        <v>10</v>
      </c>
      <c r="D8" s="46">
        <v>69777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69777</v>
      </c>
      <c r="O8" s="47">
        <f t="shared" si="1"/>
        <v>4.9787370674277556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1101927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1101927</v>
      </c>
      <c r="O9" s="47">
        <f t="shared" si="1"/>
        <v>78.624830538708522</v>
      </c>
      <c r="P9" s="9"/>
    </row>
    <row r="10" spans="1:133">
      <c r="A10" s="12"/>
      <c r="B10" s="25">
        <v>314.10000000000002</v>
      </c>
      <c r="C10" s="20" t="s">
        <v>13</v>
      </c>
      <c r="D10" s="46">
        <v>907017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907017</v>
      </c>
      <c r="O10" s="47">
        <f t="shared" si="1"/>
        <v>64.717588298251869</v>
      </c>
      <c r="P10" s="9"/>
    </row>
    <row r="11" spans="1:133">
      <c r="A11" s="12"/>
      <c r="B11" s="25">
        <v>314.3</v>
      </c>
      <c r="C11" s="20" t="s">
        <v>14</v>
      </c>
      <c r="D11" s="46">
        <v>312777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312777</v>
      </c>
      <c r="O11" s="47">
        <f t="shared" si="1"/>
        <v>22.31730288976097</v>
      </c>
      <c r="P11" s="9"/>
    </row>
    <row r="12" spans="1:133">
      <c r="A12" s="12"/>
      <c r="B12" s="25">
        <v>314.39999999999998</v>
      </c>
      <c r="C12" s="20" t="s">
        <v>15</v>
      </c>
      <c r="D12" s="46">
        <v>32422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32422</v>
      </c>
      <c r="O12" s="47">
        <f t="shared" si="1"/>
        <v>2.3133785230110595</v>
      </c>
      <c r="P12" s="9"/>
    </row>
    <row r="13" spans="1:133">
      <c r="A13" s="12"/>
      <c r="B13" s="25">
        <v>314.8</v>
      </c>
      <c r="C13" s="20" t="s">
        <v>16</v>
      </c>
      <c r="D13" s="46">
        <v>16104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16104</v>
      </c>
      <c r="O13" s="47">
        <f t="shared" si="1"/>
        <v>1.1490545843738851</v>
      </c>
      <c r="P13" s="9"/>
    </row>
    <row r="14" spans="1:133">
      <c r="A14" s="12"/>
      <c r="B14" s="25">
        <v>315</v>
      </c>
      <c r="C14" s="20" t="s">
        <v>17</v>
      </c>
      <c r="D14" s="46">
        <v>514566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514566</v>
      </c>
      <c r="O14" s="47">
        <f t="shared" si="1"/>
        <v>36.715376382447381</v>
      </c>
      <c r="P14" s="9"/>
    </row>
    <row r="15" spans="1:133">
      <c r="A15" s="12"/>
      <c r="B15" s="25">
        <v>316</v>
      </c>
      <c r="C15" s="20" t="s">
        <v>18</v>
      </c>
      <c r="D15" s="46">
        <v>45611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45611</v>
      </c>
      <c r="O15" s="47">
        <f t="shared" si="1"/>
        <v>3.2544416696396716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SUM(D17:D20)</f>
        <v>1354204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963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1355167</v>
      </c>
      <c r="O16" s="45">
        <f t="shared" si="1"/>
        <v>96.694042097752401</v>
      </c>
      <c r="P16" s="10"/>
    </row>
    <row r="17" spans="1:16">
      <c r="A17" s="12"/>
      <c r="B17" s="25">
        <v>322</v>
      </c>
      <c r="C17" s="20" t="s">
        <v>0</v>
      </c>
      <c r="D17" s="46">
        <v>321373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321373</v>
      </c>
      <c r="O17" s="47">
        <f t="shared" si="1"/>
        <v>22.930645736710666</v>
      </c>
      <c r="P17" s="9"/>
    </row>
    <row r="18" spans="1:16">
      <c r="A18" s="12"/>
      <c r="B18" s="25">
        <v>323.10000000000002</v>
      </c>
      <c r="C18" s="20" t="s">
        <v>20</v>
      </c>
      <c r="D18" s="46">
        <v>1000206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1000206</v>
      </c>
      <c r="O18" s="47">
        <f t="shared" si="1"/>
        <v>71.366821262932575</v>
      </c>
      <c r="P18" s="9"/>
    </row>
    <row r="19" spans="1:16">
      <c r="A19" s="12"/>
      <c r="B19" s="25">
        <v>323.39999999999998</v>
      </c>
      <c r="C19" s="20" t="s">
        <v>21</v>
      </c>
      <c r="D19" s="46">
        <v>32625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32625</v>
      </c>
      <c r="O19" s="47">
        <f t="shared" si="1"/>
        <v>2.3278630039243668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963</v>
      </c>
      <c r="O20" s="47">
        <f t="shared" si="1"/>
        <v>6.8712094184801994E-2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SUM(D22:D36)</f>
        <v>1348936</v>
      </c>
      <c r="E21" s="32">
        <f t="shared" si="5"/>
        <v>175970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36950</v>
      </c>
      <c r="N21" s="44">
        <f t="shared" si="4"/>
        <v>1561856</v>
      </c>
      <c r="O21" s="45">
        <f t="shared" si="1"/>
        <v>111.4417409917945</v>
      </c>
      <c r="P21" s="10"/>
    </row>
    <row r="22" spans="1:16">
      <c r="A22" s="12"/>
      <c r="B22" s="25">
        <v>331.2</v>
      </c>
      <c r="C22" s="20" t="s">
        <v>74</v>
      </c>
      <c r="D22" s="46">
        <v>1102</v>
      </c>
      <c r="E22" s="46">
        <v>10314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11416</v>
      </c>
      <c r="O22" s="47">
        <f t="shared" si="1"/>
        <v>0.81455583303603285</v>
      </c>
      <c r="P22" s="9"/>
    </row>
    <row r="23" spans="1:16">
      <c r="A23" s="12"/>
      <c r="B23" s="25">
        <v>331.39</v>
      </c>
      <c r="C23" s="20" t="s">
        <v>87</v>
      </c>
      <c r="D23" s="46">
        <v>0</v>
      </c>
      <c r="E23" s="46">
        <v>22758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22758</v>
      </c>
      <c r="O23" s="47">
        <f t="shared" si="1"/>
        <v>1.6238316089903675</v>
      </c>
      <c r="P23" s="9"/>
    </row>
    <row r="24" spans="1:16">
      <c r="A24" s="12"/>
      <c r="B24" s="25">
        <v>334.49</v>
      </c>
      <c r="C24" s="20" t="s">
        <v>27</v>
      </c>
      <c r="D24" s="46">
        <v>41215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41215</v>
      </c>
      <c r="O24" s="47">
        <f t="shared" si="1"/>
        <v>2.9407777381377098</v>
      </c>
      <c r="P24" s="9"/>
    </row>
    <row r="25" spans="1:16">
      <c r="A25" s="12"/>
      <c r="B25" s="25">
        <v>335.12</v>
      </c>
      <c r="C25" s="20" t="s">
        <v>28</v>
      </c>
      <c r="D25" s="46">
        <v>292600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292600</v>
      </c>
      <c r="O25" s="47">
        <f t="shared" si="1"/>
        <v>20.87763110952551</v>
      </c>
      <c r="P25" s="9"/>
    </row>
    <row r="26" spans="1:16">
      <c r="A26" s="12"/>
      <c r="B26" s="25">
        <v>335.14</v>
      </c>
      <c r="C26" s="20" t="s">
        <v>29</v>
      </c>
      <c r="D26" s="46">
        <v>10693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10693</v>
      </c>
      <c r="O26" s="47">
        <f t="shared" si="1"/>
        <v>0.76296824830538712</v>
      </c>
      <c r="P26" s="9"/>
    </row>
    <row r="27" spans="1:16">
      <c r="A27" s="12"/>
      <c r="B27" s="25">
        <v>335.15</v>
      </c>
      <c r="C27" s="20" t="s">
        <v>30</v>
      </c>
      <c r="D27" s="46">
        <v>8777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8777</v>
      </c>
      <c r="O27" s="47">
        <f t="shared" si="1"/>
        <v>0.62625758116303964</v>
      </c>
      <c r="P27" s="9"/>
    </row>
    <row r="28" spans="1:16">
      <c r="A28" s="12"/>
      <c r="B28" s="25">
        <v>335.18</v>
      </c>
      <c r="C28" s="20" t="s">
        <v>31</v>
      </c>
      <c r="D28" s="46">
        <v>608200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608200</v>
      </c>
      <c r="O28" s="47">
        <f t="shared" si="1"/>
        <v>43.396361041740995</v>
      </c>
      <c r="P28" s="9"/>
    </row>
    <row r="29" spans="1:16">
      <c r="A29" s="12"/>
      <c r="B29" s="25">
        <v>335.21</v>
      </c>
      <c r="C29" s="20" t="s">
        <v>32</v>
      </c>
      <c r="D29" s="46">
        <v>3720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3720</v>
      </c>
      <c r="O29" s="47">
        <f t="shared" si="1"/>
        <v>0.26542989653942206</v>
      </c>
      <c r="P29" s="9"/>
    </row>
    <row r="30" spans="1:16">
      <c r="A30" s="12"/>
      <c r="B30" s="25">
        <v>335.49</v>
      </c>
      <c r="C30" s="20" t="s">
        <v>33</v>
      </c>
      <c r="D30" s="46">
        <v>12633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12633</v>
      </c>
      <c r="O30" s="47">
        <f t="shared" si="1"/>
        <v>0.90139136639315021</v>
      </c>
      <c r="P30" s="9"/>
    </row>
    <row r="31" spans="1:16">
      <c r="A31" s="12"/>
      <c r="B31" s="25">
        <v>337.2</v>
      </c>
      <c r="C31" s="20" t="s">
        <v>88</v>
      </c>
      <c r="D31" s="46">
        <v>52632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52632</v>
      </c>
      <c r="O31" s="47">
        <f t="shared" si="1"/>
        <v>3.7554049232964681</v>
      </c>
      <c r="P31" s="9"/>
    </row>
    <row r="32" spans="1:16">
      <c r="A32" s="12"/>
      <c r="B32" s="25">
        <v>337.3</v>
      </c>
      <c r="C32" s="20" t="s">
        <v>34</v>
      </c>
      <c r="D32" s="46">
        <v>136952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136952</v>
      </c>
      <c r="O32" s="47">
        <f t="shared" si="1"/>
        <v>9.7718159115233671</v>
      </c>
      <c r="P32" s="9"/>
    </row>
    <row r="33" spans="1:16">
      <c r="A33" s="12"/>
      <c r="B33" s="25">
        <v>337.4</v>
      </c>
      <c r="C33" s="20" t="s">
        <v>89</v>
      </c>
      <c r="D33" s="46">
        <v>165648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165648</v>
      </c>
      <c r="O33" s="47">
        <f t="shared" si="1"/>
        <v>11.819336425258651</v>
      </c>
      <c r="P33" s="9"/>
    </row>
    <row r="34" spans="1:16">
      <c r="A34" s="12"/>
      <c r="B34" s="25">
        <v>337.5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36950</v>
      </c>
      <c r="N34" s="46">
        <f t="shared" si="7"/>
        <v>36950</v>
      </c>
      <c r="O34" s="47">
        <f t="shared" si="1"/>
        <v>2.6364609347128076</v>
      </c>
      <c r="P34" s="9"/>
    </row>
    <row r="35" spans="1:16">
      <c r="A35" s="12"/>
      <c r="B35" s="25">
        <v>337.7</v>
      </c>
      <c r="C35" s="20" t="s">
        <v>36</v>
      </c>
      <c r="D35" s="46">
        <v>0</v>
      </c>
      <c r="E35" s="46">
        <v>142898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142898</v>
      </c>
      <c r="O35" s="47">
        <f t="shared" si="1"/>
        <v>10.196075633250089</v>
      </c>
      <c r="P35" s="9"/>
    </row>
    <row r="36" spans="1:16">
      <c r="A36" s="12"/>
      <c r="B36" s="25">
        <v>338</v>
      </c>
      <c r="C36" s="20" t="s">
        <v>37</v>
      </c>
      <c r="D36" s="46">
        <v>14764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14764</v>
      </c>
      <c r="O36" s="47">
        <f t="shared" si="1"/>
        <v>1.0534427399215127</v>
      </c>
      <c r="P36" s="9"/>
    </row>
    <row r="37" spans="1:16" ht="15.75">
      <c r="A37" s="29" t="s">
        <v>42</v>
      </c>
      <c r="B37" s="30"/>
      <c r="C37" s="31"/>
      <c r="D37" s="32">
        <f t="shared" ref="D37:M37" si="8">SUM(D38:D43)</f>
        <v>154119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10182642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10336761</v>
      </c>
      <c r="O37" s="45">
        <f t="shared" ref="O37:O58" si="9">(N37/O$60)</f>
        <v>737.54983945772392</v>
      </c>
      <c r="P37" s="10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2390044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0">SUM(D38:M38)</f>
        <v>2390044</v>
      </c>
      <c r="O38" s="47">
        <f t="shared" si="9"/>
        <v>170.53471280770603</v>
      </c>
      <c r="P38" s="9"/>
    </row>
    <row r="39" spans="1:16">
      <c r="A39" s="12"/>
      <c r="B39" s="25">
        <v>343.6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6993973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6993973</v>
      </c>
      <c r="O39" s="47">
        <f t="shared" si="9"/>
        <v>499.03481983589012</v>
      </c>
      <c r="P39" s="9"/>
    </row>
    <row r="40" spans="1:16">
      <c r="A40" s="12"/>
      <c r="B40" s="25">
        <v>343.9</v>
      </c>
      <c r="C40" s="20" t="s">
        <v>48</v>
      </c>
      <c r="D40" s="46">
        <v>154119</v>
      </c>
      <c r="E40" s="46">
        <v>0</v>
      </c>
      <c r="F40" s="46">
        <v>0</v>
      </c>
      <c r="G40" s="46">
        <v>0</v>
      </c>
      <c r="H40" s="46">
        <v>0</v>
      </c>
      <c r="I40" s="46">
        <v>525369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679488</v>
      </c>
      <c r="O40" s="47">
        <f t="shared" si="9"/>
        <v>48.482911166607209</v>
      </c>
      <c r="P40" s="9"/>
    </row>
    <row r="41" spans="1:16">
      <c r="A41" s="12"/>
      <c r="B41" s="25">
        <v>344.2</v>
      </c>
      <c r="C41" s="20" t="s">
        <v>79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218006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218006</v>
      </c>
      <c r="O41" s="47">
        <f t="shared" si="9"/>
        <v>15.555190866928291</v>
      </c>
      <c r="P41" s="9"/>
    </row>
    <row r="42" spans="1:16">
      <c r="A42" s="12"/>
      <c r="B42" s="25">
        <v>347.2</v>
      </c>
      <c r="C42" s="20" t="s">
        <v>80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48250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48250</v>
      </c>
      <c r="O42" s="47">
        <f t="shared" si="9"/>
        <v>3.4427399215126648</v>
      </c>
      <c r="P42" s="9"/>
    </row>
    <row r="43" spans="1:16">
      <c r="A43" s="12"/>
      <c r="B43" s="25">
        <v>347.5</v>
      </c>
      <c r="C43" s="20" t="s">
        <v>81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7000</v>
      </c>
      <c r="O43" s="47">
        <f t="shared" si="9"/>
        <v>0.49946485907955762</v>
      </c>
      <c r="P43" s="9"/>
    </row>
    <row r="44" spans="1:16" ht="15.75">
      <c r="A44" s="29" t="s">
        <v>43</v>
      </c>
      <c r="B44" s="30"/>
      <c r="C44" s="31"/>
      <c r="D44" s="32">
        <f t="shared" ref="D44:M44" si="11">SUM(D45:D47)</f>
        <v>87206</v>
      </c>
      <c r="E44" s="32">
        <f t="shared" si="11"/>
        <v>6843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ref="N44:N58" si="12">SUM(D44:M44)</f>
        <v>94049</v>
      </c>
      <c r="O44" s="45">
        <f t="shared" si="9"/>
        <v>6.710595790224759</v>
      </c>
      <c r="P44" s="10"/>
    </row>
    <row r="45" spans="1:16">
      <c r="A45" s="13"/>
      <c r="B45" s="39">
        <v>351.1</v>
      </c>
      <c r="C45" s="21" t="s">
        <v>51</v>
      </c>
      <c r="D45" s="46">
        <v>85651</v>
      </c>
      <c r="E45" s="46">
        <v>3423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89074</v>
      </c>
      <c r="O45" s="47">
        <f t="shared" si="9"/>
        <v>6.3556189796646452</v>
      </c>
      <c r="P45" s="9"/>
    </row>
    <row r="46" spans="1:16">
      <c r="A46" s="13"/>
      <c r="B46" s="39">
        <v>354</v>
      </c>
      <c r="C46" s="21" t="s">
        <v>52</v>
      </c>
      <c r="D46" s="46">
        <v>1555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1555</v>
      </c>
      <c r="O46" s="47">
        <f t="shared" si="9"/>
        <v>0.11095255083838744</v>
      </c>
      <c r="P46" s="9"/>
    </row>
    <row r="47" spans="1:16">
      <c r="A47" s="13"/>
      <c r="B47" s="39">
        <v>359</v>
      </c>
      <c r="C47" s="21" t="s">
        <v>53</v>
      </c>
      <c r="D47" s="46">
        <v>0</v>
      </c>
      <c r="E47" s="46">
        <v>3420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3420</v>
      </c>
      <c r="O47" s="47">
        <f t="shared" si="9"/>
        <v>0.24402425972172673</v>
      </c>
      <c r="P47" s="9"/>
    </row>
    <row r="48" spans="1:16" ht="15.75">
      <c r="A48" s="29" t="s">
        <v>3</v>
      </c>
      <c r="B48" s="30"/>
      <c r="C48" s="31"/>
      <c r="D48" s="32">
        <f t="shared" ref="D48:M48" si="13">SUM(D49:D54)</f>
        <v>108338</v>
      </c>
      <c r="E48" s="32">
        <f t="shared" si="13"/>
        <v>9089</v>
      </c>
      <c r="F48" s="32">
        <f t="shared" si="13"/>
        <v>445</v>
      </c>
      <c r="G48" s="32">
        <f t="shared" si="13"/>
        <v>4919</v>
      </c>
      <c r="H48" s="32">
        <f t="shared" si="13"/>
        <v>281</v>
      </c>
      <c r="I48" s="32">
        <f t="shared" si="13"/>
        <v>83308</v>
      </c>
      <c r="J48" s="32">
        <f t="shared" si="13"/>
        <v>0</v>
      </c>
      <c r="K48" s="32">
        <f t="shared" si="13"/>
        <v>1014895</v>
      </c>
      <c r="L48" s="32">
        <f t="shared" si="13"/>
        <v>0</v>
      </c>
      <c r="M48" s="32">
        <f t="shared" si="13"/>
        <v>7781</v>
      </c>
      <c r="N48" s="32">
        <f t="shared" si="12"/>
        <v>1229056</v>
      </c>
      <c r="O48" s="45">
        <f t="shared" si="9"/>
        <v>87.69575454869782</v>
      </c>
      <c r="P48" s="10"/>
    </row>
    <row r="49" spans="1:119">
      <c r="A49" s="12"/>
      <c r="B49" s="25">
        <v>361.1</v>
      </c>
      <c r="C49" s="20" t="s">
        <v>54</v>
      </c>
      <c r="D49" s="46">
        <v>11681</v>
      </c>
      <c r="E49" s="46">
        <v>9089</v>
      </c>
      <c r="F49" s="46">
        <v>445</v>
      </c>
      <c r="G49" s="46">
        <v>4919</v>
      </c>
      <c r="H49" s="46">
        <v>281</v>
      </c>
      <c r="I49" s="46">
        <v>41623</v>
      </c>
      <c r="J49" s="46">
        <v>0</v>
      </c>
      <c r="K49" s="46">
        <v>74070</v>
      </c>
      <c r="L49" s="46">
        <v>0</v>
      </c>
      <c r="M49" s="46">
        <v>181</v>
      </c>
      <c r="N49" s="46">
        <f t="shared" si="12"/>
        <v>142289</v>
      </c>
      <c r="O49" s="47">
        <f t="shared" si="9"/>
        <v>10.152622190510169</v>
      </c>
      <c r="P49" s="9"/>
    </row>
    <row r="50" spans="1:119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-101958</v>
      </c>
      <c r="L50" s="46">
        <v>0</v>
      </c>
      <c r="M50" s="46">
        <v>0</v>
      </c>
      <c r="N50" s="46">
        <f t="shared" si="12"/>
        <v>-101958</v>
      </c>
      <c r="O50" s="47">
        <f t="shared" si="9"/>
        <v>-7.2749197288619341</v>
      </c>
      <c r="P50" s="9"/>
    </row>
    <row r="51" spans="1:119">
      <c r="A51" s="12"/>
      <c r="B51" s="25">
        <v>364</v>
      </c>
      <c r="C51" s="20" t="s">
        <v>82</v>
      </c>
      <c r="D51" s="46">
        <v>16495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16495</v>
      </c>
      <c r="O51" s="47">
        <f t="shared" si="9"/>
        <v>1.1769532643596148</v>
      </c>
      <c r="P51" s="9"/>
    </row>
    <row r="52" spans="1:119">
      <c r="A52" s="12"/>
      <c r="B52" s="25">
        <v>365</v>
      </c>
      <c r="C52" s="20" t="s">
        <v>57</v>
      </c>
      <c r="D52" s="46">
        <v>2923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2923</v>
      </c>
      <c r="O52" s="47">
        <f t="shared" si="9"/>
        <v>0.20856225472707812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1042783</v>
      </c>
      <c r="L53" s="46">
        <v>0</v>
      </c>
      <c r="M53" s="46">
        <v>0</v>
      </c>
      <c r="N53" s="46">
        <f t="shared" si="12"/>
        <v>1042783</v>
      </c>
      <c r="O53" s="47">
        <f t="shared" si="9"/>
        <v>74.404780592222622</v>
      </c>
      <c r="P53" s="9"/>
    </row>
    <row r="54" spans="1:119">
      <c r="A54" s="12"/>
      <c r="B54" s="25">
        <v>369.9</v>
      </c>
      <c r="C54" s="20" t="s">
        <v>59</v>
      </c>
      <c r="D54" s="46">
        <v>77239</v>
      </c>
      <c r="E54" s="46">
        <v>0</v>
      </c>
      <c r="F54" s="46">
        <v>0</v>
      </c>
      <c r="G54" s="46">
        <v>0</v>
      </c>
      <c r="H54" s="46">
        <v>0</v>
      </c>
      <c r="I54" s="46">
        <v>41685</v>
      </c>
      <c r="J54" s="46">
        <v>0</v>
      </c>
      <c r="K54" s="46">
        <v>0</v>
      </c>
      <c r="L54" s="46">
        <v>0</v>
      </c>
      <c r="M54" s="46">
        <v>7600</v>
      </c>
      <c r="N54" s="46">
        <f t="shared" si="12"/>
        <v>126524</v>
      </c>
      <c r="O54" s="47">
        <f t="shared" si="9"/>
        <v>9.0277559757402788</v>
      </c>
      <c r="P54" s="9"/>
    </row>
    <row r="55" spans="1:119" ht="15.75">
      <c r="A55" s="29" t="s">
        <v>44</v>
      </c>
      <c r="B55" s="30"/>
      <c r="C55" s="31"/>
      <c r="D55" s="32">
        <f t="shared" ref="D55:M55" si="14">SUM(D56:D57)</f>
        <v>1985330</v>
      </c>
      <c r="E55" s="32">
        <f t="shared" si="14"/>
        <v>4673</v>
      </c>
      <c r="F55" s="32">
        <f t="shared" si="14"/>
        <v>285147</v>
      </c>
      <c r="G55" s="32">
        <f t="shared" si="14"/>
        <v>0</v>
      </c>
      <c r="H55" s="32">
        <f t="shared" si="14"/>
        <v>0</v>
      </c>
      <c r="I55" s="32">
        <f t="shared" si="14"/>
        <v>485967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si="12"/>
        <v>2761117</v>
      </c>
      <c r="O55" s="45">
        <f t="shared" si="9"/>
        <v>197.01155904388156</v>
      </c>
      <c r="P55" s="9"/>
    </row>
    <row r="56" spans="1:119">
      <c r="A56" s="12"/>
      <c r="B56" s="25">
        <v>381</v>
      </c>
      <c r="C56" s="20" t="s">
        <v>60</v>
      </c>
      <c r="D56" s="46">
        <v>1985330</v>
      </c>
      <c r="E56" s="46">
        <v>4673</v>
      </c>
      <c r="F56" s="46">
        <v>285147</v>
      </c>
      <c r="G56" s="46">
        <v>0</v>
      </c>
      <c r="H56" s="46">
        <v>0</v>
      </c>
      <c r="I56" s="46">
        <v>272578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2547728</v>
      </c>
      <c r="O56" s="47">
        <f t="shared" si="9"/>
        <v>181.78580092757758</v>
      </c>
      <c r="P56" s="9"/>
    </row>
    <row r="57" spans="1:119" ht="15.75" thickBot="1">
      <c r="A57" s="12"/>
      <c r="B57" s="25">
        <v>389.3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213389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213389</v>
      </c>
      <c r="O57" s="47">
        <f t="shared" si="9"/>
        <v>15.225758116303959</v>
      </c>
      <c r="P57" s="9"/>
    </row>
    <row r="58" spans="1:119" ht="16.5" thickBot="1">
      <c r="A58" s="14" t="s">
        <v>49</v>
      </c>
      <c r="B58" s="23"/>
      <c r="C58" s="22"/>
      <c r="D58" s="15">
        <f t="shared" ref="D58:M58" si="15">SUM(D5,D16,D21,D37,D44,D48,D55)</f>
        <v>11691190</v>
      </c>
      <c r="E58" s="15">
        <f t="shared" si="15"/>
        <v>1298502</v>
      </c>
      <c r="F58" s="15">
        <f t="shared" si="15"/>
        <v>285592</v>
      </c>
      <c r="G58" s="15">
        <f t="shared" si="15"/>
        <v>4919</v>
      </c>
      <c r="H58" s="15">
        <f t="shared" si="15"/>
        <v>281</v>
      </c>
      <c r="I58" s="15">
        <f t="shared" si="15"/>
        <v>10752880</v>
      </c>
      <c r="J58" s="15">
        <f t="shared" si="15"/>
        <v>0</v>
      </c>
      <c r="K58" s="15">
        <f t="shared" si="15"/>
        <v>1014895</v>
      </c>
      <c r="L58" s="15">
        <f t="shared" si="15"/>
        <v>0</v>
      </c>
      <c r="M58" s="15">
        <f t="shared" si="15"/>
        <v>189332</v>
      </c>
      <c r="N58" s="15">
        <f t="shared" si="12"/>
        <v>25237591</v>
      </c>
      <c r="O58" s="38">
        <f t="shared" si="9"/>
        <v>1800.7556903317873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90</v>
      </c>
      <c r="M60" s="118"/>
      <c r="N60" s="118"/>
      <c r="O60" s="43">
        <v>14015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85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7003466</v>
      </c>
      <c r="E5" s="27">
        <f t="shared" si="0"/>
        <v>1011721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216925</v>
      </c>
      <c r="N5" s="28">
        <f>SUM(D5:M5)</f>
        <v>8232112</v>
      </c>
      <c r="O5" s="33">
        <f t="shared" ref="O5:O36" si="1">(N5/O$65)</f>
        <v>590.07325639739088</v>
      </c>
      <c r="P5" s="6"/>
    </row>
    <row r="6" spans="1:133">
      <c r="A6" s="12"/>
      <c r="B6" s="25">
        <v>311</v>
      </c>
      <c r="C6" s="20" t="s">
        <v>2</v>
      </c>
      <c r="D6" s="46">
        <v>4831566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216925</v>
      </c>
      <c r="N6" s="46">
        <f>SUM(D6:M6)</f>
        <v>5048491</v>
      </c>
      <c r="O6" s="47">
        <f t="shared" si="1"/>
        <v>361.87305569493225</v>
      </c>
      <c r="P6" s="9"/>
    </row>
    <row r="7" spans="1:133">
      <c r="A7" s="12"/>
      <c r="B7" s="25">
        <v>312.41000000000003</v>
      </c>
      <c r="C7" s="20" t="s">
        <v>11</v>
      </c>
      <c r="D7" s="46">
        <v>300711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300711</v>
      </c>
      <c r="O7" s="47">
        <f t="shared" si="1"/>
        <v>21.554798939144149</v>
      </c>
      <c r="P7" s="9"/>
    </row>
    <row r="8" spans="1:133">
      <c r="A8" s="12"/>
      <c r="B8" s="25">
        <v>312.42</v>
      </c>
      <c r="C8" s="20" t="s">
        <v>10</v>
      </c>
      <c r="D8" s="46">
        <v>60930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60930</v>
      </c>
      <c r="O8" s="47">
        <f t="shared" si="1"/>
        <v>4.3674288581463694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1011721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1011721</v>
      </c>
      <c r="O9" s="47">
        <f t="shared" si="1"/>
        <v>72.519604329438749</v>
      </c>
      <c r="P9" s="9"/>
    </row>
    <row r="10" spans="1:133">
      <c r="A10" s="12"/>
      <c r="B10" s="25">
        <v>314.10000000000002</v>
      </c>
      <c r="C10" s="20" t="s">
        <v>13</v>
      </c>
      <c r="D10" s="46">
        <v>931102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931102</v>
      </c>
      <c r="O10" s="47">
        <f t="shared" si="1"/>
        <v>66.740878790050886</v>
      </c>
      <c r="P10" s="9"/>
    </row>
    <row r="11" spans="1:133">
      <c r="A11" s="12"/>
      <c r="B11" s="25">
        <v>314.3</v>
      </c>
      <c r="C11" s="20" t="s">
        <v>14</v>
      </c>
      <c r="D11" s="46">
        <v>272384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272384</v>
      </c>
      <c r="O11" s="47">
        <f t="shared" si="1"/>
        <v>19.524335173105872</v>
      </c>
      <c r="P11" s="9"/>
    </row>
    <row r="12" spans="1:133">
      <c r="A12" s="12"/>
      <c r="B12" s="25">
        <v>314.39999999999998</v>
      </c>
      <c r="C12" s="20" t="s">
        <v>15</v>
      </c>
      <c r="D12" s="46">
        <v>32517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32517</v>
      </c>
      <c r="O12" s="47">
        <f t="shared" si="1"/>
        <v>2.3308006594509356</v>
      </c>
      <c r="P12" s="9"/>
    </row>
    <row r="13" spans="1:133">
      <c r="A13" s="12"/>
      <c r="B13" s="25">
        <v>314.8</v>
      </c>
      <c r="C13" s="20" t="s">
        <v>16</v>
      </c>
      <c r="D13" s="46">
        <v>15659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15659</v>
      </c>
      <c r="O13" s="47">
        <f t="shared" si="1"/>
        <v>1.1224284997491218</v>
      </c>
      <c r="P13" s="9"/>
    </row>
    <row r="14" spans="1:133">
      <c r="A14" s="12"/>
      <c r="B14" s="25">
        <v>315</v>
      </c>
      <c r="C14" s="20" t="s">
        <v>17</v>
      </c>
      <c r="D14" s="46">
        <v>513518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513518</v>
      </c>
      <c r="O14" s="47">
        <f t="shared" si="1"/>
        <v>36.808687549279618</v>
      </c>
      <c r="P14" s="9"/>
    </row>
    <row r="15" spans="1:133">
      <c r="A15" s="12"/>
      <c r="B15" s="25">
        <v>316</v>
      </c>
      <c r="C15" s="20" t="s">
        <v>18</v>
      </c>
      <c r="D15" s="46">
        <v>45079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45079</v>
      </c>
      <c r="O15" s="47">
        <f t="shared" si="1"/>
        <v>3.2312379040928967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SUM(D17:D22)</f>
        <v>1373870</v>
      </c>
      <c r="E16" s="32">
        <f t="shared" si="3"/>
        <v>26864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66208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1466942</v>
      </c>
      <c r="O16" s="45">
        <f t="shared" si="1"/>
        <v>105.14959501111032</v>
      </c>
      <c r="P16" s="10"/>
    </row>
    <row r="17" spans="1:16">
      <c r="A17" s="12"/>
      <c r="B17" s="25">
        <v>322</v>
      </c>
      <c r="C17" s="20" t="s">
        <v>0</v>
      </c>
      <c r="D17" s="46">
        <v>288617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288617</v>
      </c>
      <c r="O17" s="47">
        <f t="shared" si="1"/>
        <v>20.687907676869042</v>
      </c>
      <c r="P17" s="9"/>
    </row>
    <row r="18" spans="1:16">
      <c r="A18" s="12"/>
      <c r="B18" s="25">
        <v>323.10000000000002</v>
      </c>
      <c r="C18" s="20" t="s">
        <v>20</v>
      </c>
      <c r="D18" s="46">
        <v>1039617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1039617</v>
      </c>
      <c r="O18" s="47">
        <f t="shared" si="1"/>
        <v>74.519174252741735</v>
      </c>
      <c r="P18" s="9"/>
    </row>
    <row r="19" spans="1:16">
      <c r="A19" s="12"/>
      <c r="B19" s="25">
        <v>323.2</v>
      </c>
      <c r="C19" s="20" t="s">
        <v>72</v>
      </c>
      <c r="D19" s="46">
        <v>45636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45636</v>
      </c>
      <c r="O19" s="47">
        <f t="shared" si="1"/>
        <v>3.2711633574654146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20763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20763</v>
      </c>
      <c r="O20" s="47">
        <f t="shared" si="1"/>
        <v>1.4882804100064511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66208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66208</v>
      </c>
      <c r="O21" s="47">
        <f t="shared" si="1"/>
        <v>4.7457529926170166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6101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6101</v>
      </c>
      <c r="O22" s="47">
        <f t="shared" si="1"/>
        <v>0.43731632141065158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SUM(D24:D39)</f>
        <v>1126966</v>
      </c>
      <c r="E23" s="32">
        <f t="shared" si="5"/>
        <v>718097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16050</v>
      </c>
      <c r="N23" s="44">
        <f t="shared" si="4"/>
        <v>1861113</v>
      </c>
      <c r="O23" s="45">
        <f t="shared" si="1"/>
        <v>133.4035553006953</v>
      </c>
      <c r="P23" s="10"/>
    </row>
    <row r="24" spans="1:16">
      <c r="A24" s="12"/>
      <c r="B24" s="25">
        <v>331.1</v>
      </c>
      <c r="C24" s="20" t="s">
        <v>73</v>
      </c>
      <c r="D24" s="46">
        <v>18586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18586</v>
      </c>
      <c r="O24" s="47">
        <f t="shared" si="1"/>
        <v>1.3322342484409719</v>
      </c>
      <c r="P24" s="9"/>
    </row>
    <row r="25" spans="1:16">
      <c r="A25" s="12"/>
      <c r="B25" s="25">
        <v>331.2</v>
      </c>
      <c r="C25" s="20" t="s">
        <v>74</v>
      </c>
      <c r="D25" s="46">
        <v>2025</v>
      </c>
      <c r="E25" s="46">
        <v>135726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137751</v>
      </c>
      <c r="O25" s="47">
        <f t="shared" si="1"/>
        <v>9.8739158483262841</v>
      </c>
      <c r="P25" s="9"/>
    </row>
    <row r="26" spans="1:16">
      <c r="A26" s="12"/>
      <c r="B26" s="25">
        <v>331.49</v>
      </c>
      <c r="C26" s="20" t="s">
        <v>75</v>
      </c>
      <c r="D26" s="46">
        <v>0</v>
      </c>
      <c r="E26" s="46">
        <v>11942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11942</v>
      </c>
      <c r="O26" s="47">
        <f t="shared" si="1"/>
        <v>0.85599598595082793</v>
      </c>
      <c r="P26" s="9"/>
    </row>
    <row r="27" spans="1:16">
      <c r="A27" s="12"/>
      <c r="B27" s="25">
        <v>331.7</v>
      </c>
      <c r="C27" s="20" t="s">
        <v>76</v>
      </c>
      <c r="D27" s="46">
        <v>0</v>
      </c>
      <c r="E27" s="46">
        <v>200000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200000</v>
      </c>
      <c r="O27" s="47">
        <f t="shared" si="1"/>
        <v>14.335889900365565</v>
      </c>
      <c r="P27" s="9"/>
    </row>
    <row r="28" spans="1:16">
      <c r="A28" s="12"/>
      <c r="B28" s="25">
        <v>334.49</v>
      </c>
      <c r="C28" s="20" t="s">
        <v>27</v>
      </c>
      <c r="D28" s="46">
        <v>40016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40016</v>
      </c>
      <c r="O28" s="47">
        <f t="shared" si="1"/>
        <v>2.8683248512651423</v>
      </c>
      <c r="P28" s="9"/>
    </row>
    <row r="29" spans="1:16">
      <c r="A29" s="12"/>
      <c r="B29" s="25">
        <v>334.7</v>
      </c>
      <c r="C29" s="20" t="s">
        <v>77</v>
      </c>
      <c r="D29" s="46">
        <v>0</v>
      </c>
      <c r="E29" s="46">
        <v>273611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273611</v>
      </c>
      <c r="O29" s="47">
        <f t="shared" si="1"/>
        <v>19.612285857644615</v>
      </c>
      <c r="P29" s="9"/>
    </row>
    <row r="30" spans="1:16">
      <c r="A30" s="12"/>
      <c r="B30" s="25">
        <v>335.12</v>
      </c>
      <c r="C30" s="20" t="s">
        <v>28</v>
      </c>
      <c r="D30" s="46">
        <v>276751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276751</v>
      </c>
      <c r="O30" s="47">
        <f t="shared" si="1"/>
        <v>19.837359329080353</v>
      </c>
      <c r="P30" s="9"/>
    </row>
    <row r="31" spans="1:16">
      <c r="A31" s="12"/>
      <c r="B31" s="25">
        <v>335.14</v>
      </c>
      <c r="C31" s="20" t="s">
        <v>29</v>
      </c>
      <c r="D31" s="46">
        <v>12251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12251</v>
      </c>
      <c r="O31" s="47">
        <f t="shared" si="1"/>
        <v>0.87814493584689268</v>
      </c>
      <c r="P31" s="9"/>
    </row>
    <row r="32" spans="1:16">
      <c r="A32" s="12"/>
      <c r="B32" s="25">
        <v>335.15</v>
      </c>
      <c r="C32" s="20" t="s">
        <v>30</v>
      </c>
      <c r="D32" s="46">
        <v>7153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7153</v>
      </c>
      <c r="O32" s="47">
        <f t="shared" si="1"/>
        <v>0.51272310228657447</v>
      </c>
      <c r="P32" s="9"/>
    </row>
    <row r="33" spans="1:16">
      <c r="A33" s="12"/>
      <c r="B33" s="25">
        <v>335.18</v>
      </c>
      <c r="C33" s="20" t="s">
        <v>31</v>
      </c>
      <c r="D33" s="46">
        <v>596699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596699</v>
      </c>
      <c r="O33" s="47">
        <f t="shared" si="1"/>
        <v>42.771055838291161</v>
      </c>
      <c r="P33" s="9"/>
    </row>
    <row r="34" spans="1:16">
      <c r="A34" s="12"/>
      <c r="B34" s="25">
        <v>335.21</v>
      </c>
      <c r="C34" s="20" t="s">
        <v>32</v>
      </c>
      <c r="D34" s="46">
        <v>3470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3470</v>
      </c>
      <c r="O34" s="47">
        <f t="shared" si="1"/>
        <v>0.24872768977134255</v>
      </c>
      <c r="P34" s="9"/>
    </row>
    <row r="35" spans="1:16">
      <c r="A35" s="12"/>
      <c r="B35" s="25">
        <v>335.49</v>
      </c>
      <c r="C35" s="20" t="s">
        <v>33</v>
      </c>
      <c r="D35" s="46">
        <v>13721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13721</v>
      </c>
      <c r="O35" s="47">
        <f t="shared" si="1"/>
        <v>0.98351372661457959</v>
      </c>
      <c r="P35" s="9"/>
    </row>
    <row r="36" spans="1:16">
      <c r="A36" s="12"/>
      <c r="B36" s="25">
        <v>337.3</v>
      </c>
      <c r="C36" s="20" t="s">
        <v>34</v>
      </c>
      <c r="D36" s="46">
        <v>141983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141983</v>
      </c>
      <c r="O36" s="47">
        <f t="shared" si="1"/>
        <v>10.177263278618021</v>
      </c>
      <c r="P36" s="9"/>
    </row>
    <row r="37" spans="1:16">
      <c r="A37" s="12"/>
      <c r="B37" s="25">
        <v>337.5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16050</v>
      </c>
      <c r="N37" s="46">
        <f>SUM(D37:M37)</f>
        <v>16050</v>
      </c>
      <c r="O37" s="47">
        <f t="shared" ref="O37:O63" si="7">(N37/O$65)</f>
        <v>1.1504551645043366</v>
      </c>
      <c r="P37" s="9"/>
    </row>
    <row r="38" spans="1:16">
      <c r="A38" s="12"/>
      <c r="B38" s="25">
        <v>337.7</v>
      </c>
      <c r="C38" s="20" t="s">
        <v>36</v>
      </c>
      <c r="D38" s="46">
        <v>0</v>
      </c>
      <c r="E38" s="46">
        <v>96818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96818</v>
      </c>
      <c r="O38" s="47">
        <f t="shared" si="7"/>
        <v>6.9398609418679662</v>
      </c>
      <c r="P38" s="9"/>
    </row>
    <row r="39" spans="1:16">
      <c r="A39" s="12"/>
      <c r="B39" s="25">
        <v>338</v>
      </c>
      <c r="C39" s="20" t="s">
        <v>37</v>
      </c>
      <c r="D39" s="46">
        <v>14311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14311</v>
      </c>
      <c r="O39" s="47">
        <f t="shared" si="7"/>
        <v>1.0258046018206579</v>
      </c>
      <c r="P39" s="9"/>
    </row>
    <row r="40" spans="1:16" ht="15.75">
      <c r="A40" s="29" t="s">
        <v>42</v>
      </c>
      <c r="B40" s="30"/>
      <c r="C40" s="31"/>
      <c r="D40" s="32">
        <f t="shared" ref="D40:M40" si="8">SUM(D41:D47)</f>
        <v>101569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9139701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990</v>
      </c>
      <c r="N40" s="32">
        <f>SUM(D40:M40)</f>
        <v>9242260</v>
      </c>
      <c r="O40" s="45">
        <f t="shared" si="7"/>
        <v>662.4801089527632</v>
      </c>
      <c r="P40" s="10"/>
    </row>
    <row r="41" spans="1:16">
      <c r="A41" s="12"/>
      <c r="B41" s="25">
        <v>343.4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2310764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9">SUM(D41:M41)</f>
        <v>2310764</v>
      </c>
      <c r="O41" s="47">
        <f t="shared" si="7"/>
        <v>165.63429144864168</v>
      </c>
      <c r="P41" s="9"/>
    </row>
    <row r="42" spans="1:16">
      <c r="A42" s="12"/>
      <c r="B42" s="25">
        <v>343.6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6211740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6211740</v>
      </c>
      <c r="O42" s="47">
        <f t="shared" si="7"/>
        <v>445.25410364848398</v>
      </c>
      <c r="P42" s="9"/>
    </row>
    <row r="43" spans="1:16">
      <c r="A43" s="12"/>
      <c r="B43" s="25">
        <v>343.9</v>
      </c>
      <c r="C43" s="20" t="s">
        <v>48</v>
      </c>
      <c r="D43" s="46">
        <v>101569</v>
      </c>
      <c r="E43" s="46">
        <v>0</v>
      </c>
      <c r="F43" s="46">
        <v>0</v>
      </c>
      <c r="G43" s="46">
        <v>0</v>
      </c>
      <c r="H43" s="46">
        <v>0</v>
      </c>
      <c r="I43" s="46">
        <v>513257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614826</v>
      </c>
      <c r="O43" s="47">
        <f t="shared" si="7"/>
        <v>44.070389219410792</v>
      </c>
      <c r="P43" s="9"/>
    </row>
    <row r="44" spans="1:16">
      <c r="A44" s="12"/>
      <c r="B44" s="25">
        <v>344.1</v>
      </c>
      <c r="C44" s="20" t="s">
        <v>78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574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574</v>
      </c>
      <c r="O44" s="47">
        <f t="shared" si="7"/>
        <v>4.1144004014049169E-2</v>
      </c>
      <c r="P44" s="9"/>
    </row>
    <row r="45" spans="1:16">
      <c r="A45" s="12"/>
      <c r="B45" s="25">
        <v>344.2</v>
      </c>
      <c r="C45" s="20" t="s">
        <v>79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51545</v>
      </c>
      <c r="J45" s="46">
        <v>0</v>
      </c>
      <c r="K45" s="46">
        <v>0</v>
      </c>
      <c r="L45" s="46">
        <v>0</v>
      </c>
      <c r="M45" s="46">
        <v>990</v>
      </c>
      <c r="N45" s="46">
        <f t="shared" si="9"/>
        <v>52535</v>
      </c>
      <c r="O45" s="47">
        <f t="shared" si="7"/>
        <v>3.7656798795785247</v>
      </c>
      <c r="P45" s="9"/>
    </row>
    <row r="46" spans="1:16">
      <c r="A46" s="12"/>
      <c r="B46" s="25">
        <v>347.2</v>
      </c>
      <c r="C46" s="20" t="s">
        <v>80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48908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48908</v>
      </c>
      <c r="O46" s="47">
        <f t="shared" si="7"/>
        <v>3.5056985162353955</v>
      </c>
      <c r="P46" s="9"/>
    </row>
    <row r="47" spans="1:16">
      <c r="A47" s="12"/>
      <c r="B47" s="25">
        <v>347.5</v>
      </c>
      <c r="C47" s="20" t="s">
        <v>81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2913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2913</v>
      </c>
      <c r="O47" s="47">
        <f t="shared" si="7"/>
        <v>0.20880223639882445</v>
      </c>
      <c r="P47" s="9"/>
    </row>
    <row r="48" spans="1:16" ht="15.75">
      <c r="A48" s="29" t="s">
        <v>43</v>
      </c>
      <c r="B48" s="30"/>
      <c r="C48" s="31"/>
      <c r="D48" s="32">
        <f t="shared" ref="D48:M48" si="10">SUM(D49:D51)</f>
        <v>42460</v>
      </c>
      <c r="E48" s="32">
        <f t="shared" si="10"/>
        <v>18632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61092</v>
      </c>
      <c r="O48" s="45">
        <f t="shared" si="7"/>
        <v>4.3790409289656651</v>
      </c>
      <c r="P48" s="10"/>
    </row>
    <row r="49" spans="1:119">
      <c r="A49" s="13"/>
      <c r="B49" s="39">
        <v>351.1</v>
      </c>
      <c r="C49" s="21" t="s">
        <v>51</v>
      </c>
      <c r="D49" s="46">
        <v>42260</v>
      </c>
      <c r="E49" s="46">
        <v>13218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55478</v>
      </c>
      <c r="O49" s="47">
        <f t="shared" si="7"/>
        <v>3.9766324994624043</v>
      </c>
      <c r="P49" s="9"/>
    </row>
    <row r="50" spans="1:119">
      <c r="A50" s="13"/>
      <c r="B50" s="39">
        <v>354</v>
      </c>
      <c r="C50" s="21" t="s">
        <v>52</v>
      </c>
      <c r="D50" s="46">
        <v>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200</v>
      </c>
      <c r="O50" s="47">
        <f t="shared" si="7"/>
        <v>1.4335889900365566E-2</v>
      </c>
      <c r="P50" s="9"/>
    </row>
    <row r="51" spans="1:119">
      <c r="A51" s="13"/>
      <c r="B51" s="39">
        <v>359</v>
      </c>
      <c r="C51" s="21" t="s">
        <v>53</v>
      </c>
      <c r="D51" s="46">
        <v>0</v>
      </c>
      <c r="E51" s="46">
        <v>5414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5414</v>
      </c>
      <c r="O51" s="47">
        <f t="shared" si="7"/>
        <v>0.38807253960289584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SUM(D53:D59)</f>
        <v>110031</v>
      </c>
      <c r="E52" s="32">
        <f t="shared" si="12"/>
        <v>11779</v>
      </c>
      <c r="F52" s="32">
        <f t="shared" si="12"/>
        <v>275</v>
      </c>
      <c r="G52" s="32">
        <f t="shared" si="12"/>
        <v>52855</v>
      </c>
      <c r="H52" s="32">
        <f t="shared" si="12"/>
        <v>91</v>
      </c>
      <c r="I52" s="32">
        <f t="shared" si="12"/>
        <v>82502</v>
      </c>
      <c r="J52" s="32">
        <f t="shared" si="12"/>
        <v>0</v>
      </c>
      <c r="K52" s="32">
        <f t="shared" si="12"/>
        <v>1810379</v>
      </c>
      <c r="L52" s="32">
        <f t="shared" si="12"/>
        <v>0</v>
      </c>
      <c r="M52" s="32">
        <f t="shared" si="12"/>
        <v>10592</v>
      </c>
      <c r="N52" s="32">
        <f t="shared" si="11"/>
        <v>2078504</v>
      </c>
      <c r="O52" s="45">
        <f t="shared" si="7"/>
        <v>148.98602250734714</v>
      </c>
      <c r="P52" s="10"/>
    </row>
    <row r="53" spans="1:119">
      <c r="A53" s="12"/>
      <c r="B53" s="25">
        <v>361.1</v>
      </c>
      <c r="C53" s="20" t="s">
        <v>54</v>
      </c>
      <c r="D53" s="46">
        <v>7037</v>
      </c>
      <c r="E53" s="46">
        <v>6627</v>
      </c>
      <c r="F53" s="46">
        <v>275</v>
      </c>
      <c r="G53" s="46">
        <v>48605</v>
      </c>
      <c r="H53" s="46">
        <v>91</v>
      </c>
      <c r="I53" s="46">
        <v>81939</v>
      </c>
      <c r="J53" s="46">
        <v>0</v>
      </c>
      <c r="K53" s="46">
        <v>52830</v>
      </c>
      <c r="L53" s="46">
        <v>0</v>
      </c>
      <c r="M53" s="46">
        <v>92</v>
      </c>
      <c r="N53" s="46">
        <f t="shared" si="11"/>
        <v>197496</v>
      </c>
      <c r="O53" s="47">
        <f t="shared" si="7"/>
        <v>14.156404558812989</v>
      </c>
      <c r="P53" s="9"/>
    </row>
    <row r="54" spans="1:119">
      <c r="A54" s="12"/>
      <c r="B54" s="25">
        <v>361.3</v>
      </c>
      <c r="C54" s="20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816779</v>
      </c>
      <c r="L54" s="46">
        <v>0</v>
      </c>
      <c r="M54" s="46">
        <v>0</v>
      </c>
      <c r="N54" s="46">
        <f t="shared" ref="N54:N59" si="13">SUM(D54:M54)</f>
        <v>816779</v>
      </c>
      <c r="O54" s="47">
        <f t="shared" si="7"/>
        <v>58.546269084653431</v>
      </c>
      <c r="P54" s="9"/>
    </row>
    <row r="55" spans="1:119">
      <c r="A55" s="12"/>
      <c r="B55" s="25">
        <v>364</v>
      </c>
      <c r="C55" s="20" t="s">
        <v>82</v>
      </c>
      <c r="D55" s="46">
        <v>14880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14880</v>
      </c>
      <c r="O55" s="47">
        <f t="shared" si="7"/>
        <v>1.0665902085871981</v>
      </c>
      <c r="P55" s="9"/>
    </row>
    <row r="56" spans="1:119">
      <c r="A56" s="12"/>
      <c r="B56" s="25">
        <v>365</v>
      </c>
      <c r="C56" s="20" t="s">
        <v>57</v>
      </c>
      <c r="D56" s="46">
        <v>4021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4021</v>
      </c>
      <c r="O56" s="47">
        <f t="shared" si="7"/>
        <v>0.2882230664468497</v>
      </c>
      <c r="P56" s="9"/>
    </row>
    <row r="57" spans="1:119">
      <c r="A57" s="12"/>
      <c r="B57" s="25">
        <v>366</v>
      </c>
      <c r="C57" s="20" t="s">
        <v>83</v>
      </c>
      <c r="D57" s="46">
        <v>0</v>
      </c>
      <c r="E57" s="46">
        <v>4000</v>
      </c>
      <c r="F57" s="46">
        <v>0</v>
      </c>
      <c r="G57" s="46">
        <v>4250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8250</v>
      </c>
      <c r="O57" s="47">
        <f t="shared" si="7"/>
        <v>0.59135545839007952</v>
      </c>
      <c r="P57" s="9"/>
    </row>
    <row r="58" spans="1:119">
      <c r="A58" s="12"/>
      <c r="B58" s="25">
        <v>368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940770</v>
      </c>
      <c r="L58" s="46">
        <v>0</v>
      </c>
      <c r="M58" s="46">
        <v>0</v>
      </c>
      <c r="N58" s="46">
        <f t="shared" si="13"/>
        <v>940770</v>
      </c>
      <c r="O58" s="47">
        <f t="shared" si="7"/>
        <v>67.433875707834559</v>
      </c>
      <c r="P58" s="9"/>
    </row>
    <row r="59" spans="1:119">
      <c r="A59" s="12"/>
      <c r="B59" s="25">
        <v>369.9</v>
      </c>
      <c r="C59" s="20" t="s">
        <v>59</v>
      </c>
      <c r="D59" s="46">
        <v>84093</v>
      </c>
      <c r="E59" s="46">
        <v>1152</v>
      </c>
      <c r="F59" s="46">
        <v>0</v>
      </c>
      <c r="G59" s="46">
        <v>0</v>
      </c>
      <c r="H59" s="46">
        <v>0</v>
      </c>
      <c r="I59" s="46">
        <v>563</v>
      </c>
      <c r="J59" s="46">
        <v>0</v>
      </c>
      <c r="K59" s="46">
        <v>0</v>
      </c>
      <c r="L59" s="46">
        <v>0</v>
      </c>
      <c r="M59" s="46">
        <v>10500</v>
      </c>
      <c r="N59" s="46">
        <f t="shared" si="13"/>
        <v>96308</v>
      </c>
      <c r="O59" s="47">
        <f t="shared" si="7"/>
        <v>6.9033044226220346</v>
      </c>
      <c r="P59" s="9"/>
    </row>
    <row r="60" spans="1:119" ht="15.75">
      <c r="A60" s="29" t="s">
        <v>44</v>
      </c>
      <c r="B60" s="30"/>
      <c r="C60" s="31"/>
      <c r="D60" s="32">
        <f t="shared" ref="D60:M60" si="14">SUM(D61:D62)</f>
        <v>1760800</v>
      </c>
      <c r="E60" s="32">
        <f t="shared" si="14"/>
        <v>0</v>
      </c>
      <c r="F60" s="32">
        <f t="shared" si="14"/>
        <v>271572</v>
      </c>
      <c r="G60" s="32">
        <f t="shared" si="14"/>
        <v>0</v>
      </c>
      <c r="H60" s="32">
        <f t="shared" si="14"/>
        <v>0</v>
      </c>
      <c r="I60" s="32">
        <f t="shared" si="14"/>
        <v>1837516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3869888</v>
      </c>
      <c r="O60" s="45">
        <f t="shared" si="7"/>
        <v>277.39144147372946</v>
      </c>
      <c r="P60" s="9"/>
    </row>
    <row r="61" spans="1:119">
      <c r="A61" s="12"/>
      <c r="B61" s="25">
        <v>381</v>
      </c>
      <c r="C61" s="20" t="s">
        <v>60</v>
      </c>
      <c r="D61" s="46">
        <v>1760800</v>
      </c>
      <c r="E61" s="46">
        <v>0</v>
      </c>
      <c r="F61" s="46">
        <v>271572</v>
      </c>
      <c r="G61" s="46">
        <v>0</v>
      </c>
      <c r="H61" s="46">
        <v>0</v>
      </c>
      <c r="I61" s="46">
        <v>152345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2184717</v>
      </c>
      <c r="O61" s="47">
        <f t="shared" si="7"/>
        <v>156.59931187728478</v>
      </c>
      <c r="P61" s="9"/>
    </row>
    <row r="62" spans="1:119" ht="15.75" thickBot="1">
      <c r="A62" s="12"/>
      <c r="B62" s="25">
        <v>389.3</v>
      </c>
      <c r="C62" s="20" t="s">
        <v>62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1685171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1685171</v>
      </c>
      <c r="O62" s="47">
        <f t="shared" si="7"/>
        <v>120.7921295964447</v>
      </c>
      <c r="P62" s="9"/>
    </row>
    <row r="63" spans="1:119" ht="16.5" thickBot="1">
      <c r="A63" s="14" t="s">
        <v>49</v>
      </c>
      <c r="B63" s="23"/>
      <c r="C63" s="22"/>
      <c r="D63" s="15">
        <f t="shared" ref="D63:M63" si="15">SUM(D5,D16,D23,D40,D48,D52,D60)</f>
        <v>11519162</v>
      </c>
      <c r="E63" s="15">
        <f t="shared" si="15"/>
        <v>1787093</v>
      </c>
      <c r="F63" s="15">
        <f t="shared" si="15"/>
        <v>271847</v>
      </c>
      <c r="G63" s="15">
        <f t="shared" si="15"/>
        <v>52855</v>
      </c>
      <c r="H63" s="15">
        <f t="shared" si="15"/>
        <v>91</v>
      </c>
      <c r="I63" s="15">
        <f t="shared" si="15"/>
        <v>11125927</v>
      </c>
      <c r="J63" s="15">
        <f t="shared" si="15"/>
        <v>0</v>
      </c>
      <c r="K63" s="15">
        <f t="shared" si="15"/>
        <v>1810379</v>
      </c>
      <c r="L63" s="15">
        <f t="shared" si="15"/>
        <v>0</v>
      </c>
      <c r="M63" s="15">
        <f t="shared" si="15"/>
        <v>244557</v>
      </c>
      <c r="N63" s="15">
        <f>SUM(D63:M63)</f>
        <v>26811911</v>
      </c>
      <c r="O63" s="38">
        <f t="shared" si="7"/>
        <v>1921.8630205720019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84</v>
      </c>
      <c r="M65" s="118"/>
      <c r="N65" s="118"/>
      <c r="O65" s="43">
        <v>13951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thickBot="1">
      <c r="A67" s="120" t="s">
        <v>85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7151112</v>
      </c>
      <c r="E5" s="27">
        <f t="shared" si="0"/>
        <v>1008002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252065</v>
      </c>
      <c r="N5" s="28">
        <f>SUM(D5:M5)</f>
        <v>8411179</v>
      </c>
      <c r="O5" s="33">
        <f t="shared" ref="O5:O36" si="1">(N5/O$58)</f>
        <v>631.04351414209623</v>
      </c>
      <c r="P5" s="6"/>
    </row>
    <row r="6" spans="1:133">
      <c r="A6" s="12"/>
      <c r="B6" s="25">
        <v>311</v>
      </c>
      <c r="C6" s="20" t="s">
        <v>2</v>
      </c>
      <c r="D6" s="46">
        <v>5135015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252065</v>
      </c>
      <c r="N6" s="46">
        <f>SUM(D6:M6)</f>
        <v>5387080</v>
      </c>
      <c r="O6" s="47">
        <f t="shared" si="1"/>
        <v>404.16235276464852</v>
      </c>
      <c r="P6" s="9"/>
    </row>
    <row r="7" spans="1:133">
      <c r="A7" s="12"/>
      <c r="B7" s="25">
        <v>312.41000000000003</v>
      </c>
      <c r="C7" s="20" t="s">
        <v>11</v>
      </c>
      <c r="D7" s="46">
        <v>286005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286005</v>
      </c>
      <c r="O7" s="47">
        <f t="shared" si="1"/>
        <v>21.457348638307451</v>
      </c>
      <c r="P7" s="9"/>
    </row>
    <row r="8" spans="1:133">
      <c r="A8" s="12"/>
      <c r="B8" s="25">
        <v>312.42</v>
      </c>
      <c r="C8" s="20" t="s">
        <v>10</v>
      </c>
      <c r="D8" s="46">
        <v>64003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64003</v>
      </c>
      <c r="O8" s="47">
        <f t="shared" si="1"/>
        <v>4.8017855803136023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1008002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1008002</v>
      </c>
      <c r="O9" s="47">
        <f t="shared" si="1"/>
        <v>75.624728036611899</v>
      </c>
      <c r="P9" s="9"/>
    </row>
    <row r="10" spans="1:133">
      <c r="A10" s="12"/>
      <c r="B10" s="25">
        <v>314.10000000000002</v>
      </c>
      <c r="C10" s="20" t="s">
        <v>13</v>
      </c>
      <c r="D10" s="46">
        <v>801502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801502</v>
      </c>
      <c r="O10" s="47">
        <f t="shared" si="1"/>
        <v>60.132192962712878</v>
      </c>
      <c r="P10" s="9"/>
    </row>
    <row r="11" spans="1:133">
      <c r="A11" s="12"/>
      <c r="B11" s="25">
        <v>314.3</v>
      </c>
      <c r="C11" s="20" t="s">
        <v>14</v>
      </c>
      <c r="D11" s="46">
        <v>288793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288793</v>
      </c>
      <c r="O11" s="47">
        <f t="shared" si="1"/>
        <v>21.666516617900818</v>
      </c>
      <c r="P11" s="9"/>
    </row>
    <row r="12" spans="1:133">
      <c r="A12" s="12"/>
      <c r="B12" s="25">
        <v>314.39999999999998</v>
      </c>
      <c r="C12" s="20" t="s">
        <v>15</v>
      </c>
      <c r="D12" s="46">
        <v>31397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31397</v>
      </c>
      <c r="O12" s="47">
        <f t="shared" si="1"/>
        <v>2.3555405506789708</v>
      </c>
      <c r="P12" s="9"/>
    </row>
    <row r="13" spans="1:133">
      <c r="A13" s="12"/>
      <c r="B13" s="25">
        <v>314.8</v>
      </c>
      <c r="C13" s="20" t="s">
        <v>16</v>
      </c>
      <c r="D13" s="46">
        <v>13403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13403</v>
      </c>
      <c r="O13" s="47">
        <f t="shared" si="1"/>
        <v>1.0055518043364093</v>
      </c>
      <c r="P13" s="9"/>
    </row>
    <row r="14" spans="1:133">
      <c r="A14" s="12"/>
      <c r="B14" s="25">
        <v>315</v>
      </c>
      <c r="C14" s="20" t="s">
        <v>17</v>
      </c>
      <c r="D14" s="46">
        <v>487453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487453</v>
      </c>
      <c r="O14" s="47">
        <f t="shared" si="1"/>
        <v>36.570860529672146</v>
      </c>
      <c r="P14" s="9"/>
    </row>
    <row r="15" spans="1:133">
      <c r="A15" s="12"/>
      <c r="B15" s="25">
        <v>316</v>
      </c>
      <c r="C15" s="20" t="s">
        <v>18</v>
      </c>
      <c r="D15" s="46">
        <v>43541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43541</v>
      </c>
      <c r="O15" s="47">
        <f t="shared" si="1"/>
        <v>3.266636656913497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SUM(D17:D22)</f>
        <v>1293291</v>
      </c>
      <c r="E16" s="32">
        <f t="shared" si="3"/>
        <v>150285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119348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1562924</v>
      </c>
      <c r="O16" s="45">
        <f t="shared" si="1"/>
        <v>117.25740865781378</v>
      </c>
      <c r="P16" s="10"/>
    </row>
    <row r="17" spans="1:16">
      <c r="A17" s="12"/>
      <c r="B17" s="25">
        <v>322</v>
      </c>
      <c r="C17" s="20" t="s">
        <v>0</v>
      </c>
      <c r="D17" s="46">
        <v>282883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282883</v>
      </c>
      <c r="O17" s="47">
        <f t="shared" si="1"/>
        <v>21.223122514817316</v>
      </c>
      <c r="P17" s="9"/>
    </row>
    <row r="18" spans="1:16">
      <c r="A18" s="12"/>
      <c r="B18" s="25">
        <v>323.10000000000002</v>
      </c>
      <c r="C18" s="20" t="s">
        <v>20</v>
      </c>
      <c r="D18" s="46">
        <v>969699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969699</v>
      </c>
      <c r="O18" s="47">
        <f t="shared" si="1"/>
        <v>72.751069097456678</v>
      </c>
      <c r="P18" s="9"/>
    </row>
    <row r="19" spans="1:16">
      <c r="A19" s="12"/>
      <c r="B19" s="25">
        <v>323.39999999999998</v>
      </c>
      <c r="C19" s="20" t="s">
        <v>21</v>
      </c>
      <c r="D19" s="46">
        <v>40709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40709</v>
      </c>
      <c r="O19" s="47">
        <f t="shared" si="1"/>
        <v>3.0541676044714534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145445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145445</v>
      </c>
      <c r="O20" s="47">
        <f t="shared" si="1"/>
        <v>10.911921374446695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119348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119348</v>
      </c>
      <c r="O21" s="47">
        <f t="shared" si="1"/>
        <v>8.9540100532673126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4840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4840</v>
      </c>
      <c r="O22" s="47">
        <f t="shared" si="1"/>
        <v>0.36311801335434019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SUM(D24:D35)</f>
        <v>1116368</v>
      </c>
      <c r="E23" s="32">
        <f t="shared" si="5"/>
        <v>444670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54500</v>
      </c>
      <c r="N23" s="44">
        <f t="shared" si="4"/>
        <v>1615538</v>
      </c>
      <c r="O23" s="45">
        <f t="shared" si="1"/>
        <v>121.20474154100083</v>
      </c>
      <c r="P23" s="10"/>
    </row>
    <row r="24" spans="1:16">
      <c r="A24" s="12"/>
      <c r="B24" s="25">
        <v>334.2</v>
      </c>
      <c r="C24" s="20" t="s">
        <v>26</v>
      </c>
      <c r="D24" s="46">
        <v>0</v>
      </c>
      <c r="E24" s="46">
        <v>235611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235611</v>
      </c>
      <c r="O24" s="47">
        <f t="shared" si="1"/>
        <v>17.676569885212693</v>
      </c>
      <c r="P24" s="9"/>
    </row>
    <row r="25" spans="1:16">
      <c r="A25" s="12"/>
      <c r="B25" s="25">
        <v>334.49</v>
      </c>
      <c r="C25" s="20" t="s">
        <v>27</v>
      </c>
      <c r="D25" s="46">
        <v>31919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31919</v>
      </c>
      <c r="O25" s="47">
        <f t="shared" si="1"/>
        <v>2.394703278565534</v>
      </c>
      <c r="P25" s="9"/>
    </row>
    <row r="26" spans="1:16">
      <c r="A26" s="12"/>
      <c r="B26" s="25">
        <v>335.12</v>
      </c>
      <c r="C26" s="20" t="s">
        <v>28</v>
      </c>
      <c r="D26" s="46">
        <v>274183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274183</v>
      </c>
      <c r="O26" s="47">
        <f t="shared" si="1"/>
        <v>20.570410383374597</v>
      </c>
      <c r="P26" s="9"/>
    </row>
    <row r="27" spans="1:16">
      <c r="A27" s="12"/>
      <c r="B27" s="25">
        <v>335.14</v>
      </c>
      <c r="C27" s="20" t="s">
        <v>29</v>
      </c>
      <c r="D27" s="46">
        <v>12577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12577</v>
      </c>
      <c r="O27" s="47">
        <f t="shared" si="1"/>
        <v>0.94358166404081323</v>
      </c>
      <c r="P27" s="9"/>
    </row>
    <row r="28" spans="1:16">
      <c r="A28" s="12"/>
      <c r="B28" s="25">
        <v>335.15</v>
      </c>
      <c r="C28" s="20" t="s">
        <v>30</v>
      </c>
      <c r="D28" s="46">
        <v>7256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7256</v>
      </c>
      <c r="O28" s="47">
        <f t="shared" si="1"/>
        <v>0.5443769224998124</v>
      </c>
      <c r="P28" s="9"/>
    </row>
    <row r="29" spans="1:16">
      <c r="A29" s="12"/>
      <c r="B29" s="25">
        <v>335.18</v>
      </c>
      <c r="C29" s="20" t="s">
        <v>31</v>
      </c>
      <c r="D29" s="46">
        <v>591346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591346</v>
      </c>
      <c r="O29" s="47">
        <f t="shared" si="1"/>
        <v>44.365368744842073</v>
      </c>
      <c r="P29" s="9"/>
    </row>
    <row r="30" spans="1:16">
      <c r="A30" s="12"/>
      <c r="B30" s="25">
        <v>335.21</v>
      </c>
      <c r="C30" s="20" t="s">
        <v>32</v>
      </c>
      <c r="D30" s="46">
        <v>2820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2820</v>
      </c>
      <c r="O30" s="47">
        <f t="shared" si="1"/>
        <v>0.21156875984695026</v>
      </c>
      <c r="P30" s="9"/>
    </row>
    <row r="31" spans="1:16">
      <c r="A31" s="12"/>
      <c r="B31" s="25">
        <v>335.49</v>
      </c>
      <c r="C31" s="20" t="s">
        <v>33</v>
      </c>
      <c r="D31" s="46">
        <v>13871</v>
      </c>
      <c r="E31" s="46">
        <v>51713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65584</v>
      </c>
      <c r="O31" s="47">
        <f t="shared" si="1"/>
        <v>4.9203991297171576</v>
      </c>
      <c r="P31" s="9"/>
    </row>
    <row r="32" spans="1:16">
      <c r="A32" s="12"/>
      <c r="B32" s="25">
        <v>337.3</v>
      </c>
      <c r="C32" s="20" t="s">
        <v>34</v>
      </c>
      <c r="D32" s="46">
        <v>163210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56" si="7">SUM(D32:M32)</f>
        <v>163210</v>
      </c>
      <c r="O32" s="47">
        <f t="shared" si="1"/>
        <v>12.244729537099557</v>
      </c>
      <c r="P32" s="9"/>
    </row>
    <row r="33" spans="1:16">
      <c r="A33" s="12"/>
      <c r="B33" s="25">
        <v>337.5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54500</v>
      </c>
      <c r="N33" s="46">
        <f t="shared" si="7"/>
        <v>54500</v>
      </c>
      <c r="O33" s="47">
        <f t="shared" si="1"/>
        <v>4.0888288693825494</v>
      </c>
      <c r="P33" s="9"/>
    </row>
    <row r="34" spans="1:16">
      <c r="A34" s="12"/>
      <c r="B34" s="25">
        <v>337.7</v>
      </c>
      <c r="C34" s="20" t="s">
        <v>36</v>
      </c>
      <c r="D34" s="46">
        <v>0</v>
      </c>
      <c r="E34" s="46">
        <v>157346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157346</v>
      </c>
      <c r="O34" s="47">
        <f t="shared" si="1"/>
        <v>11.80478655563058</v>
      </c>
      <c r="P34" s="9"/>
    </row>
    <row r="35" spans="1:16">
      <c r="A35" s="12"/>
      <c r="B35" s="25">
        <v>338</v>
      </c>
      <c r="C35" s="20" t="s">
        <v>37</v>
      </c>
      <c r="D35" s="46">
        <v>19186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19186</v>
      </c>
      <c r="O35" s="47">
        <f t="shared" si="1"/>
        <v>1.4394178107885063</v>
      </c>
      <c r="P35" s="9"/>
    </row>
    <row r="36" spans="1:16" ht="15.75">
      <c r="A36" s="29" t="s">
        <v>42</v>
      </c>
      <c r="B36" s="30"/>
      <c r="C36" s="31"/>
      <c r="D36" s="32">
        <f t="shared" ref="D36:M36" si="8">SUM(D37:D40)</f>
        <v>142389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9071254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9213643</v>
      </c>
      <c r="O36" s="45">
        <f t="shared" si="1"/>
        <v>691.24788056118234</v>
      </c>
      <c r="P36" s="10"/>
    </row>
    <row r="37" spans="1:16">
      <c r="A37" s="12"/>
      <c r="B37" s="25">
        <v>341.9</v>
      </c>
      <c r="C37" s="20" t="s">
        <v>45</v>
      </c>
      <c r="D37" s="46">
        <v>14990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14990</v>
      </c>
      <c r="O37" s="47">
        <f t="shared" ref="O37:O56" si="9">(N37/O$58)</f>
        <v>1.1246155000375122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2198501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2198501</v>
      </c>
      <c r="O38" s="47">
        <f t="shared" si="9"/>
        <v>164.94118088378724</v>
      </c>
      <c r="P38" s="9"/>
    </row>
    <row r="39" spans="1:16">
      <c r="A39" s="12"/>
      <c r="B39" s="25">
        <v>343.6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6415011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6415011</v>
      </c>
      <c r="O39" s="47">
        <f t="shared" si="9"/>
        <v>481.28224172856176</v>
      </c>
      <c r="P39" s="9"/>
    </row>
    <row r="40" spans="1:16">
      <c r="A40" s="12"/>
      <c r="B40" s="25">
        <v>343.9</v>
      </c>
      <c r="C40" s="20" t="s">
        <v>48</v>
      </c>
      <c r="D40" s="46">
        <v>127399</v>
      </c>
      <c r="E40" s="46">
        <v>0</v>
      </c>
      <c r="F40" s="46">
        <v>0</v>
      </c>
      <c r="G40" s="46">
        <v>0</v>
      </c>
      <c r="H40" s="46">
        <v>0</v>
      </c>
      <c r="I40" s="46">
        <v>457742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585141</v>
      </c>
      <c r="O40" s="47">
        <f t="shared" si="9"/>
        <v>43.899842448795859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SUM(D42:D44)</f>
        <v>39001</v>
      </c>
      <c r="E41" s="32">
        <f t="shared" si="10"/>
        <v>22930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61931</v>
      </c>
      <c r="O41" s="45">
        <f t="shared" si="9"/>
        <v>4.6463350588941408</v>
      </c>
      <c r="P41" s="10"/>
    </row>
    <row r="42" spans="1:16">
      <c r="A42" s="13"/>
      <c r="B42" s="39">
        <v>351.1</v>
      </c>
      <c r="C42" s="21" t="s">
        <v>51</v>
      </c>
      <c r="D42" s="46">
        <v>38951</v>
      </c>
      <c r="E42" s="46">
        <v>16443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55394</v>
      </c>
      <c r="O42" s="47">
        <f t="shared" si="9"/>
        <v>4.1559006677170078</v>
      </c>
      <c r="P42" s="9"/>
    </row>
    <row r="43" spans="1:16">
      <c r="A43" s="13"/>
      <c r="B43" s="39">
        <v>354</v>
      </c>
      <c r="C43" s="21" t="s">
        <v>52</v>
      </c>
      <c r="D43" s="46">
        <v>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50</v>
      </c>
      <c r="O43" s="47">
        <f t="shared" si="9"/>
        <v>3.7512191462225225E-3</v>
      </c>
      <c r="P43" s="9"/>
    </row>
    <row r="44" spans="1:16">
      <c r="A44" s="13"/>
      <c r="B44" s="39">
        <v>359</v>
      </c>
      <c r="C44" s="21" t="s">
        <v>53</v>
      </c>
      <c r="D44" s="46">
        <v>0</v>
      </c>
      <c r="E44" s="46">
        <v>6487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6487</v>
      </c>
      <c r="O44" s="47">
        <f t="shared" si="9"/>
        <v>0.48668317203091005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144568</v>
      </c>
      <c r="E45" s="32">
        <f t="shared" si="11"/>
        <v>23041</v>
      </c>
      <c r="F45" s="32">
        <f t="shared" si="11"/>
        <v>929</v>
      </c>
      <c r="G45" s="32">
        <f t="shared" si="11"/>
        <v>829</v>
      </c>
      <c r="H45" s="32">
        <f t="shared" si="11"/>
        <v>487</v>
      </c>
      <c r="I45" s="32">
        <f t="shared" si="11"/>
        <v>42885</v>
      </c>
      <c r="J45" s="32">
        <f t="shared" si="11"/>
        <v>0</v>
      </c>
      <c r="K45" s="32">
        <f t="shared" si="11"/>
        <v>1362528</v>
      </c>
      <c r="L45" s="32">
        <f t="shared" si="11"/>
        <v>0</v>
      </c>
      <c r="M45" s="32">
        <f t="shared" si="11"/>
        <v>1873</v>
      </c>
      <c r="N45" s="32">
        <f t="shared" si="7"/>
        <v>1577140</v>
      </c>
      <c r="O45" s="45">
        <f t="shared" si="9"/>
        <v>118.32395528546778</v>
      </c>
      <c r="P45" s="10"/>
    </row>
    <row r="46" spans="1:16">
      <c r="A46" s="12"/>
      <c r="B46" s="25">
        <v>361.1</v>
      </c>
      <c r="C46" s="20" t="s">
        <v>54</v>
      </c>
      <c r="D46" s="46">
        <v>26721</v>
      </c>
      <c r="E46" s="46">
        <v>19993</v>
      </c>
      <c r="F46" s="46">
        <v>929</v>
      </c>
      <c r="G46" s="46">
        <v>829</v>
      </c>
      <c r="H46" s="46">
        <v>487</v>
      </c>
      <c r="I46" s="46">
        <v>0</v>
      </c>
      <c r="J46" s="46">
        <v>0</v>
      </c>
      <c r="K46" s="46">
        <v>41102</v>
      </c>
      <c r="L46" s="46">
        <v>0</v>
      </c>
      <c r="M46" s="46">
        <v>373</v>
      </c>
      <c r="N46" s="46">
        <f t="shared" si="7"/>
        <v>90434</v>
      </c>
      <c r="O46" s="47">
        <f t="shared" si="9"/>
        <v>6.784755045389752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365034</v>
      </c>
      <c r="L47" s="46">
        <v>0</v>
      </c>
      <c r="M47" s="46">
        <v>0</v>
      </c>
      <c r="N47" s="46">
        <f t="shared" si="7"/>
        <v>365034</v>
      </c>
      <c r="O47" s="47">
        <f t="shared" si="9"/>
        <v>27.386450596443844</v>
      </c>
      <c r="P47" s="9"/>
    </row>
    <row r="48" spans="1:16">
      <c r="A48" s="12"/>
      <c r="B48" s="25">
        <v>362</v>
      </c>
      <c r="C48" s="20" t="s">
        <v>56</v>
      </c>
      <c r="D48" s="46">
        <v>24480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24480</v>
      </c>
      <c r="O48" s="47">
        <f t="shared" si="9"/>
        <v>1.8365968939905468</v>
      </c>
      <c r="P48" s="9"/>
    </row>
    <row r="49" spans="1:119">
      <c r="A49" s="12"/>
      <c r="B49" s="25">
        <v>365</v>
      </c>
      <c r="C49" s="20" t="s">
        <v>57</v>
      </c>
      <c r="D49" s="46">
        <v>55776</v>
      </c>
      <c r="E49" s="46">
        <v>0</v>
      </c>
      <c r="F49" s="46">
        <v>0</v>
      </c>
      <c r="G49" s="46">
        <v>0</v>
      </c>
      <c r="H49" s="46">
        <v>0</v>
      </c>
      <c r="I49" s="46">
        <v>42885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98661</v>
      </c>
      <c r="O49" s="47">
        <f t="shared" si="9"/>
        <v>7.4019806437092051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956392</v>
      </c>
      <c r="L50" s="46">
        <v>0</v>
      </c>
      <c r="M50" s="46">
        <v>0</v>
      </c>
      <c r="N50" s="46">
        <f t="shared" si="7"/>
        <v>956392</v>
      </c>
      <c r="O50" s="47">
        <f t="shared" si="9"/>
        <v>71.752719633881014</v>
      </c>
      <c r="P50" s="9"/>
    </row>
    <row r="51" spans="1:119">
      <c r="A51" s="12"/>
      <c r="B51" s="25">
        <v>369.9</v>
      </c>
      <c r="C51" s="20" t="s">
        <v>59</v>
      </c>
      <c r="D51" s="46">
        <v>37591</v>
      </c>
      <c r="E51" s="46">
        <v>3048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1500</v>
      </c>
      <c r="N51" s="46">
        <f t="shared" si="7"/>
        <v>42139</v>
      </c>
      <c r="O51" s="47">
        <f t="shared" si="9"/>
        <v>3.1614524720534174</v>
      </c>
      <c r="P51" s="9"/>
    </row>
    <row r="52" spans="1:119" ht="15.75">
      <c r="A52" s="29" t="s">
        <v>44</v>
      </c>
      <c r="B52" s="30"/>
      <c r="C52" s="31"/>
      <c r="D52" s="32">
        <f t="shared" ref="D52:M52" si="12">SUM(D53:D55)</f>
        <v>1772718</v>
      </c>
      <c r="E52" s="32">
        <f t="shared" si="12"/>
        <v>0</v>
      </c>
      <c r="F52" s="32">
        <f t="shared" si="12"/>
        <v>572173</v>
      </c>
      <c r="G52" s="32">
        <f t="shared" si="12"/>
        <v>0</v>
      </c>
      <c r="H52" s="32">
        <f t="shared" si="12"/>
        <v>0</v>
      </c>
      <c r="I52" s="32">
        <f t="shared" si="12"/>
        <v>711105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7"/>
        <v>3055996</v>
      </c>
      <c r="O52" s="45">
        <f t="shared" si="9"/>
        <v>229.27421411958886</v>
      </c>
      <c r="P52" s="9"/>
    </row>
    <row r="53" spans="1:119">
      <c r="A53" s="12"/>
      <c r="B53" s="25">
        <v>381</v>
      </c>
      <c r="C53" s="20" t="s">
        <v>60</v>
      </c>
      <c r="D53" s="46">
        <v>1772718</v>
      </c>
      <c r="E53" s="46">
        <v>0</v>
      </c>
      <c r="F53" s="46">
        <v>572173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2344891</v>
      </c>
      <c r="O53" s="47">
        <f t="shared" si="9"/>
        <v>175.92400030009753</v>
      </c>
      <c r="P53" s="9"/>
    </row>
    <row r="54" spans="1:119">
      <c r="A54" s="12"/>
      <c r="B54" s="25">
        <v>389.1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34329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7"/>
        <v>34329</v>
      </c>
      <c r="O54" s="47">
        <f t="shared" si="9"/>
        <v>2.5755120414134596</v>
      </c>
      <c r="P54" s="9"/>
    </row>
    <row r="55" spans="1:119" ht="15.75" thickBot="1">
      <c r="A55" s="12"/>
      <c r="B55" s="25">
        <v>389.3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676776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7"/>
        <v>676776</v>
      </c>
      <c r="O55" s="47">
        <f t="shared" si="9"/>
        <v>50.774701778077876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SUM(D5,D16,D23,D36,D41,D45,D52)</f>
        <v>11659447</v>
      </c>
      <c r="E56" s="15">
        <f t="shared" si="13"/>
        <v>1648928</v>
      </c>
      <c r="F56" s="15">
        <f t="shared" si="13"/>
        <v>573102</v>
      </c>
      <c r="G56" s="15">
        <f t="shared" si="13"/>
        <v>829</v>
      </c>
      <c r="H56" s="15">
        <f t="shared" si="13"/>
        <v>487</v>
      </c>
      <c r="I56" s="15">
        <f t="shared" si="13"/>
        <v>9944592</v>
      </c>
      <c r="J56" s="15">
        <f t="shared" si="13"/>
        <v>0</v>
      </c>
      <c r="K56" s="15">
        <f t="shared" si="13"/>
        <v>1362528</v>
      </c>
      <c r="L56" s="15">
        <f t="shared" si="13"/>
        <v>0</v>
      </c>
      <c r="M56" s="15">
        <f t="shared" si="13"/>
        <v>308438</v>
      </c>
      <c r="N56" s="15">
        <f t="shared" si="7"/>
        <v>25498351</v>
      </c>
      <c r="O56" s="38">
        <f t="shared" si="9"/>
        <v>1912.9980493660439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69</v>
      </c>
      <c r="M58" s="118"/>
      <c r="N58" s="118"/>
      <c r="O58" s="43">
        <v>13329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thickBot="1">
      <c r="A60" s="120" t="s">
        <v>85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6583126</v>
      </c>
      <c r="E5" s="27">
        <f t="shared" si="0"/>
        <v>1080210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256720</v>
      </c>
      <c r="N5" s="28">
        <f>SUM(D5:M5)</f>
        <v>7920056</v>
      </c>
      <c r="O5" s="33">
        <f t="shared" ref="O5:O36" si="1">(N5/O$62)</f>
        <v>593.52937649880096</v>
      </c>
      <c r="P5" s="6"/>
    </row>
    <row r="6" spans="1:133">
      <c r="A6" s="12"/>
      <c r="B6" s="25">
        <v>311</v>
      </c>
      <c r="C6" s="20" t="s">
        <v>2</v>
      </c>
      <c r="D6" s="46">
        <v>4624235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256720</v>
      </c>
      <c r="N6" s="46">
        <f>SUM(D6:M6)</f>
        <v>4880955</v>
      </c>
      <c r="O6" s="47">
        <f t="shared" si="1"/>
        <v>365.77900179856113</v>
      </c>
      <c r="P6" s="9"/>
    </row>
    <row r="7" spans="1:133">
      <c r="A7" s="12"/>
      <c r="B7" s="25">
        <v>312.41000000000003</v>
      </c>
      <c r="C7" s="20" t="s">
        <v>11</v>
      </c>
      <c r="D7" s="46">
        <v>261945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261945</v>
      </c>
      <c r="O7" s="47">
        <f t="shared" si="1"/>
        <v>19.630170863309353</v>
      </c>
      <c r="P7" s="9"/>
    </row>
    <row r="8" spans="1:133">
      <c r="A8" s="12"/>
      <c r="B8" s="25">
        <v>312.42</v>
      </c>
      <c r="C8" s="20" t="s">
        <v>10</v>
      </c>
      <c r="D8" s="46">
        <v>64072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64072</v>
      </c>
      <c r="O8" s="47">
        <f t="shared" si="1"/>
        <v>4.801558752997602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1080210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1080210</v>
      </c>
      <c r="O9" s="47">
        <f t="shared" si="1"/>
        <v>80.950989208633089</v>
      </c>
      <c r="P9" s="9"/>
    </row>
    <row r="10" spans="1:133">
      <c r="A10" s="12"/>
      <c r="B10" s="25">
        <v>314.10000000000002</v>
      </c>
      <c r="C10" s="20" t="s">
        <v>13</v>
      </c>
      <c r="D10" s="46">
        <v>743373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743373</v>
      </c>
      <c r="O10" s="47">
        <f t="shared" si="1"/>
        <v>55.708408273381295</v>
      </c>
      <c r="P10" s="9"/>
    </row>
    <row r="11" spans="1:133">
      <c r="A11" s="12"/>
      <c r="B11" s="25">
        <v>314.3</v>
      </c>
      <c r="C11" s="20" t="s">
        <v>14</v>
      </c>
      <c r="D11" s="46">
        <v>288717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288717</v>
      </c>
      <c r="O11" s="47">
        <f t="shared" si="1"/>
        <v>21.636465827338128</v>
      </c>
      <c r="P11" s="9"/>
    </row>
    <row r="12" spans="1:133">
      <c r="A12" s="12"/>
      <c r="B12" s="25">
        <v>314.39999999999998</v>
      </c>
      <c r="C12" s="20" t="s">
        <v>15</v>
      </c>
      <c r="D12" s="46">
        <v>27422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27422</v>
      </c>
      <c r="O12" s="47">
        <f t="shared" si="1"/>
        <v>2.0550059952038371</v>
      </c>
      <c r="P12" s="9"/>
    </row>
    <row r="13" spans="1:133">
      <c r="A13" s="12"/>
      <c r="B13" s="25">
        <v>314.8</v>
      </c>
      <c r="C13" s="20" t="s">
        <v>16</v>
      </c>
      <c r="D13" s="46">
        <v>17057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17057</v>
      </c>
      <c r="O13" s="47">
        <f t="shared" si="1"/>
        <v>1.2782523980815348</v>
      </c>
      <c r="P13" s="9"/>
    </row>
    <row r="14" spans="1:133">
      <c r="A14" s="12"/>
      <c r="B14" s="25">
        <v>315</v>
      </c>
      <c r="C14" s="20" t="s">
        <v>17</v>
      </c>
      <c r="D14" s="46">
        <v>511582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511582</v>
      </c>
      <c r="O14" s="47">
        <f t="shared" si="1"/>
        <v>38.337979616306953</v>
      </c>
      <c r="P14" s="9"/>
    </row>
    <row r="15" spans="1:133">
      <c r="A15" s="12"/>
      <c r="B15" s="25">
        <v>316</v>
      </c>
      <c r="C15" s="20" t="s">
        <v>18</v>
      </c>
      <c r="D15" s="46">
        <v>44723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44723</v>
      </c>
      <c r="O15" s="47">
        <f t="shared" si="1"/>
        <v>3.3515437649880098</v>
      </c>
      <c r="P15" s="9"/>
    </row>
    <row r="16" spans="1:133" ht="15.75">
      <c r="A16" s="29" t="s">
        <v>97</v>
      </c>
      <c r="B16" s="30"/>
      <c r="C16" s="31"/>
      <c r="D16" s="32">
        <f t="shared" ref="D16:M16" si="3">SUM(D17:D20)</f>
        <v>1472760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1472760</v>
      </c>
      <c r="O16" s="45">
        <f t="shared" si="1"/>
        <v>110.36870503597122</v>
      </c>
      <c r="P16" s="10"/>
    </row>
    <row r="17" spans="1:16">
      <c r="A17" s="12"/>
      <c r="B17" s="25">
        <v>322</v>
      </c>
      <c r="C17" s="20" t="s">
        <v>0</v>
      </c>
      <c r="D17" s="46">
        <v>549787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549787</v>
      </c>
      <c r="O17" s="47">
        <f t="shared" si="1"/>
        <v>41.201064148681056</v>
      </c>
      <c r="P17" s="9"/>
    </row>
    <row r="18" spans="1:16">
      <c r="A18" s="12"/>
      <c r="B18" s="25">
        <v>323.10000000000002</v>
      </c>
      <c r="C18" s="20" t="s">
        <v>20</v>
      </c>
      <c r="D18" s="46">
        <v>872361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872361</v>
      </c>
      <c r="O18" s="47">
        <f t="shared" si="1"/>
        <v>65.374775179856115</v>
      </c>
      <c r="P18" s="9"/>
    </row>
    <row r="19" spans="1:16">
      <c r="A19" s="12"/>
      <c r="B19" s="25">
        <v>323.39999999999998</v>
      </c>
      <c r="C19" s="20" t="s">
        <v>21</v>
      </c>
      <c r="D19" s="46">
        <v>35250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35250</v>
      </c>
      <c r="O19" s="47">
        <f t="shared" si="1"/>
        <v>2.641636690647482</v>
      </c>
      <c r="P19" s="9"/>
    </row>
    <row r="20" spans="1:16">
      <c r="A20" s="12"/>
      <c r="B20" s="25">
        <v>329</v>
      </c>
      <c r="C20" s="20" t="s">
        <v>98</v>
      </c>
      <c r="D20" s="46">
        <v>15362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15362</v>
      </c>
      <c r="O20" s="47">
        <f t="shared" si="1"/>
        <v>1.1512290167865706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SUM(D22:D35)</f>
        <v>1691907</v>
      </c>
      <c r="E21" s="32">
        <f t="shared" si="5"/>
        <v>649425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1500</v>
      </c>
      <c r="N21" s="44">
        <f t="shared" si="4"/>
        <v>2342832</v>
      </c>
      <c r="O21" s="45">
        <f t="shared" si="1"/>
        <v>175.57194244604315</v>
      </c>
      <c r="P21" s="10"/>
    </row>
    <row r="22" spans="1:16">
      <c r="A22" s="12"/>
      <c r="B22" s="25">
        <v>331.2</v>
      </c>
      <c r="C22" s="20" t="s">
        <v>74</v>
      </c>
      <c r="D22" s="46">
        <v>0</v>
      </c>
      <c r="E22" s="46">
        <v>141784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141784</v>
      </c>
      <c r="O22" s="47">
        <f t="shared" si="1"/>
        <v>10.625299760191847</v>
      </c>
      <c r="P22" s="9"/>
    </row>
    <row r="23" spans="1:16">
      <c r="A23" s="12"/>
      <c r="B23" s="25">
        <v>334.2</v>
      </c>
      <c r="C23" s="20" t="s">
        <v>26</v>
      </c>
      <c r="D23" s="46">
        <v>0</v>
      </c>
      <c r="E23" s="46">
        <v>2948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2948</v>
      </c>
      <c r="O23" s="47">
        <f t="shared" si="1"/>
        <v>0.22092326139088728</v>
      </c>
      <c r="P23" s="9"/>
    </row>
    <row r="24" spans="1:16">
      <c r="A24" s="12"/>
      <c r="B24" s="25">
        <v>334.49</v>
      </c>
      <c r="C24" s="20" t="s">
        <v>27</v>
      </c>
      <c r="D24" s="46">
        <v>27233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27233</v>
      </c>
      <c r="O24" s="47">
        <f t="shared" si="1"/>
        <v>2.0408423261390887</v>
      </c>
      <c r="P24" s="9"/>
    </row>
    <row r="25" spans="1:16">
      <c r="A25" s="12"/>
      <c r="B25" s="25">
        <v>335.12</v>
      </c>
      <c r="C25" s="20" t="s">
        <v>28</v>
      </c>
      <c r="D25" s="46">
        <v>306448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306448</v>
      </c>
      <c r="O25" s="47">
        <f t="shared" si="1"/>
        <v>22.965227817745802</v>
      </c>
      <c r="P25" s="9"/>
    </row>
    <row r="26" spans="1:16">
      <c r="A26" s="12"/>
      <c r="B26" s="25">
        <v>335.14</v>
      </c>
      <c r="C26" s="20" t="s">
        <v>29</v>
      </c>
      <c r="D26" s="46">
        <v>11679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11679</v>
      </c>
      <c r="O26" s="47">
        <f t="shared" si="1"/>
        <v>0.87522482014388492</v>
      </c>
      <c r="P26" s="9"/>
    </row>
    <row r="27" spans="1:16">
      <c r="A27" s="12"/>
      <c r="B27" s="25">
        <v>335.15</v>
      </c>
      <c r="C27" s="20" t="s">
        <v>30</v>
      </c>
      <c r="D27" s="46">
        <v>5464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5464</v>
      </c>
      <c r="O27" s="47">
        <f t="shared" si="1"/>
        <v>0.40947242206235013</v>
      </c>
      <c r="P27" s="9"/>
    </row>
    <row r="28" spans="1:16">
      <c r="A28" s="12"/>
      <c r="B28" s="25">
        <v>335.18</v>
      </c>
      <c r="C28" s="20" t="s">
        <v>31</v>
      </c>
      <c r="D28" s="46">
        <v>641827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641827</v>
      </c>
      <c r="O28" s="47">
        <f t="shared" si="1"/>
        <v>48.098546163069543</v>
      </c>
      <c r="P28" s="9"/>
    </row>
    <row r="29" spans="1:16">
      <c r="A29" s="12"/>
      <c r="B29" s="25">
        <v>335.21</v>
      </c>
      <c r="C29" s="20" t="s">
        <v>32</v>
      </c>
      <c r="D29" s="46">
        <v>2100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2100</v>
      </c>
      <c r="O29" s="47">
        <f t="shared" si="1"/>
        <v>0.15737410071942445</v>
      </c>
      <c r="P29" s="9"/>
    </row>
    <row r="30" spans="1:16">
      <c r="A30" s="12"/>
      <c r="B30" s="25">
        <v>335.49</v>
      </c>
      <c r="C30" s="20" t="s">
        <v>33</v>
      </c>
      <c r="D30" s="46">
        <v>14596</v>
      </c>
      <c r="E30" s="46">
        <v>453384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467980</v>
      </c>
      <c r="O30" s="47">
        <f t="shared" si="1"/>
        <v>35.070443645083934</v>
      </c>
      <c r="P30" s="9"/>
    </row>
    <row r="31" spans="1:16">
      <c r="A31" s="12"/>
      <c r="B31" s="25">
        <v>337.2</v>
      </c>
      <c r="C31" s="20" t="s">
        <v>88</v>
      </c>
      <c r="D31" s="46">
        <v>0</v>
      </c>
      <c r="E31" s="46">
        <v>1198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1198</v>
      </c>
      <c r="O31" s="47">
        <f t="shared" si="1"/>
        <v>8.977817745803357E-2</v>
      </c>
      <c r="P31" s="9"/>
    </row>
    <row r="32" spans="1:16">
      <c r="A32" s="12"/>
      <c r="B32" s="25">
        <v>337.3</v>
      </c>
      <c r="C32" s="20" t="s">
        <v>34</v>
      </c>
      <c r="D32" s="46">
        <v>194106</v>
      </c>
      <c r="E32" s="46">
        <v>19000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213106</v>
      </c>
      <c r="O32" s="47">
        <f t="shared" si="1"/>
        <v>15.97017386091127</v>
      </c>
      <c r="P32" s="9"/>
    </row>
    <row r="33" spans="1:16">
      <c r="A33" s="12"/>
      <c r="B33" s="25">
        <v>337.5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1500</v>
      </c>
      <c r="N33" s="46">
        <f t="shared" si="7"/>
        <v>1500</v>
      </c>
      <c r="O33" s="47">
        <f t="shared" si="1"/>
        <v>0.11241007194244604</v>
      </c>
      <c r="P33" s="9"/>
    </row>
    <row r="34" spans="1:16">
      <c r="A34" s="12"/>
      <c r="B34" s="25">
        <v>337.7</v>
      </c>
      <c r="C34" s="20" t="s">
        <v>36</v>
      </c>
      <c r="D34" s="46">
        <v>0</v>
      </c>
      <c r="E34" s="46">
        <v>31111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31111</v>
      </c>
      <c r="O34" s="47">
        <f t="shared" si="1"/>
        <v>2.3314598321342928</v>
      </c>
      <c r="P34" s="9"/>
    </row>
    <row r="35" spans="1:16">
      <c r="A35" s="12"/>
      <c r="B35" s="25">
        <v>338</v>
      </c>
      <c r="C35" s="20" t="s">
        <v>37</v>
      </c>
      <c r="D35" s="46">
        <v>488454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488454</v>
      </c>
      <c r="O35" s="47">
        <f t="shared" si="1"/>
        <v>36.604766187050359</v>
      </c>
      <c r="P35" s="9"/>
    </row>
    <row r="36" spans="1:16" ht="15.75">
      <c r="A36" s="29" t="s">
        <v>42</v>
      </c>
      <c r="B36" s="30"/>
      <c r="C36" s="31"/>
      <c r="D36" s="32">
        <f t="shared" ref="D36:M36" si="8">SUM(D37:D40)</f>
        <v>178355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8885389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9063744</v>
      </c>
      <c r="O36" s="45">
        <f t="shared" si="1"/>
        <v>679.23741007194246</v>
      </c>
      <c r="P36" s="10"/>
    </row>
    <row r="37" spans="1:16">
      <c r="A37" s="12"/>
      <c r="B37" s="25">
        <v>341.9</v>
      </c>
      <c r="C37" s="20" t="s">
        <v>45</v>
      </c>
      <c r="D37" s="46">
        <v>21231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9">SUM(D37:M37)</f>
        <v>21231</v>
      </c>
      <c r="O37" s="47">
        <f t="shared" ref="O37:O60" si="10">(N37/O$62)</f>
        <v>1.5910521582733812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2174379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2174379</v>
      </c>
      <c r="O38" s="47">
        <f t="shared" si="10"/>
        <v>162.94806654676259</v>
      </c>
      <c r="P38" s="9"/>
    </row>
    <row r="39" spans="1:16">
      <c r="A39" s="12"/>
      <c r="B39" s="25">
        <v>343.6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6303111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6303111</v>
      </c>
      <c r="O39" s="47">
        <f t="shared" si="10"/>
        <v>472.355440647482</v>
      </c>
      <c r="P39" s="9"/>
    </row>
    <row r="40" spans="1:16">
      <c r="A40" s="12"/>
      <c r="B40" s="25">
        <v>343.9</v>
      </c>
      <c r="C40" s="20" t="s">
        <v>48</v>
      </c>
      <c r="D40" s="46">
        <v>157124</v>
      </c>
      <c r="E40" s="46">
        <v>0</v>
      </c>
      <c r="F40" s="46">
        <v>0</v>
      </c>
      <c r="G40" s="46">
        <v>0</v>
      </c>
      <c r="H40" s="46">
        <v>0</v>
      </c>
      <c r="I40" s="46">
        <v>407899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565023</v>
      </c>
      <c r="O40" s="47">
        <f t="shared" si="10"/>
        <v>42.342850719424462</v>
      </c>
      <c r="P40" s="9"/>
    </row>
    <row r="41" spans="1:16" ht="15.75">
      <c r="A41" s="29" t="s">
        <v>43</v>
      </c>
      <c r="B41" s="30"/>
      <c r="C41" s="31"/>
      <c r="D41" s="32">
        <f t="shared" ref="D41:M41" si="11">SUM(D42:D44)</f>
        <v>45634</v>
      </c>
      <c r="E41" s="32">
        <f t="shared" si="11"/>
        <v>25645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71279</v>
      </c>
      <c r="O41" s="45">
        <f t="shared" si="10"/>
        <v>5.3416516786570742</v>
      </c>
      <c r="P41" s="10"/>
    </row>
    <row r="42" spans="1:16">
      <c r="A42" s="13"/>
      <c r="B42" s="39">
        <v>351.1</v>
      </c>
      <c r="C42" s="21" t="s">
        <v>51</v>
      </c>
      <c r="D42" s="46">
        <v>45334</v>
      </c>
      <c r="E42" s="46">
        <v>24137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69471</v>
      </c>
      <c r="O42" s="47">
        <f t="shared" si="10"/>
        <v>5.2061600719424463</v>
      </c>
      <c r="P42" s="9"/>
    </row>
    <row r="43" spans="1:16">
      <c r="A43" s="13"/>
      <c r="B43" s="39">
        <v>354</v>
      </c>
      <c r="C43" s="21" t="s">
        <v>52</v>
      </c>
      <c r="D43" s="46">
        <v>300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300</v>
      </c>
      <c r="O43" s="47">
        <f t="shared" si="10"/>
        <v>2.2482014388489208E-2</v>
      </c>
      <c r="P43" s="9"/>
    </row>
    <row r="44" spans="1:16">
      <c r="A44" s="13"/>
      <c r="B44" s="39">
        <v>359</v>
      </c>
      <c r="C44" s="21" t="s">
        <v>53</v>
      </c>
      <c r="D44" s="46">
        <v>0</v>
      </c>
      <c r="E44" s="46">
        <v>1508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1508</v>
      </c>
      <c r="O44" s="47">
        <f t="shared" si="10"/>
        <v>0.11300959232613909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SUM(D46:D54)</f>
        <v>313591</v>
      </c>
      <c r="E45" s="32">
        <f t="shared" si="12"/>
        <v>250550</v>
      </c>
      <c r="F45" s="32">
        <f t="shared" si="12"/>
        <v>5054</v>
      </c>
      <c r="G45" s="32">
        <f t="shared" si="12"/>
        <v>116058</v>
      </c>
      <c r="H45" s="32">
        <f t="shared" si="12"/>
        <v>972</v>
      </c>
      <c r="I45" s="32">
        <f t="shared" si="12"/>
        <v>317591</v>
      </c>
      <c r="J45" s="32">
        <f t="shared" si="12"/>
        <v>0</v>
      </c>
      <c r="K45" s="32">
        <f t="shared" si="12"/>
        <v>102392</v>
      </c>
      <c r="L45" s="32">
        <f t="shared" si="12"/>
        <v>0</v>
      </c>
      <c r="M45" s="32">
        <f t="shared" si="12"/>
        <v>4789</v>
      </c>
      <c r="N45" s="32">
        <f>SUM(D45:M45)</f>
        <v>1110997</v>
      </c>
      <c r="O45" s="45">
        <f t="shared" si="10"/>
        <v>83.258168465227811</v>
      </c>
      <c r="P45" s="10"/>
    </row>
    <row r="46" spans="1:16">
      <c r="A46" s="12"/>
      <c r="B46" s="25">
        <v>361.1</v>
      </c>
      <c r="C46" s="20" t="s">
        <v>54</v>
      </c>
      <c r="D46" s="46">
        <v>139441</v>
      </c>
      <c r="E46" s="46">
        <v>64695</v>
      </c>
      <c r="F46" s="46">
        <v>5054</v>
      </c>
      <c r="G46" s="46">
        <v>116058</v>
      </c>
      <c r="H46" s="46">
        <v>972</v>
      </c>
      <c r="I46" s="46">
        <v>0</v>
      </c>
      <c r="J46" s="46">
        <v>0</v>
      </c>
      <c r="K46" s="46">
        <v>42707</v>
      </c>
      <c r="L46" s="46">
        <v>0</v>
      </c>
      <c r="M46" s="46">
        <v>4789</v>
      </c>
      <c r="N46" s="46">
        <f>SUM(D46:M46)</f>
        <v>373716</v>
      </c>
      <c r="O46" s="47">
        <f t="shared" si="10"/>
        <v>28.006294964028775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-918114</v>
      </c>
      <c r="L47" s="46">
        <v>0</v>
      </c>
      <c r="M47" s="46">
        <v>0</v>
      </c>
      <c r="N47" s="46">
        <f t="shared" ref="N47:N54" si="13">SUM(D47:M47)</f>
        <v>-918114</v>
      </c>
      <c r="O47" s="47">
        <f t="shared" si="10"/>
        <v>-68.803507194244602</v>
      </c>
      <c r="P47" s="9"/>
    </row>
    <row r="48" spans="1:16">
      <c r="A48" s="12"/>
      <c r="B48" s="25">
        <v>362</v>
      </c>
      <c r="C48" s="20" t="s">
        <v>56</v>
      </c>
      <c r="D48" s="46">
        <v>22395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22395</v>
      </c>
      <c r="O48" s="47">
        <f t="shared" si="10"/>
        <v>1.6782823741007193</v>
      </c>
      <c r="P48" s="9"/>
    </row>
    <row r="49" spans="1:119">
      <c r="A49" s="12"/>
      <c r="B49" s="25">
        <v>363.22</v>
      </c>
      <c r="C49" s="20" t="s">
        <v>99</v>
      </c>
      <c r="D49" s="46">
        <v>0</v>
      </c>
      <c r="E49" s="46">
        <v>157596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157596</v>
      </c>
      <c r="O49" s="47">
        <f t="shared" si="10"/>
        <v>11.810251798561151</v>
      </c>
      <c r="P49" s="9"/>
    </row>
    <row r="50" spans="1:119">
      <c r="A50" s="12"/>
      <c r="B50" s="25">
        <v>363.29</v>
      </c>
      <c r="C50" s="20" t="s">
        <v>100</v>
      </c>
      <c r="D50" s="46">
        <v>7999</v>
      </c>
      <c r="E50" s="46">
        <v>25959</v>
      </c>
      <c r="F50" s="46">
        <v>0</v>
      </c>
      <c r="G50" s="46">
        <v>0</v>
      </c>
      <c r="H50" s="46">
        <v>0</v>
      </c>
      <c r="I50" s="46">
        <v>311166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345124</v>
      </c>
      <c r="O50" s="47">
        <f t="shared" si="10"/>
        <v>25.863609112709831</v>
      </c>
      <c r="P50" s="9"/>
    </row>
    <row r="51" spans="1:119">
      <c r="A51" s="12"/>
      <c r="B51" s="25">
        <v>365</v>
      </c>
      <c r="C51" s="20" t="s">
        <v>57</v>
      </c>
      <c r="D51" s="46">
        <v>2371</v>
      </c>
      <c r="E51" s="46">
        <v>0</v>
      </c>
      <c r="F51" s="46">
        <v>0</v>
      </c>
      <c r="G51" s="46">
        <v>0</v>
      </c>
      <c r="H51" s="46">
        <v>0</v>
      </c>
      <c r="I51" s="46">
        <v>6425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8796</v>
      </c>
      <c r="O51" s="47">
        <f t="shared" si="10"/>
        <v>0.65917266187050361</v>
      </c>
      <c r="P51" s="9"/>
    </row>
    <row r="52" spans="1:119">
      <c r="A52" s="12"/>
      <c r="B52" s="25">
        <v>366</v>
      </c>
      <c r="C52" s="20" t="s">
        <v>83</v>
      </c>
      <c r="D52" s="46">
        <v>3335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3335</v>
      </c>
      <c r="O52" s="47">
        <f t="shared" si="10"/>
        <v>0.24992505995203837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977799</v>
      </c>
      <c r="L53" s="46">
        <v>0</v>
      </c>
      <c r="M53" s="46">
        <v>0</v>
      </c>
      <c r="N53" s="46">
        <f t="shared" si="13"/>
        <v>977799</v>
      </c>
      <c r="O53" s="47">
        <f t="shared" si="10"/>
        <v>73.276303956834539</v>
      </c>
      <c r="P53" s="9"/>
    </row>
    <row r="54" spans="1:119">
      <c r="A54" s="12"/>
      <c r="B54" s="25">
        <v>369.9</v>
      </c>
      <c r="C54" s="20" t="s">
        <v>59</v>
      </c>
      <c r="D54" s="46">
        <v>138050</v>
      </c>
      <c r="E54" s="46">
        <v>2300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140350</v>
      </c>
      <c r="O54" s="47">
        <f t="shared" si="10"/>
        <v>10.517835731414868</v>
      </c>
      <c r="P54" s="9"/>
    </row>
    <row r="55" spans="1:119" ht="15.75">
      <c r="A55" s="29" t="s">
        <v>44</v>
      </c>
      <c r="B55" s="30"/>
      <c r="C55" s="31"/>
      <c r="D55" s="32">
        <f t="shared" ref="D55:M55" si="14">SUM(D56:D59)</f>
        <v>10450444</v>
      </c>
      <c r="E55" s="32">
        <f t="shared" si="14"/>
        <v>200000</v>
      </c>
      <c r="F55" s="32">
        <f t="shared" si="14"/>
        <v>450973</v>
      </c>
      <c r="G55" s="32">
        <f t="shared" si="14"/>
        <v>8860935</v>
      </c>
      <c r="H55" s="32">
        <f t="shared" si="14"/>
        <v>0</v>
      </c>
      <c r="I55" s="32">
        <f t="shared" si="14"/>
        <v>598159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ref="N55:N60" si="15">SUM(D55:M55)</f>
        <v>20560511</v>
      </c>
      <c r="O55" s="45">
        <f t="shared" si="10"/>
        <v>1540.8056804556354</v>
      </c>
      <c r="P55" s="9"/>
    </row>
    <row r="56" spans="1:119">
      <c r="A56" s="12"/>
      <c r="B56" s="25">
        <v>381</v>
      </c>
      <c r="C56" s="20" t="s">
        <v>60</v>
      </c>
      <c r="D56" s="46">
        <v>1550444</v>
      </c>
      <c r="E56" s="46">
        <v>0</v>
      </c>
      <c r="F56" s="46">
        <v>450973</v>
      </c>
      <c r="G56" s="46">
        <v>8860935</v>
      </c>
      <c r="H56" s="46">
        <v>0</v>
      </c>
      <c r="I56" s="46">
        <v>120414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10982766</v>
      </c>
      <c r="O56" s="47">
        <f t="shared" si="10"/>
        <v>823.04901079136687</v>
      </c>
      <c r="P56" s="9"/>
    </row>
    <row r="57" spans="1:119">
      <c r="A57" s="12"/>
      <c r="B57" s="25">
        <v>384</v>
      </c>
      <c r="C57" s="20" t="s">
        <v>94</v>
      </c>
      <c r="D57" s="46">
        <v>8900000</v>
      </c>
      <c r="E57" s="46">
        <v>200000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9100000</v>
      </c>
      <c r="O57" s="47">
        <f t="shared" si="10"/>
        <v>681.95443645083935</v>
      </c>
      <c r="P57" s="9"/>
    </row>
    <row r="58" spans="1:119">
      <c r="A58" s="12"/>
      <c r="B58" s="25">
        <v>389.1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377745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377745</v>
      </c>
      <c r="O58" s="47">
        <f t="shared" si="10"/>
        <v>28.308228417266186</v>
      </c>
      <c r="P58" s="9"/>
    </row>
    <row r="59" spans="1:119" ht="15.75" thickBot="1">
      <c r="A59" s="12"/>
      <c r="B59" s="25">
        <v>389.3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100000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100000</v>
      </c>
      <c r="O59" s="47">
        <f t="shared" si="10"/>
        <v>7.4940047961630691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6">SUM(D5,D16,D21,D36,D41,D45,D55)</f>
        <v>20735817</v>
      </c>
      <c r="E60" s="15">
        <f t="shared" si="16"/>
        <v>2205830</v>
      </c>
      <c r="F60" s="15">
        <f t="shared" si="16"/>
        <v>456027</v>
      </c>
      <c r="G60" s="15">
        <f t="shared" si="16"/>
        <v>8976993</v>
      </c>
      <c r="H60" s="15">
        <f t="shared" si="16"/>
        <v>972</v>
      </c>
      <c r="I60" s="15">
        <f t="shared" si="16"/>
        <v>9801139</v>
      </c>
      <c r="J60" s="15">
        <f t="shared" si="16"/>
        <v>0</v>
      </c>
      <c r="K60" s="15">
        <f t="shared" si="16"/>
        <v>102392</v>
      </c>
      <c r="L60" s="15">
        <f t="shared" si="16"/>
        <v>0</v>
      </c>
      <c r="M60" s="15">
        <f t="shared" si="16"/>
        <v>263009</v>
      </c>
      <c r="N60" s="15">
        <f t="shared" si="15"/>
        <v>42542179</v>
      </c>
      <c r="O60" s="38">
        <f t="shared" si="10"/>
        <v>3188.112934652278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101</v>
      </c>
      <c r="M62" s="118"/>
      <c r="N62" s="118"/>
      <c r="O62" s="43">
        <v>13344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85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29"/>
      <c r="M3" s="130"/>
      <c r="N3" s="36"/>
      <c r="O3" s="37"/>
      <c r="P3" s="131" t="s">
        <v>147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148</v>
      </c>
      <c r="N4" s="35" t="s">
        <v>9</v>
      </c>
      <c r="O4" s="35" t="s">
        <v>149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150</v>
      </c>
      <c r="B5" s="26"/>
      <c r="C5" s="26"/>
      <c r="D5" s="27">
        <f t="shared" ref="D5:N5" si="0">SUM(D6:D13)</f>
        <v>10037030</v>
      </c>
      <c r="E5" s="27">
        <f t="shared" si="0"/>
        <v>458648</v>
      </c>
      <c r="F5" s="27">
        <f t="shared" si="0"/>
        <v>262313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10757991</v>
      </c>
      <c r="P5" s="33">
        <f t="shared" ref="P5:P36" si="1">(O5/P$63)</f>
        <v>530.05473985021683</v>
      </c>
      <c r="Q5" s="6"/>
    </row>
    <row r="6" spans="1:134">
      <c r="A6" s="12"/>
      <c r="B6" s="25">
        <v>311</v>
      </c>
      <c r="C6" s="20" t="s">
        <v>2</v>
      </c>
      <c r="D6" s="46">
        <v>7166728</v>
      </c>
      <c r="E6" s="46">
        <v>458648</v>
      </c>
      <c r="F6" s="46">
        <v>262313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7887689</v>
      </c>
      <c r="P6" s="47">
        <f t="shared" si="1"/>
        <v>388.63268624359478</v>
      </c>
      <c r="Q6" s="9"/>
    </row>
    <row r="7" spans="1:134">
      <c r="A7" s="12"/>
      <c r="B7" s="25">
        <v>312.41000000000003</v>
      </c>
      <c r="C7" s="20" t="s">
        <v>151</v>
      </c>
      <c r="D7" s="46">
        <v>278409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278409</v>
      </c>
      <c r="P7" s="47">
        <f t="shared" si="1"/>
        <v>13.717432006306661</v>
      </c>
      <c r="Q7" s="9"/>
    </row>
    <row r="8" spans="1:134">
      <c r="A8" s="12"/>
      <c r="B8" s="25">
        <v>314.10000000000002</v>
      </c>
      <c r="C8" s="20" t="s">
        <v>13</v>
      </c>
      <c r="D8" s="46">
        <v>1426095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1426095</v>
      </c>
      <c r="P8" s="47">
        <f t="shared" si="1"/>
        <v>70.264830508474574</v>
      </c>
      <c r="Q8" s="9"/>
    </row>
    <row r="9" spans="1:134">
      <c r="A9" s="12"/>
      <c r="B9" s="25">
        <v>314.3</v>
      </c>
      <c r="C9" s="20" t="s">
        <v>14</v>
      </c>
      <c r="D9" s="46">
        <v>487466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487466</v>
      </c>
      <c r="P9" s="47">
        <f t="shared" si="1"/>
        <v>24.017836026803312</v>
      </c>
      <c r="Q9" s="9"/>
    </row>
    <row r="10" spans="1:134">
      <c r="A10" s="12"/>
      <c r="B10" s="25">
        <v>314.39999999999998</v>
      </c>
      <c r="C10" s="20" t="s">
        <v>15</v>
      </c>
      <c r="D10" s="46">
        <v>43868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43868</v>
      </c>
      <c r="P10" s="47">
        <f t="shared" si="1"/>
        <v>2.1614111154907372</v>
      </c>
      <c r="Q10" s="9"/>
    </row>
    <row r="11" spans="1:134">
      <c r="A11" s="12"/>
      <c r="B11" s="25">
        <v>314.8</v>
      </c>
      <c r="C11" s="20" t="s">
        <v>16</v>
      </c>
      <c r="D11" s="46">
        <v>22448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22448</v>
      </c>
      <c r="P11" s="47">
        <f t="shared" si="1"/>
        <v>1.1060307449743791</v>
      </c>
      <c r="Q11" s="9"/>
    </row>
    <row r="12" spans="1:134">
      <c r="A12" s="12"/>
      <c r="B12" s="25">
        <v>315.10000000000002</v>
      </c>
      <c r="C12" s="20" t="s">
        <v>152</v>
      </c>
      <c r="D12" s="46">
        <v>568619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568619</v>
      </c>
      <c r="P12" s="47">
        <f t="shared" si="1"/>
        <v>28.016308632242808</v>
      </c>
      <c r="Q12" s="9"/>
    </row>
    <row r="13" spans="1:134">
      <c r="A13" s="12"/>
      <c r="B13" s="25">
        <v>316</v>
      </c>
      <c r="C13" s="20" t="s">
        <v>104</v>
      </c>
      <c r="D13" s="46">
        <v>43397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43397</v>
      </c>
      <c r="P13" s="47">
        <f t="shared" si="1"/>
        <v>2.1382045723295229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SUM(D15:D24)</f>
        <v>3622850</v>
      </c>
      <c r="E14" s="32">
        <f t="shared" si="3"/>
        <v>2307237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2019378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7949465</v>
      </c>
      <c r="P14" s="45">
        <f t="shared" si="1"/>
        <v>391.67643870713442</v>
      </c>
      <c r="Q14" s="10"/>
    </row>
    <row r="15" spans="1:134">
      <c r="A15" s="12"/>
      <c r="B15" s="25">
        <v>322</v>
      </c>
      <c r="C15" s="20" t="s">
        <v>153</v>
      </c>
      <c r="D15" s="46">
        <v>1839317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1839317</v>
      </c>
      <c r="P15" s="47">
        <f t="shared" si="1"/>
        <v>90.624605833661803</v>
      </c>
      <c r="Q15" s="9"/>
    </row>
    <row r="16" spans="1:134">
      <c r="A16" s="12"/>
      <c r="B16" s="25">
        <v>323.10000000000002</v>
      </c>
      <c r="C16" s="20" t="s">
        <v>20</v>
      </c>
      <c r="D16" s="46">
        <v>1406361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1406361</v>
      </c>
      <c r="P16" s="47">
        <f t="shared" si="1"/>
        <v>69.292520693732754</v>
      </c>
      <c r="Q16" s="9"/>
    </row>
    <row r="17" spans="1:17">
      <c r="A17" s="12"/>
      <c r="B17" s="25">
        <v>323.39999999999998</v>
      </c>
      <c r="C17" s="20" t="s">
        <v>21</v>
      </c>
      <c r="D17" s="46">
        <v>50494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50494</v>
      </c>
      <c r="P17" s="47">
        <f t="shared" si="1"/>
        <v>2.4878793851005123</v>
      </c>
      <c r="Q17" s="9"/>
    </row>
    <row r="18" spans="1:17">
      <c r="A18" s="12"/>
      <c r="B18" s="25">
        <v>324.11</v>
      </c>
      <c r="C18" s="20" t="s">
        <v>22</v>
      </c>
      <c r="D18" s="46">
        <v>0</v>
      </c>
      <c r="E18" s="46">
        <v>251493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251493</v>
      </c>
      <c r="P18" s="47">
        <f t="shared" si="1"/>
        <v>12.391259361450532</v>
      </c>
      <c r="Q18" s="9"/>
    </row>
    <row r="19" spans="1:17">
      <c r="A19" s="12"/>
      <c r="B19" s="25">
        <v>324.12</v>
      </c>
      <c r="C19" s="20" t="s">
        <v>140</v>
      </c>
      <c r="D19" s="46">
        <v>0</v>
      </c>
      <c r="E19" s="46">
        <v>2532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2532</v>
      </c>
      <c r="P19" s="47">
        <f t="shared" si="1"/>
        <v>0.1247536460386283</v>
      </c>
      <c r="Q19" s="9"/>
    </row>
    <row r="20" spans="1:17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2058280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2058280</v>
      </c>
      <c r="P20" s="47">
        <f t="shared" si="1"/>
        <v>101.41308632242807</v>
      </c>
      <c r="Q20" s="9"/>
    </row>
    <row r="21" spans="1:17">
      <c r="A21" s="12"/>
      <c r="B21" s="25">
        <v>324.22000000000003</v>
      </c>
      <c r="C21" s="20" t="s">
        <v>141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-38902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-38902</v>
      </c>
      <c r="P21" s="47">
        <f t="shared" si="1"/>
        <v>-1.9167323610563658</v>
      </c>
      <c r="Q21" s="9"/>
    </row>
    <row r="22" spans="1:17">
      <c r="A22" s="12"/>
      <c r="B22" s="25">
        <v>324.61</v>
      </c>
      <c r="C22" s="20" t="s">
        <v>24</v>
      </c>
      <c r="D22" s="46">
        <v>0</v>
      </c>
      <c r="E22" s="46">
        <v>178038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178038</v>
      </c>
      <c r="P22" s="47">
        <f t="shared" si="1"/>
        <v>8.7720733149389041</v>
      </c>
      <c r="Q22" s="9"/>
    </row>
    <row r="23" spans="1:17">
      <c r="A23" s="12"/>
      <c r="B23" s="25">
        <v>329.1</v>
      </c>
      <c r="C23" s="20" t="s">
        <v>154</v>
      </c>
      <c r="D23" s="46">
        <v>326678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326678</v>
      </c>
      <c r="P23" s="47">
        <f t="shared" si="1"/>
        <v>16.095683878596766</v>
      </c>
      <c r="Q23" s="9"/>
    </row>
    <row r="24" spans="1:17">
      <c r="A24" s="12"/>
      <c r="B24" s="25">
        <v>329.5</v>
      </c>
      <c r="C24" s="20" t="s">
        <v>155</v>
      </c>
      <c r="D24" s="46">
        <v>0</v>
      </c>
      <c r="E24" s="46">
        <v>1875174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1875174</v>
      </c>
      <c r="P24" s="47">
        <f t="shared" si="1"/>
        <v>92.391308632242811</v>
      </c>
      <c r="Q24" s="9"/>
    </row>
    <row r="25" spans="1:17" ht="15.75">
      <c r="A25" s="29" t="s">
        <v>156</v>
      </c>
      <c r="B25" s="30"/>
      <c r="C25" s="31"/>
      <c r="D25" s="32">
        <f t="shared" ref="D25:N25" si="5">SUM(D26:D41)</f>
        <v>3475877</v>
      </c>
      <c r="E25" s="32">
        <f t="shared" si="5"/>
        <v>3604223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7080100</v>
      </c>
      <c r="P25" s="45">
        <f t="shared" si="1"/>
        <v>348.84213638155302</v>
      </c>
      <c r="Q25" s="10"/>
    </row>
    <row r="26" spans="1:17">
      <c r="A26" s="12"/>
      <c r="B26" s="25">
        <v>331.1</v>
      </c>
      <c r="C26" s="20" t="s">
        <v>73</v>
      </c>
      <c r="D26" s="46">
        <v>0</v>
      </c>
      <c r="E26" s="46">
        <v>1282880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1282880</v>
      </c>
      <c r="P26" s="47">
        <f t="shared" si="1"/>
        <v>63.208513992905004</v>
      </c>
      <c r="Q26" s="9"/>
    </row>
    <row r="27" spans="1:17">
      <c r="A27" s="12"/>
      <c r="B27" s="25">
        <v>331.2</v>
      </c>
      <c r="C27" s="20" t="s">
        <v>74</v>
      </c>
      <c r="D27" s="46">
        <v>0</v>
      </c>
      <c r="E27" s="46">
        <v>28389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28389</v>
      </c>
      <c r="P27" s="47">
        <f t="shared" si="1"/>
        <v>1.3987485218762317</v>
      </c>
      <c r="Q27" s="9"/>
    </row>
    <row r="28" spans="1:17">
      <c r="A28" s="12"/>
      <c r="B28" s="25">
        <v>334.49</v>
      </c>
      <c r="C28" s="20" t="s">
        <v>27</v>
      </c>
      <c r="D28" s="46">
        <v>67044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6">SUM(D28:N28)</f>
        <v>67044</v>
      </c>
      <c r="P28" s="47">
        <f t="shared" si="1"/>
        <v>3.3033109972408354</v>
      </c>
      <c r="Q28" s="9"/>
    </row>
    <row r="29" spans="1:17">
      <c r="A29" s="12"/>
      <c r="B29" s="25">
        <v>335.125</v>
      </c>
      <c r="C29" s="20" t="s">
        <v>157</v>
      </c>
      <c r="D29" s="46">
        <v>830621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830621</v>
      </c>
      <c r="P29" s="47">
        <f t="shared" si="1"/>
        <v>40.925354749704375</v>
      </c>
      <c r="Q29" s="9"/>
    </row>
    <row r="30" spans="1:17">
      <c r="A30" s="12"/>
      <c r="B30" s="25">
        <v>335.14</v>
      </c>
      <c r="C30" s="20" t="s">
        <v>107</v>
      </c>
      <c r="D30" s="46">
        <v>12093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12093</v>
      </c>
      <c r="P30" s="47">
        <f t="shared" si="1"/>
        <v>0.5958316909735909</v>
      </c>
      <c r="Q30" s="9"/>
    </row>
    <row r="31" spans="1:17">
      <c r="A31" s="12"/>
      <c r="B31" s="25">
        <v>335.15</v>
      </c>
      <c r="C31" s="20" t="s">
        <v>108</v>
      </c>
      <c r="D31" s="46">
        <v>15501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15501</v>
      </c>
      <c r="P31" s="47">
        <f t="shared" si="1"/>
        <v>0.76374655104454081</v>
      </c>
      <c r="Q31" s="9"/>
    </row>
    <row r="32" spans="1:17">
      <c r="A32" s="12"/>
      <c r="B32" s="25">
        <v>335.18</v>
      </c>
      <c r="C32" s="20" t="s">
        <v>158</v>
      </c>
      <c r="D32" s="46">
        <v>1320782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1320782</v>
      </c>
      <c r="P32" s="47">
        <f t="shared" si="1"/>
        <v>65.075975561687031</v>
      </c>
      <c r="Q32" s="9"/>
    </row>
    <row r="33" spans="1:17">
      <c r="A33" s="12"/>
      <c r="B33" s="25">
        <v>335.19</v>
      </c>
      <c r="C33" s="20" t="s">
        <v>145</v>
      </c>
      <c r="D33" s="46">
        <v>0</v>
      </c>
      <c r="E33" s="46">
        <v>2152213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2152213</v>
      </c>
      <c r="P33" s="47">
        <f t="shared" si="1"/>
        <v>106.04123965313362</v>
      </c>
      <c r="Q33" s="9"/>
    </row>
    <row r="34" spans="1:17">
      <c r="A34" s="12"/>
      <c r="B34" s="25">
        <v>335.21</v>
      </c>
      <c r="C34" s="20" t="s">
        <v>32</v>
      </c>
      <c r="D34" s="46">
        <v>6030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6030</v>
      </c>
      <c r="P34" s="47">
        <f t="shared" si="1"/>
        <v>0.29710287741426883</v>
      </c>
      <c r="Q34" s="9"/>
    </row>
    <row r="35" spans="1:17">
      <c r="A35" s="12"/>
      <c r="B35" s="25">
        <v>335.29</v>
      </c>
      <c r="C35" s="20" t="s">
        <v>142</v>
      </c>
      <c r="D35" s="46">
        <v>271421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271421</v>
      </c>
      <c r="P35" s="47">
        <f t="shared" si="1"/>
        <v>13.373127709893575</v>
      </c>
      <c r="Q35" s="9"/>
    </row>
    <row r="36" spans="1:17">
      <c r="A36" s="12"/>
      <c r="B36" s="25">
        <v>337.2</v>
      </c>
      <c r="C36" s="20" t="s">
        <v>88</v>
      </c>
      <c r="D36" s="46">
        <v>76457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0" si="7">SUM(D36:N36)</f>
        <v>76457</v>
      </c>
      <c r="P36" s="47">
        <f t="shared" si="1"/>
        <v>3.7670969649191961</v>
      </c>
      <c r="Q36" s="9"/>
    </row>
    <row r="37" spans="1:17">
      <c r="A37" s="12"/>
      <c r="B37" s="25">
        <v>337.4</v>
      </c>
      <c r="C37" s="20" t="s">
        <v>89</v>
      </c>
      <c r="D37" s="46">
        <v>95779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95779</v>
      </c>
      <c r="P37" s="47">
        <f t="shared" ref="P37:P61" si="8">(O37/P$63)</f>
        <v>4.7191072132439889</v>
      </c>
      <c r="Q37" s="9"/>
    </row>
    <row r="38" spans="1:17">
      <c r="A38" s="12"/>
      <c r="B38" s="25">
        <v>337.5</v>
      </c>
      <c r="C38" s="20" t="s">
        <v>35</v>
      </c>
      <c r="D38" s="46">
        <v>0</v>
      </c>
      <c r="E38" s="46">
        <v>11057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11057</v>
      </c>
      <c r="P38" s="47">
        <f t="shared" si="8"/>
        <v>0.54478715017737489</v>
      </c>
      <c r="Q38" s="9"/>
    </row>
    <row r="39" spans="1:17">
      <c r="A39" s="12"/>
      <c r="B39" s="25">
        <v>337.7</v>
      </c>
      <c r="C39" s="20" t="s">
        <v>36</v>
      </c>
      <c r="D39" s="46">
        <v>105753</v>
      </c>
      <c r="E39" s="46">
        <v>129684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235437</v>
      </c>
      <c r="P39" s="47">
        <f t="shared" si="8"/>
        <v>11.600167520693732</v>
      </c>
      <c r="Q39" s="9"/>
    </row>
    <row r="40" spans="1:17">
      <c r="A40" s="12"/>
      <c r="B40" s="25">
        <v>337.9</v>
      </c>
      <c r="C40" s="20" t="s">
        <v>127</v>
      </c>
      <c r="D40" s="46">
        <v>31200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31200</v>
      </c>
      <c r="P40" s="47">
        <f t="shared" si="8"/>
        <v>1.5372487189594009</v>
      </c>
      <c r="Q40" s="9"/>
    </row>
    <row r="41" spans="1:17">
      <c r="A41" s="12"/>
      <c r="B41" s="25">
        <v>338</v>
      </c>
      <c r="C41" s="20" t="s">
        <v>37</v>
      </c>
      <c r="D41" s="46">
        <v>643196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643196</v>
      </c>
      <c r="P41" s="47">
        <f t="shared" si="8"/>
        <v>31.690776507686245</v>
      </c>
      <c r="Q41" s="9"/>
    </row>
    <row r="42" spans="1:17" ht="15.75">
      <c r="A42" s="29" t="s">
        <v>42</v>
      </c>
      <c r="B42" s="30"/>
      <c r="C42" s="31"/>
      <c r="D42" s="32">
        <f t="shared" ref="D42:N42" si="9">SUM(D43:D48)</f>
        <v>174128</v>
      </c>
      <c r="E42" s="32">
        <f t="shared" si="9"/>
        <v>398450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17711622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18284200</v>
      </c>
      <c r="P42" s="45">
        <f t="shared" si="8"/>
        <v>900.87702010248324</v>
      </c>
      <c r="Q42" s="10"/>
    </row>
    <row r="43" spans="1:17">
      <c r="A43" s="12"/>
      <c r="B43" s="25">
        <v>343.4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3681569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8" si="10">SUM(D43:N43)</f>
        <v>3681569</v>
      </c>
      <c r="P43" s="47">
        <f t="shared" si="8"/>
        <v>181.3938214426488</v>
      </c>
      <c r="Q43" s="9"/>
    </row>
    <row r="44" spans="1:17">
      <c r="A44" s="12"/>
      <c r="B44" s="25">
        <v>343.6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11714121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11714121</v>
      </c>
      <c r="P44" s="47">
        <f t="shared" si="8"/>
        <v>577.16402246748123</v>
      </c>
      <c r="Q44" s="9"/>
    </row>
    <row r="45" spans="1:17">
      <c r="A45" s="12"/>
      <c r="B45" s="25">
        <v>343.9</v>
      </c>
      <c r="C45" s="20" t="s">
        <v>48</v>
      </c>
      <c r="D45" s="46">
        <v>174128</v>
      </c>
      <c r="E45" s="46">
        <v>0</v>
      </c>
      <c r="F45" s="46">
        <v>0</v>
      </c>
      <c r="G45" s="46">
        <v>0</v>
      </c>
      <c r="H45" s="46">
        <v>0</v>
      </c>
      <c r="I45" s="46">
        <v>1678263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1852391</v>
      </c>
      <c r="P45" s="47">
        <f t="shared" si="8"/>
        <v>91.268772171856526</v>
      </c>
      <c r="Q45" s="9"/>
    </row>
    <row r="46" spans="1:17">
      <c r="A46" s="12"/>
      <c r="B46" s="25">
        <v>344.2</v>
      </c>
      <c r="C46" s="20" t="s">
        <v>110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637669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637669</v>
      </c>
      <c r="P46" s="47">
        <f t="shared" si="8"/>
        <v>31.418456838785968</v>
      </c>
      <c r="Q46" s="9"/>
    </row>
    <row r="47" spans="1:17">
      <c r="A47" s="12"/>
      <c r="B47" s="25">
        <v>347.4</v>
      </c>
      <c r="C47" s="20" t="s">
        <v>111</v>
      </c>
      <c r="D47" s="46">
        <v>0</v>
      </c>
      <c r="E47" s="46">
        <v>8190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8190</v>
      </c>
      <c r="P47" s="47">
        <f t="shared" si="8"/>
        <v>0.40352778872684275</v>
      </c>
      <c r="Q47" s="9"/>
    </row>
    <row r="48" spans="1:17">
      <c r="A48" s="12"/>
      <c r="B48" s="25">
        <v>347.5</v>
      </c>
      <c r="C48" s="20" t="s">
        <v>81</v>
      </c>
      <c r="D48" s="46">
        <v>0</v>
      </c>
      <c r="E48" s="46">
        <v>390260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390260</v>
      </c>
      <c r="P48" s="47">
        <f t="shared" si="8"/>
        <v>19.228419392983838</v>
      </c>
      <c r="Q48" s="9"/>
    </row>
    <row r="49" spans="1:120" ht="15.75">
      <c r="A49" s="29" t="s">
        <v>43</v>
      </c>
      <c r="B49" s="30"/>
      <c r="C49" s="31"/>
      <c r="D49" s="32">
        <f t="shared" ref="D49:N49" si="11">SUM(D50:D50)</f>
        <v>24862</v>
      </c>
      <c r="E49" s="32">
        <f t="shared" si="11"/>
        <v>4979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29841</v>
      </c>
      <c r="P49" s="45">
        <f t="shared" si="8"/>
        <v>1.4702897122585732</v>
      </c>
      <c r="Q49" s="10"/>
    </row>
    <row r="50" spans="1:120">
      <c r="A50" s="13"/>
      <c r="B50" s="39">
        <v>351.1</v>
      </c>
      <c r="C50" s="21" t="s">
        <v>51</v>
      </c>
      <c r="D50" s="46">
        <v>24862</v>
      </c>
      <c r="E50" s="46">
        <v>4979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29841</v>
      </c>
      <c r="P50" s="47">
        <f t="shared" si="8"/>
        <v>1.4702897122585732</v>
      </c>
      <c r="Q50" s="9"/>
    </row>
    <row r="51" spans="1:120" ht="15.75">
      <c r="A51" s="29" t="s">
        <v>3</v>
      </c>
      <c r="B51" s="30"/>
      <c r="C51" s="31"/>
      <c r="D51" s="32">
        <f t="shared" ref="D51:N51" si="12">SUM(D52:D57)</f>
        <v>204885</v>
      </c>
      <c r="E51" s="32">
        <f t="shared" si="12"/>
        <v>17290</v>
      </c>
      <c r="F51" s="32">
        <f t="shared" si="12"/>
        <v>232</v>
      </c>
      <c r="G51" s="32">
        <f t="shared" si="12"/>
        <v>0</v>
      </c>
      <c r="H51" s="32">
        <f t="shared" si="12"/>
        <v>235</v>
      </c>
      <c r="I51" s="32">
        <f t="shared" si="12"/>
        <v>127689</v>
      </c>
      <c r="J51" s="32">
        <f t="shared" si="12"/>
        <v>0</v>
      </c>
      <c r="K51" s="32">
        <f t="shared" si="12"/>
        <v>-3581306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>SUM(D51:N51)</f>
        <v>-3230975</v>
      </c>
      <c r="P51" s="45">
        <f t="shared" si="8"/>
        <v>-159.19269806858495</v>
      </c>
      <c r="Q51" s="10"/>
    </row>
    <row r="52" spans="1:120">
      <c r="A52" s="12"/>
      <c r="B52" s="25">
        <v>361.1</v>
      </c>
      <c r="C52" s="20" t="s">
        <v>54</v>
      </c>
      <c r="D52" s="46">
        <v>434</v>
      </c>
      <c r="E52" s="46">
        <v>1293</v>
      </c>
      <c r="F52" s="46">
        <v>232</v>
      </c>
      <c r="G52" s="46">
        <v>0</v>
      </c>
      <c r="H52" s="46">
        <v>235</v>
      </c>
      <c r="I52" s="46">
        <v>49642</v>
      </c>
      <c r="J52" s="46">
        <v>0</v>
      </c>
      <c r="K52" s="46">
        <v>609434</v>
      </c>
      <c r="L52" s="46">
        <v>0</v>
      </c>
      <c r="M52" s="46">
        <v>0</v>
      </c>
      <c r="N52" s="46">
        <v>0</v>
      </c>
      <c r="O52" s="46">
        <f>SUM(D52:N52)</f>
        <v>661270</v>
      </c>
      <c r="P52" s="47">
        <f t="shared" si="8"/>
        <v>32.581296807252663</v>
      </c>
      <c r="Q52" s="9"/>
    </row>
    <row r="53" spans="1:120">
      <c r="A53" s="12"/>
      <c r="B53" s="25">
        <v>361.3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-5452493</v>
      </c>
      <c r="L53" s="46">
        <v>0</v>
      </c>
      <c r="M53" s="46">
        <v>0</v>
      </c>
      <c r="N53" s="46">
        <v>0</v>
      </c>
      <c r="O53" s="46">
        <f t="shared" ref="O53:O60" si="13">SUM(D53:N53)</f>
        <v>-5452493</v>
      </c>
      <c r="P53" s="47">
        <f t="shared" si="8"/>
        <v>-268.64864998029168</v>
      </c>
      <c r="Q53" s="9"/>
    </row>
    <row r="54" spans="1:120">
      <c r="A54" s="12"/>
      <c r="B54" s="25">
        <v>364</v>
      </c>
      <c r="C54" s="20" t="s">
        <v>112</v>
      </c>
      <c r="D54" s="46">
        <v>19877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19877</v>
      </c>
      <c r="P54" s="47">
        <f t="shared" si="8"/>
        <v>0.97935553803705166</v>
      </c>
      <c r="Q54" s="9"/>
    </row>
    <row r="55" spans="1:120">
      <c r="A55" s="12"/>
      <c r="B55" s="25">
        <v>368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1261753</v>
      </c>
      <c r="L55" s="46">
        <v>0</v>
      </c>
      <c r="M55" s="46">
        <v>0</v>
      </c>
      <c r="N55" s="46">
        <v>0</v>
      </c>
      <c r="O55" s="46">
        <f t="shared" si="13"/>
        <v>1261753</v>
      </c>
      <c r="P55" s="47">
        <f t="shared" si="8"/>
        <v>62.167569964525029</v>
      </c>
      <c r="Q55" s="9"/>
    </row>
    <row r="56" spans="1:120">
      <c r="A56" s="12"/>
      <c r="B56" s="25">
        <v>369.3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49690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49690</v>
      </c>
      <c r="P56" s="47">
        <f t="shared" si="8"/>
        <v>2.4482656681119432</v>
      </c>
      <c r="Q56" s="9"/>
    </row>
    <row r="57" spans="1:120">
      <c r="A57" s="12"/>
      <c r="B57" s="25">
        <v>369.9</v>
      </c>
      <c r="C57" s="20" t="s">
        <v>59</v>
      </c>
      <c r="D57" s="46">
        <v>184574</v>
      </c>
      <c r="E57" s="46">
        <v>15997</v>
      </c>
      <c r="F57" s="46">
        <v>0</v>
      </c>
      <c r="G57" s="46">
        <v>0</v>
      </c>
      <c r="H57" s="46">
        <v>0</v>
      </c>
      <c r="I57" s="46">
        <v>28357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228928</v>
      </c>
      <c r="P57" s="47">
        <f t="shared" si="8"/>
        <v>11.279463933780056</v>
      </c>
      <c r="Q57" s="9"/>
    </row>
    <row r="58" spans="1:120" ht="15.75">
      <c r="A58" s="29" t="s">
        <v>44</v>
      </c>
      <c r="B58" s="30"/>
      <c r="C58" s="31"/>
      <c r="D58" s="32">
        <f t="shared" ref="D58:N58" si="14">SUM(D59:D60)</f>
        <v>10785789</v>
      </c>
      <c r="E58" s="32">
        <f t="shared" si="14"/>
        <v>346120</v>
      </c>
      <c r="F58" s="32">
        <f t="shared" si="14"/>
        <v>922575</v>
      </c>
      <c r="G58" s="32">
        <f t="shared" si="14"/>
        <v>4497885</v>
      </c>
      <c r="H58" s="32">
        <f t="shared" si="14"/>
        <v>0</v>
      </c>
      <c r="I58" s="32">
        <f t="shared" si="14"/>
        <v>1143050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4"/>
        <v>0</v>
      </c>
      <c r="O58" s="32">
        <f t="shared" si="13"/>
        <v>17695419</v>
      </c>
      <c r="P58" s="45">
        <f t="shared" si="8"/>
        <v>871.86731375640522</v>
      </c>
      <c r="Q58" s="9"/>
    </row>
    <row r="59" spans="1:120">
      <c r="A59" s="12"/>
      <c r="B59" s="25">
        <v>381</v>
      </c>
      <c r="C59" s="20" t="s">
        <v>60</v>
      </c>
      <c r="D59" s="46">
        <v>6235789</v>
      </c>
      <c r="E59" s="46">
        <v>346120</v>
      </c>
      <c r="F59" s="46">
        <v>922575</v>
      </c>
      <c r="G59" s="46">
        <v>4497885</v>
      </c>
      <c r="H59" s="46">
        <v>0</v>
      </c>
      <c r="I59" s="46">
        <v>1143050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13145419</v>
      </c>
      <c r="P59" s="47">
        <f t="shared" si="8"/>
        <v>647.68520890815921</v>
      </c>
      <c r="Q59" s="9"/>
    </row>
    <row r="60" spans="1:120" ht="15.75" thickBot="1">
      <c r="A60" s="12"/>
      <c r="B60" s="25">
        <v>384</v>
      </c>
      <c r="C60" s="20" t="s">
        <v>94</v>
      </c>
      <c r="D60" s="46">
        <v>4550000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4550000</v>
      </c>
      <c r="P60" s="47">
        <f t="shared" si="8"/>
        <v>224.18210484824596</v>
      </c>
      <c r="Q60" s="9"/>
    </row>
    <row r="61" spans="1:120" ht="16.5" thickBot="1">
      <c r="A61" s="14" t="s">
        <v>49</v>
      </c>
      <c r="B61" s="23"/>
      <c r="C61" s="22"/>
      <c r="D61" s="15">
        <f t="shared" ref="D61:N61" si="15">SUM(D5,D14,D25,D42,D49,D51,D58)</f>
        <v>28325421</v>
      </c>
      <c r="E61" s="15">
        <f t="shared" si="15"/>
        <v>7136947</v>
      </c>
      <c r="F61" s="15">
        <f t="shared" si="15"/>
        <v>1185120</v>
      </c>
      <c r="G61" s="15">
        <f t="shared" si="15"/>
        <v>4497885</v>
      </c>
      <c r="H61" s="15">
        <f t="shared" si="15"/>
        <v>235</v>
      </c>
      <c r="I61" s="15">
        <f t="shared" si="15"/>
        <v>21001739</v>
      </c>
      <c r="J61" s="15">
        <f t="shared" si="15"/>
        <v>0</v>
      </c>
      <c r="K61" s="15">
        <f t="shared" si="15"/>
        <v>-3581306</v>
      </c>
      <c r="L61" s="15">
        <f t="shared" si="15"/>
        <v>0</v>
      </c>
      <c r="M61" s="15">
        <f t="shared" si="15"/>
        <v>0</v>
      </c>
      <c r="N61" s="15">
        <f t="shared" si="15"/>
        <v>0</v>
      </c>
      <c r="O61" s="15">
        <f>SUM(D61:N61)</f>
        <v>58566041</v>
      </c>
      <c r="P61" s="38">
        <f t="shared" si="8"/>
        <v>2885.5952404414661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18" t="s">
        <v>160</v>
      </c>
      <c r="N63" s="118"/>
      <c r="O63" s="118"/>
      <c r="P63" s="43">
        <v>20296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85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29"/>
      <c r="M3" s="130"/>
      <c r="N3" s="36"/>
      <c r="O3" s="37"/>
      <c r="P3" s="131" t="s">
        <v>147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148</v>
      </c>
      <c r="N4" s="35" t="s">
        <v>9</v>
      </c>
      <c r="O4" s="35" t="s">
        <v>149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150</v>
      </c>
      <c r="B5" s="26"/>
      <c r="C5" s="26"/>
      <c r="D5" s="27">
        <f t="shared" ref="D5:N5" si="0">SUM(D6:D13)</f>
        <v>9438108</v>
      </c>
      <c r="E5" s="27">
        <f t="shared" si="0"/>
        <v>0</v>
      </c>
      <c r="F5" s="27">
        <f t="shared" si="0"/>
        <v>291494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415119</v>
      </c>
      <c r="O5" s="28">
        <f>SUM(D5:N5)</f>
        <v>10144721</v>
      </c>
      <c r="P5" s="33">
        <f t="shared" ref="P5:P36" si="1">(O5/P$61)</f>
        <v>517.58780612244902</v>
      </c>
      <c r="Q5" s="6"/>
    </row>
    <row r="6" spans="1:134">
      <c r="A6" s="12"/>
      <c r="B6" s="25">
        <v>311</v>
      </c>
      <c r="C6" s="20" t="s">
        <v>2</v>
      </c>
      <c r="D6" s="46">
        <v>6747395</v>
      </c>
      <c r="E6" s="46">
        <v>0</v>
      </c>
      <c r="F6" s="46">
        <v>291494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415119</v>
      </c>
      <c r="O6" s="46">
        <f>SUM(D6:N6)</f>
        <v>7454008</v>
      </c>
      <c r="P6" s="47">
        <f t="shared" si="1"/>
        <v>380.3065306122449</v>
      </c>
      <c r="Q6" s="9"/>
    </row>
    <row r="7" spans="1:134">
      <c r="A7" s="12"/>
      <c r="B7" s="25">
        <v>312.41000000000003</v>
      </c>
      <c r="C7" s="20" t="s">
        <v>151</v>
      </c>
      <c r="D7" s="46">
        <v>274462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274462</v>
      </c>
      <c r="P7" s="47">
        <f t="shared" si="1"/>
        <v>14.003163265306123</v>
      </c>
      <c r="Q7" s="9"/>
    </row>
    <row r="8" spans="1:134">
      <c r="A8" s="12"/>
      <c r="B8" s="25">
        <v>314.10000000000002</v>
      </c>
      <c r="C8" s="20" t="s">
        <v>13</v>
      </c>
      <c r="D8" s="46">
        <v>1342568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1342568</v>
      </c>
      <c r="P8" s="47">
        <f t="shared" si="1"/>
        <v>68.498367346938778</v>
      </c>
      <c r="Q8" s="9"/>
    </row>
    <row r="9" spans="1:134">
      <c r="A9" s="12"/>
      <c r="B9" s="25">
        <v>314.3</v>
      </c>
      <c r="C9" s="20" t="s">
        <v>14</v>
      </c>
      <c r="D9" s="46">
        <v>453384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453384</v>
      </c>
      <c r="P9" s="47">
        <f t="shared" si="1"/>
        <v>23.131836734693877</v>
      </c>
      <c r="Q9" s="9"/>
    </row>
    <row r="10" spans="1:134">
      <c r="A10" s="12"/>
      <c r="B10" s="25">
        <v>314.39999999999998</v>
      </c>
      <c r="C10" s="20" t="s">
        <v>15</v>
      </c>
      <c r="D10" s="46">
        <v>45431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45431</v>
      </c>
      <c r="P10" s="47">
        <f t="shared" si="1"/>
        <v>2.3179081632653062</v>
      </c>
      <c r="Q10" s="9"/>
    </row>
    <row r="11" spans="1:134">
      <c r="A11" s="12"/>
      <c r="B11" s="25">
        <v>314.8</v>
      </c>
      <c r="C11" s="20" t="s">
        <v>16</v>
      </c>
      <c r="D11" s="46">
        <v>13753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13753</v>
      </c>
      <c r="P11" s="47">
        <f t="shared" si="1"/>
        <v>0.70168367346938776</v>
      </c>
      <c r="Q11" s="9"/>
    </row>
    <row r="12" spans="1:134">
      <c r="A12" s="12"/>
      <c r="B12" s="25">
        <v>315.10000000000002</v>
      </c>
      <c r="C12" s="20" t="s">
        <v>152</v>
      </c>
      <c r="D12" s="46">
        <v>516320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516320</v>
      </c>
      <c r="P12" s="47">
        <f t="shared" si="1"/>
        <v>26.342857142857142</v>
      </c>
      <c r="Q12" s="9"/>
    </row>
    <row r="13" spans="1:134">
      <c r="A13" s="12"/>
      <c r="B13" s="25">
        <v>316</v>
      </c>
      <c r="C13" s="20" t="s">
        <v>104</v>
      </c>
      <c r="D13" s="46">
        <v>44795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44795</v>
      </c>
      <c r="P13" s="47">
        <f t="shared" si="1"/>
        <v>2.2854591836734692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SUM(D15:D24)</f>
        <v>2414244</v>
      </c>
      <c r="E14" s="32">
        <f t="shared" si="3"/>
        <v>2198722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977945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5590911</v>
      </c>
      <c r="P14" s="45">
        <f t="shared" si="1"/>
        <v>285.25056122448979</v>
      </c>
      <c r="Q14" s="10"/>
    </row>
    <row r="15" spans="1:134">
      <c r="A15" s="12"/>
      <c r="B15" s="25">
        <v>322</v>
      </c>
      <c r="C15" s="20" t="s">
        <v>153</v>
      </c>
      <c r="D15" s="46">
        <v>996436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996436</v>
      </c>
      <c r="P15" s="47">
        <f t="shared" si="1"/>
        <v>50.838571428571427</v>
      </c>
      <c r="Q15" s="9"/>
    </row>
    <row r="16" spans="1:134">
      <c r="A16" s="12"/>
      <c r="B16" s="25">
        <v>323.10000000000002</v>
      </c>
      <c r="C16" s="20" t="s">
        <v>20</v>
      </c>
      <c r="D16" s="46">
        <v>1205612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1205612</v>
      </c>
      <c r="P16" s="47">
        <f t="shared" si="1"/>
        <v>61.510816326530609</v>
      </c>
      <c r="Q16" s="9"/>
    </row>
    <row r="17" spans="1:17">
      <c r="A17" s="12"/>
      <c r="B17" s="25">
        <v>323.39999999999998</v>
      </c>
      <c r="C17" s="20" t="s">
        <v>21</v>
      </c>
      <c r="D17" s="46">
        <v>47431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47431</v>
      </c>
      <c r="P17" s="47">
        <f t="shared" si="1"/>
        <v>2.4199489795918367</v>
      </c>
      <c r="Q17" s="9"/>
    </row>
    <row r="18" spans="1:17">
      <c r="A18" s="12"/>
      <c r="B18" s="25">
        <v>324.11</v>
      </c>
      <c r="C18" s="20" t="s">
        <v>22</v>
      </c>
      <c r="D18" s="46">
        <v>0</v>
      </c>
      <c r="E18" s="46">
        <v>172248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172248</v>
      </c>
      <c r="P18" s="47">
        <f t="shared" si="1"/>
        <v>8.7881632653061228</v>
      </c>
      <c r="Q18" s="9"/>
    </row>
    <row r="19" spans="1:17">
      <c r="A19" s="12"/>
      <c r="B19" s="25">
        <v>324.12</v>
      </c>
      <c r="C19" s="20" t="s">
        <v>140</v>
      </c>
      <c r="D19" s="46">
        <v>0</v>
      </c>
      <c r="E19" s="46">
        <v>62134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62134</v>
      </c>
      <c r="P19" s="47">
        <f t="shared" si="1"/>
        <v>3.1701020408163267</v>
      </c>
      <c r="Q19" s="9"/>
    </row>
    <row r="20" spans="1:17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813905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813905</v>
      </c>
      <c r="P20" s="47">
        <f t="shared" si="1"/>
        <v>41.525765306122452</v>
      </c>
      <c r="Q20" s="9"/>
    </row>
    <row r="21" spans="1:17">
      <c r="A21" s="12"/>
      <c r="B21" s="25">
        <v>324.22000000000003</v>
      </c>
      <c r="C21" s="20" t="s">
        <v>141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164040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164040</v>
      </c>
      <c r="P21" s="47">
        <f t="shared" si="1"/>
        <v>8.369387755102041</v>
      </c>
      <c r="Q21" s="9"/>
    </row>
    <row r="22" spans="1:17">
      <c r="A22" s="12"/>
      <c r="B22" s="25">
        <v>324.61</v>
      </c>
      <c r="C22" s="20" t="s">
        <v>24</v>
      </c>
      <c r="D22" s="46">
        <v>0</v>
      </c>
      <c r="E22" s="46">
        <v>130024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130024</v>
      </c>
      <c r="P22" s="47">
        <f t="shared" si="1"/>
        <v>6.633877551020408</v>
      </c>
      <c r="Q22" s="9"/>
    </row>
    <row r="23" spans="1:17">
      <c r="A23" s="12"/>
      <c r="B23" s="25">
        <v>329.1</v>
      </c>
      <c r="C23" s="20" t="s">
        <v>154</v>
      </c>
      <c r="D23" s="46">
        <v>164765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164765</v>
      </c>
      <c r="P23" s="47">
        <f t="shared" si="1"/>
        <v>8.4063775510204088</v>
      </c>
      <c r="Q23" s="9"/>
    </row>
    <row r="24" spans="1:17">
      <c r="A24" s="12"/>
      <c r="B24" s="25">
        <v>329.5</v>
      </c>
      <c r="C24" s="20" t="s">
        <v>155</v>
      </c>
      <c r="D24" s="46">
        <v>0</v>
      </c>
      <c r="E24" s="46">
        <v>1834316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1834316</v>
      </c>
      <c r="P24" s="47">
        <f t="shared" si="1"/>
        <v>93.587551020408156</v>
      </c>
      <c r="Q24" s="9"/>
    </row>
    <row r="25" spans="1:17" ht="15.75">
      <c r="A25" s="29" t="s">
        <v>156</v>
      </c>
      <c r="B25" s="30"/>
      <c r="C25" s="31"/>
      <c r="D25" s="32">
        <f t="shared" ref="D25:N25" si="5">SUM(D26:D40)</f>
        <v>3124709</v>
      </c>
      <c r="E25" s="32">
        <f t="shared" si="5"/>
        <v>2123387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76</v>
      </c>
      <c r="O25" s="44">
        <f>SUM(D25:N25)</f>
        <v>5248172</v>
      </c>
      <c r="P25" s="45">
        <f t="shared" si="1"/>
        <v>267.76387755102041</v>
      </c>
      <c r="Q25" s="10"/>
    </row>
    <row r="26" spans="1:17">
      <c r="A26" s="12"/>
      <c r="B26" s="25">
        <v>331.2</v>
      </c>
      <c r="C26" s="20" t="s">
        <v>74</v>
      </c>
      <c r="D26" s="46">
        <v>0</v>
      </c>
      <c r="E26" s="46">
        <v>3632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3632</v>
      </c>
      <c r="P26" s="47">
        <f t="shared" si="1"/>
        <v>0.18530612244897959</v>
      </c>
      <c r="Q26" s="9"/>
    </row>
    <row r="27" spans="1:17">
      <c r="A27" s="12"/>
      <c r="B27" s="25">
        <v>331.39</v>
      </c>
      <c r="C27" s="20" t="s">
        <v>87</v>
      </c>
      <c r="D27" s="46">
        <v>0</v>
      </c>
      <c r="E27" s="46">
        <v>242731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5" si="6">SUM(D27:N27)</f>
        <v>242731</v>
      </c>
      <c r="P27" s="47">
        <f t="shared" si="1"/>
        <v>12.38423469387755</v>
      </c>
      <c r="Q27" s="9"/>
    </row>
    <row r="28" spans="1:17">
      <c r="A28" s="12"/>
      <c r="B28" s="25">
        <v>334.49</v>
      </c>
      <c r="C28" s="20" t="s">
        <v>27</v>
      </c>
      <c r="D28" s="46">
        <v>65092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65092</v>
      </c>
      <c r="P28" s="47">
        <f t="shared" si="1"/>
        <v>3.3210204081632653</v>
      </c>
      <c r="Q28" s="9"/>
    </row>
    <row r="29" spans="1:17">
      <c r="A29" s="12"/>
      <c r="B29" s="25">
        <v>335.125</v>
      </c>
      <c r="C29" s="20" t="s">
        <v>157</v>
      </c>
      <c r="D29" s="46">
        <v>647475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647475</v>
      </c>
      <c r="P29" s="47">
        <f t="shared" si="1"/>
        <v>33.034438775510203</v>
      </c>
      <c r="Q29" s="9"/>
    </row>
    <row r="30" spans="1:17">
      <c r="A30" s="12"/>
      <c r="B30" s="25">
        <v>335.14</v>
      </c>
      <c r="C30" s="20" t="s">
        <v>107</v>
      </c>
      <c r="D30" s="46">
        <v>11229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11229</v>
      </c>
      <c r="P30" s="47">
        <f t="shared" si="1"/>
        <v>0.57290816326530614</v>
      </c>
      <c r="Q30" s="9"/>
    </row>
    <row r="31" spans="1:17">
      <c r="A31" s="12"/>
      <c r="B31" s="25">
        <v>335.15</v>
      </c>
      <c r="C31" s="20" t="s">
        <v>108</v>
      </c>
      <c r="D31" s="46">
        <v>15061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15061</v>
      </c>
      <c r="P31" s="47">
        <f t="shared" si="1"/>
        <v>0.7684183673469388</v>
      </c>
      <c r="Q31" s="9"/>
    </row>
    <row r="32" spans="1:17">
      <c r="A32" s="12"/>
      <c r="B32" s="25">
        <v>335.18</v>
      </c>
      <c r="C32" s="20" t="s">
        <v>158</v>
      </c>
      <c r="D32" s="46">
        <v>1213880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1213880</v>
      </c>
      <c r="P32" s="47">
        <f t="shared" si="1"/>
        <v>61.932653061224492</v>
      </c>
      <c r="Q32" s="9"/>
    </row>
    <row r="33" spans="1:17">
      <c r="A33" s="12"/>
      <c r="B33" s="25">
        <v>335.19</v>
      </c>
      <c r="C33" s="20" t="s">
        <v>145</v>
      </c>
      <c r="D33" s="46">
        <v>0</v>
      </c>
      <c r="E33" s="46">
        <v>1865844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1865844</v>
      </c>
      <c r="P33" s="47">
        <f t="shared" si="1"/>
        <v>95.196122448979594</v>
      </c>
      <c r="Q33" s="9"/>
    </row>
    <row r="34" spans="1:17">
      <c r="A34" s="12"/>
      <c r="B34" s="25">
        <v>335.21</v>
      </c>
      <c r="C34" s="20" t="s">
        <v>32</v>
      </c>
      <c r="D34" s="46">
        <v>11158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11158</v>
      </c>
      <c r="P34" s="47">
        <f t="shared" si="1"/>
        <v>0.56928571428571428</v>
      </c>
      <c r="Q34" s="9"/>
    </row>
    <row r="35" spans="1:17">
      <c r="A35" s="12"/>
      <c r="B35" s="25">
        <v>335.29</v>
      </c>
      <c r="C35" s="20" t="s">
        <v>142</v>
      </c>
      <c r="D35" s="46">
        <v>254806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254806</v>
      </c>
      <c r="P35" s="47">
        <f t="shared" si="1"/>
        <v>13.000306122448979</v>
      </c>
      <c r="Q35" s="9"/>
    </row>
    <row r="36" spans="1:17">
      <c r="A36" s="12"/>
      <c r="B36" s="25">
        <v>337.2</v>
      </c>
      <c r="C36" s="20" t="s">
        <v>88</v>
      </c>
      <c r="D36" s="46">
        <v>58162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7">SUM(D36:N36)</f>
        <v>58162</v>
      </c>
      <c r="P36" s="47">
        <f t="shared" si="1"/>
        <v>2.9674489795918366</v>
      </c>
      <c r="Q36" s="9"/>
    </row>
    <row r="37" spans="1:17">
      <c r="A37" s="12"/>
      <c r="B37" s="25">
        <v>337.4</v>
      </c>
      <c r="C37" s="20" t="s">
        <v>89</v>
      </c>
      <c r="D37" s="46">
        <v>144305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144305</v>
      </c>
      <c r="P37" s="47">
        <f t="shared" ref="P37:P59" si="8">(O37/P$61)</f>
        <v>7.3624999999999998</v>
      </c>
      <c r="Q37" s="9"/>
    </row>
    <row r="38" spans="1:17">
      <c r="A38" s="12"/>
      <c r="B38" s="25">
        <v>337.5</v>
      </c>
      <c r="C38" s="20" t="s">
        <v>35</v>
      </c>
      <c r="D38" s="46">
        <v>0</v>
      </c>
      <c r="E38" s="46">
        <v>9500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76</v>
      </c>
      <c r="O38" s="46">
        <f t="shared" si="7"/>
        <v>9576</v>
      </c>
      <c r="P38" s="47">
        <f t="shared" si="8"/>
        <v>0.48857142857142855</v>
      </c>
      <c r="Q38" s="9"/>
    </row>
    <row r="39" spans="1:17">
      <c r="A39" s="12"/>
      <c r="B39" s="25">
        <v>337.7</v>
      </c>
      <c r="C39" s="20" t="s">
        <v>36</v>
      </c>
      <c r="D39" s="46">
        <v>122907</v>
      </c>
      <c r="E39" s="46">
        <v>1680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124587</v>
      </c>
      <c r="P39" s="47">
        <f t="shared" si="8"/>
        <v>6.3564795918367345</v>
      </c>
      <c r="Q39" s="9"/>
    </row>
    <row r="40" spans="1:17">
      <c r="A40" s="12"/>
      <c r="B40" s="25">
        <v>338</v>
      </c>
      <c r="C40" s="20" t="s">
        <v>37</v>
      </c>
      <c r="D40" s="46">
        <v>580634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580634</v>
      </c>
      <c r="P40" s="47">
        <f t="shared" si="8"/>
        <v>29.624183673469389</v>
      </c>
      <c r="Q40" s="9"/>
    </row>
    <row r="41" spans="1:17" ht="15.75">
      <c r="A41" s="29" t="s">
        <v>42</v>
      </c>
      <c r="B41" s="30"/>
      <c r="C41" s="31"/>
      <c r="D41" s="32">
        <f t="shared" ref="D41:N41" si="9">SUM(D42:D47)</f>
        <v>116192</v>
      </c>
      <c r="E41" s="32">
        <f t="shared" si="9"/>
        <v>295781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16228782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5900</v>
      </c>
      <c r="O41" s="32">
        <f t="shared" si="7"/>
        <v>16646655</v>
      </c>
      <c r="P41" s="45">
        <f t="shared" si="8"/>
        <v>849.31913265306127</v>
      </c>
      <c r="Q41" s="10"/>
    </row>
    <row r="42" spans="1:17">
      <c r="A42" s="12"/>
      <c r="B42" s="25">
        <v>343.4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3514775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7" si="10">SUM(D42:N42)</f>
        <v>3514775</v>
      </c>
      <c r="P42" s="47">
        <f t="shared" si="8"/>
        <v>179.32525510204081</v>
      </c>
      <c r="Q42" s="9"/>
    </row>
    <row r="43" spans="1:17">
      <c r="A43" s="12"/>
      <c r="B43" s="25">
        <v>343.6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10876816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10876816</v>
      </c>
      <c r="P43" s="47">
        <f t="shared" si="8"/>
        <v>554.93959183673473</v>
      </c>
      <c r="Q43" s="9"/>
    </row>
    <row r="44" spans="1:17">
      <c r="A44" s="12"/>
      <c r="B44" s="25">
        <v>343.9</v>
      </c>
      <c r="C44" s="20" t="s">
        <v>48</v>
      </c>
      <c r="D44" s="46">
        <v>116192</v>
      </c>
      <c r="E44" s="46">
        <v>0</v>
      </c>
      <c r="F44" s="46">
        <v>0</v>
      </c>
      <c r="G44" s="46">
        <v>0</v>
      </c>
      <c r="H44" s="46">
        <v>0</v>
      </c>
      <c r="I44" s="46">
        <v>1625085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1741277</v>
      </c>
      <c r="P44" s="47">
        <f t="shared" si="8"/>
        <v>88.840663265306119</v>
      </c>
      <c r="Q44" s="9"/>
    </row>
    <row r="45" spans="1:17">
      <c r="A45" s="12"/>
      <c r="B45" s="25">
        <v>344.2</v>
      </c>
      <c r="C45" s="20" t="s">
        <v>110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212106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212106</v>
      </c>
      <c r="P45" s="47">
        <f t="shared" si="8"/>
        <v>10.82173469387755</v>
      </c>
      <c r="Q45" s="9"/>
    </row>
    <row r="46" spans="1:17">
      <c r="A46" s="12"/>
      <c r="B46" s="25">
        <v>347.4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5900</v>
      </c>
      <c r="O46" s="46">
        <f t="shared" si="10"/>
        <v>5900</v>
      </c>
      <c r="P46" s="47">
        <f t="shared" si="8"/>
        <v>0.30102040816326531</v>
      </c>
      <c r="Q46" s="9"/>
    </row>
    <row r="47" spans="1:17">
      <c r="A47" s="12"/>
      <c r="B47" s="25">
        <v>347.5</v>
      </c>
      <c r="C47" s="20" t="s">
        <v>81</v>
      </c>
      <c r="D47" s="46">
        <v>0</v>
      </c>
      <c r="E47" s="46">
        <v>295781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295781</v>
      </c>
      <c r="P47" s="47">
        <f t="shared" si="8"/>
        <v>15.090867346938776</v>
      </c>
      <c r="Q47" s="9"/>
    </row>
    <row r="48" spans="1:17" ht="15.75">
      <c r="A48" s="29" t="s">
        <v>43</v>
      </c>
      <c r="B48" s="30"/>
      <c r="C48" s="31"/>
      <c r="D48" s="32">
        <f t="shared" ref="D48:N48" si="11">SUM(D49:D49)</f>
        <v>22663</v>
      </c>
      <c r="E48" s="32">
        <f t="shared" si="11"/>
        <v>2063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ref="O48:O59" si="12">SUM(D48:N48)</f>
        <v>24726</v>
      </c>
      <c r="P48" s="45">
        <f t="shared" si="8"/>
        <v>1.2615306122448979</v>
      </c>
      <c r="Q48" s="10"/>
    </row>
    <row r="49" spans="1:120">
      <c r="A49" s="13"/>
      <c r="B49" s="39">
        <v>351.1</v>
      </c>
      <c r="C49" s="21" t="s">
        <v>51</v>
      </c>
      <c r="D49" s="46">
        <v>22663</v>
      </c>
      <c r="E49" s="46">
        <v>2063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24726</v>
      </c>
      <c r="P49" s="47">
        <f t="shared" si="8"/>
        <v>1.2615306122448979</v>
      </c>
      <c r="Q49" s="9"/>
    </row>
    <row r="50" spans="1:120" ht="15.75">
      <c r="A50" s="29" t="s">
        <v>3</v>
      </c>
      <c r="B50" s="30"/>
      <c r="C50" s="31"/>
      <c r="D50" s="32">
        <f t="shared" ref="D50:N50" si="13">SUM(D51:D56)</f>
        <v>241409</v>
      </c>
      <c r="E50" s="32">
        <f t="shared" si="13"/>
        <v>10473</v>
      </c>
      <c r="F50" s="32">
        <f t="shared" si="13"/>
        <v>43</v>
      </c>
      <c r="G50" s="32">
        <f t="shared" si="13"/>
        <v>0</v>
      </c>
      <c r="H50" s="32">
        <f t="shared" si="13"/>
        <v>43</v>
      </c>
      <c r="I50" s="32">
        <f t="shared" si="13"/>
        <v>150029</v>
      </c>
      <c r="J50" s="32">
        <f t="shared" si="13"/>
        <v>0</v>
      </c>
      <c r="K50" s="32">
        <f t="shared" si="13"/>
        <v>6051215</v>
      </c>
      <c r="L50" s="32">
        <f t="shared" si="13"/>
        <v>0</v>
      </c>
      <c r="M50" s="32">
        <f t="shared" si="13"/>
        <v>0</v>
      </c>
      <c r="N50" s="32">
        <f t="shared" si="13"/>
        <v>10</v>
      </c>
      <c r="O50" s="32">
        <f t="shared" si="12"/>
        <v>6453222</v>
      </c>
      <c r="P50" s="45">
        <f t="shared" si="8"/>
        <v>329.24602040816325</v>
      </c>
      <c r="Q50" s="10"/>
    </row>
    <row r="51" spans="1:120">
      <c r="A51" s="12"/>
      <c r="B51" s="25">
        <v>361.1</v>
      </c>
      <c r="C51" s="20" t="s">
        <v>54</v>
      </c>
      <c r="D51" s="46">
        <v>73</v>
      </c>
      <c r="E51" s="46">
        <v>272</v>
      </c>
      <c r="F51" s="46">
        <v>43</v>
      </c>
      <c r="G51" s="46">
        <v>0</v>
      </c>
      <c r="H51" s="46">
        <v>43</v>
      </c>
      <c r="I51" s="46">
        <v>27964</v>
      </c>
      <c r="J51" s="46">
        <v>0</v>
      </c>
      <c r="K51" s="46">
        <v>592970</v>
      </c>
      <c r="L51" s="46">
        <v>0</v>
      </c>
      <c r="M51" s="46">
        <v>0</v>
      </c>
      <c r="N51" s="46">
        <v>10</v>
      </c>
      <c r="O51" s="46">
        <f t="shared" si="12"/>
        <v>621375</v>
      </c>
      <c r="P51" s="47">
        <f t="shared" si="8"/>
        <v>31.70280612244898</v>
      </c>
      <c r="Q51" s="9"/>
    </row>
    <row r="52" spans="1:120">
      <c r="A52" s="12"/>
      <c r="B52" s="25">
        <v>361.3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4319687</v>
      </c>
      <c r="L52" s="46">
        <v>0</v>
      </c>
      <c r="M52" s="46">
        <v>0</v>
      </c>
      <c r="N52" s="46">
        <v>0</v>
      </c>
      <c r="O52" s="46">
        <f t="shared" si="12"/>
        <v>4319687</v>
      </c>
      <c r="P52" s="47">
        <f t="shared" si="8"/>
        <v>220.39219387755102</v>
      </c>
      <c r="Q52" s="9"/>
    </row>
    <row r="53" spans="1:120">
      <c r="A53" s="12"/>
      <c r="B53" s="25">
        <v>364</v>
      </c>
      <c r="C53" s="20" t="s">
        <v>112</v>
      </c>
      <c r="D53" s="46">
        <v>93772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93772</v>
      </c>
      <c r="P53" s="47">
        <f t="shared" si="8"/>
        <v>4.7842857142857147</v>
      </c>
      <c r="Q53" s="9"/>
    </row>
    <row r="54" spans="1:120">
      <c r="A54" s="12"/>
      <c r="B54" s="25">
        <v>368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1138558</v>
      </c>
      <c r="L54" s="46">
        <v>0</v>
      </c>
      <c r="M54" s="46">
        <v>0</v>
      </c>
      <c r="N54" s="46">
        <v>0</v>
      </c>
      <c r="O54" s="46">
        <f t="shared" si="12"/>
        <v>1138558</v>
      </c>
      <c r="P54" s="47">
        <f t="shared" si="8"/>
        <v>58.089693877551021</v>
      </c>
      <c r="Q54" s="9"/>
    </row>
    <row r="55" spans="1:120">
      <c r="A55" s="12"/>
      <c r="B55" s="25">
        <v>369.3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71012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71012</v>
      </c>
      <c r="P55" s="47">
        <f t="shared" si="8"/>
        <v>3.623061224489796</v>
      </c>
      <c r="Q55" s="9"/>
    </row>
    <row r="56" spans="1:120">
      <c r="A56" s="12"/>
      <c r="B56" s="25">
        <v>369.9</v>
      </c>
      <c r="C56" s="20" t="s">
        <v>59</v>
      </c>
      <c r="D56" s="46">
        <v>147564</v>
      </c>
      <c r="E56" s="46">
        <v>10201</v>
      </c>
      <c r="F56" s="46">
        <v>0</v>
      </c>
      <c r="G56" s="46">
        <v>0</v>
      </c>
      <c r="H56" s="46">
        <v>0</v>
      </c>
      <c r="I56" s="46">
        <v>51053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208818</v>
      </c>
      <c r="P56" s="47">
        <f t="shared" si="8"/>
        <v>10.653979591836734</v>
      </c>
      <c r="Q56" s="9"/>
    </row>
    <row r="57" spans="1:120" ht="15.75">
      <c r="A57" s="29" t="s">
        <v>44</v>
      </c>
      <c r="B57" s="30"/>
      <c r="C57" s="31"/>
      <c r="D57" s="32">
        <f t="shared" ref="D57:N57" si="14">SUM(D58:D58)</f>
        <v>5131502</v>
      </c>
      <c r="E57" s="32">
        <f t="shared" si="14"/>
        <v>356956</v>
      </c>
      <c r="F57" s="32">
        <f t="shared" si="14"/>
        <v>922087</v>
      </c>
      <c r="G57" s="32">
        <f t="shared" si="14"/>
        <v>0</v>
      </c>
      <c r="H57" s="32">
        <f t="shared" si="14"/>
        <v>0</v>
      </c>
      <c r="I57" s="32">
        <f t="shared" si="14"/>
        <v>1163128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4"/>
        <v>0</v>
      </c>
      <c r="O57" s="32">
        <f t="shared" si="12"/>
        <v>7573673</v>
      </c>
      <c r="P57" s="45">
        <f t="shared" si="8"/>
        <v>386.41188775510204</v>
      </c>
      <c r="Q57" s="9"/>
    </row>
    <row r="58" spans="1:120" ht="15.75" thickBot="1">
      <c r="A58" s="12"/>
      <c r="B58" s="25">
        <v>381</v>
      </c>
      <c r="C58" s="20" t="s">
        <v>60</v>
      </c>
      <c r="D58" s="46">
        <v>5131502</v>
      </c>
      <c r="E58" s="46">
        <v>356956</v>
      </c>
      <c r="F58" s="46">
        <v>922087</v>
      </c>
      <c r="G58" s="46">
        <v>0</v>
      </c>
      <c r="H58" s="46">
        <v>0</v>
      </c>
      <c r="I58" s="46">
        <v>1163128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7573673</v>
      </c>
      <c r="P58" s="47">
        <f t="shared" si="8"/>
        <v>386.41188775510204</v>
      </c>
      <c r="Q58" s="9"/>
    </row>
    <row r="59" spans="1:120" ht="16.5" thickBot="1">
      <c r="A59" s="14" t="s">
        <v>49</v>
      </c>
      <c r="B59" s="23"/>
      <c r="C59" s="22"/>
      <c r="D59" s="15">
        <f t="shared" ref="D59:N59" si="15">SUM(D5,D14,D25,D41,D48,D50,D57)</f>
        <v>20488827</v>
      </c>
      <c r="E59" s="15">
        <f t="shared" si="15"/>
        <v>4987382</v>
      </c>
      <c r="F59" s="15">
        <f t="shared" si="15"/>
        <v>1213624</v>
      </c>
      <c r="G59" s="15">
        <f t="shared" si="15"/>
        <v>0</v>
      </c>
      <c r="H59" s="15">
        <f t="shared" si="15"/>
        <v>43</v>
      </c>
      <c r="I59" s="15">
        <f t="shared" si="15"/>
        <v>18519884</v>
      </c>
      <c r="J59" s="15">
        <f t="shared" si="15"/>
        <v>0</v>
      </c>
      <c r="K59" s="15">
        <f t="shared" si="15"/>
        <v>6051215</v>
      </c>
      <c r="L59" s="15">
        <f t="shared" si="15"/>
        <v>0</v>
      </c>
      <c r="M59" s="15">
        <f t="shared" si="15"/>
        <v>0</v>
      </c>
      <c r="N59" s="15">
        <f t="shared" si="15"/>
        <v>421105</v>
      </c>
      <c r="O59" s="15">
        <f t="shared" si="12"/>
        <v>51682080</v>
      </c>
      <c r="P59" s="38">
        <f t="shared" si="8"/>
        <v>2636.8408163265308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118" t="s">
        <v>146</v>
      </c>
      <c r="N61" s="118"/>
      <c r="O61" s="118"/>
      <c r="P61" s="43">
        <v>19600</v>
      </c>
    </row>
    <row r="62" spans="1:120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</row>
    <row r="63" spans="1:120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9043956</v>
      </c>
      <c r="E5" s="27">
        <f t="shared" si="0"/>
        <v>1969100</v>
      </c>
      <c r="F5" s="27">
        <f t="shared" si="0"/>
        <v>277053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11290109</v>
      </c>
      <c r="O5" s="33">
        <f t="shared" ref="O5:O36" si="1">(N5/O$72)</f>
        <v>649.04334578901978</v>
      </c>
      <c r="P5" s="6"/>
    </row>
    <row r="6" spans="1:133">
      <c r="A6" s="12"/>
      <c r="B6" s="25">
        <v>311</v>
      </c>
      <c r="C6" s="20" t="s">
        <v>2</v>
      </c>
      <c r="D6" s="46">
        <v>6368849</v>
      </c>
      <c r="E6" s="46">
        <v>349858</v>
      </c>
      <c r="F6" s="46">
        <v>277053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6995760</v>
      </c>
      <c r="O6" s="47">
        <f t="shared" si="1"/>
        <v>402.17073871802245</v>
      </c>
      <c r="P6" s="9"/>
    </row>
    <row r="7" spans="1:133">
      <c r="A7" s="12"/>
      <c r="B7" s="25">
        <v>312.41000000000003</v>
      </c>
      <c r="C7" s="20" t="s">
        <v>11</v>
      </c>
      <c r="D7" s="46">
        <v>271900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271900</v>
      </c>
      <c r="O7" s="47">
        <f t="shared" si="1"/>
        <v>15.630928427709112</v>
      </c>
      <c r="P7" s="9"/>
    </row>
    <row r="8" spans="1:133">
      <c r="A8" s="12"/>
      <c r="B8" s="25">
        <v>312.42</v>
      </c>
      <c r="C8" s="20" t="s">
        <v>10</v>
      </c>
      <c r="D8" s="46">
        <v>70029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70029</v>
      </c>
      <c r="O8" s="47">
        <f t="shared" si="1"/>
        <v>4.0258120149468235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1619242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1619242</v>
      </c>
      <c r="O9" s="47">
        <f t="shared" si="1"/>
        <v>93.086634090255814</v>
      </c>
      <c r="P9" s="9"/>
    </row>
    <row r="10" spans="1:133">
      <c r="A10" s="12"/>
      <c r="B10" s="25">
        <v>314.10000000000002</v>
      </c>
      <c r="C10" s="20" t="s">
        <v>13</v>
      </c>
      <c r="D10" s="46">
        <v>1282061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1282061</v>
      </c>
      <c r="O10" s="47">
        <f t="shared" si="1"/>
        <v>73.702845645300371</v>
      </c>
      <c r="P10" s="9"/>
    </row>
    <row r="11" spans="1:133">
      <c r="A11" s="12"/>
      <c r="B11" s="25">
        <v>314.3</v>
      </c>
      <c r="C11" s="20" t="s">
        <v>14</v>
      </c>
      <c r="D11" s="46">
        <v>447101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447101</v>
      </c>
      <c r="O11" s="47">
        <f t="shared" si="1"/>
        <v>25.702845645300375</v>
      </c>
      <c r="P11" s="9"/>
    </row>
    <row r="12" spans="1:133">
      <c r="A12" s="12"/>
      <c r="B12" s="25">
        <v>314.39999999999998</v>
      </c>
      <c r="C12" s="20" t="s">
        <v>15</v>
      </c>
      <c r="D12" s="46">
        <v>44720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44720</v>
      </c>
      <c r="O12" s="47">
        <f t="shared" si="1"/>
        <v>2.5708536935901121</v>
      </c>
      <c r="P12" s="9"/>
    </row>
    <row r="13" spans="1:133">
      <c r="A13" s="12"/>
      <c r="B13" s="25">
        <v>314.8</v>
      </c>
      <c r="C13" s="20" t="s">
        <v>16</v>
      </c>
      <c r="D13" s="46">
        <v>10069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10069</v>
      </c>
      <c r="O13" s="47">
        <f t="shared" si="1"/>
        <v>0.57884449554469675</v>
      </c>
      <c r="P13" s="9"/>
    </row>
    <row r="14" spans="1:133">
      <c r="A14" s="12"/>
      <c r="B14" s="25">
        <v>315</v>
      </c>
      <c r="C14" s="20" t="s">
        <v>103</v>
      </c>
      <c r="D14" s="46">
        <v>504844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504844</v>
      </c>
      <c r="O14" s="47">
        <f t="shared" si="1"/>
        <v>29.022362747916066</v>
      </c>
      <c r="P14" s="9"/>
    </row>
    <row r="15" spans="1:133">
      <c r="A15" s="12"/>
      <c r="B15" s="25">
        <v>316</v>
      </c>
      <c r="C15" s="20" t="s">
        <v>104</v>
      </c>
      <c r="D15" s="46">
        <v>44383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44383</v>
      </c>
      <c r="O15" s="47">
        <f t="shared" si="1"/>
        <v>2.5514803104340329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2427255</v>
      </c>
      <c r="E16" s="32">
        <f t="shared" si="3"/>
        <v>1904954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1263513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5595722</v>
      </c>
      <c r="O16" s="45">
        <f t="shared" si="1"/>
        <v>321.68565679793045</v>
      </c>
      <c r="P16" s="10"/>
    </row>
    <row r="17" spans="1:16">
      <c r="A17" s="12"/>
      <c r="B17" s="25">
        <v>322</v>
      </c>
      <c r="C17" s="20" t="s">
        <v>0</v>
      </c>
      <c r="D17" s="46">
        <v>1008937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1008937</v>
      </c>
      <c r="O17" s="47">
        <f t="shared" si="1"/>
        <v>58.001552170163841</v>
      </c>
      <c r="P17" s="9"/>
    </row>
    <row r="18" spans="1:16">
      <c r="A18" s="12"/>
      <c r="B18" s="25">
        <v>323.10000000000002</v>
      </c>
      <c r="C18" s="20" t="s">
        <v>20</v>
      </c>
      <c r="D18" s="46">
        <v>1186546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1186546</v>
      </c>
      <c r="O18" s="47">
        <f t="shared" si="1"/>
        <v>68.211899971256102</v>
      </c>
      <c r="P18" s="9"/>
    </row>
    <row r="19" spans="1:16">
      <c r="A19" s="12"/>
      <c r="B19" s="25">
        <v>323.39999999999998</v>
      </c>
      <c r="C19" s="20" t="s">
        <v>21</v>
      </c>
      <c r="D19" s="46">
        <v>36196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36196</v>
      </c>
      <c r="O19" s="47">
        <f t="shared" si="1"/>
        <v>2.0808278240873817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62432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62432</v>
      </c>
      <c r="O20" s="47">
        <f t="shared" si="1"/>
        <v>3.5890773210692726</v>
      </c>
      <c r="P20" s="9"/>
    </row>
    <row r="21" spans="1:16">
      <c r="A21" s="12"/>
      <c r="B21" s="25">
        <v>324.12</v>
      </c>
      <c r="C21" s="20" t="s">
        <v>140</v>
      </c>
      <c r="D21" s="46">
        <v>0</v>
      </c>
      <c r="E21" s="46">
        <v>11648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11648</v>
      </c>
      <c r="O21" s="47">
        <f t="shared" si="1"/>
        <v>0.66961770623742456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14716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14716</v>
      </c>
      <c r="O22" s="47">
        <f t="shared" si="1"/>
        <v>0.8459902270767462</v>
      </c>
      <c r="P22" s="9"/>
    </row>
    <row r="23" spans="1:16">
      <c r="A23" s="12"/>
      <c r="B23" s="25">
        <v>324.22000000000003</v>
      </c>
      <c r="C23" s="20" t="s">
        <v>141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1248797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1248797</v>
      </c>
      <c r="O23" s="47">
        <f t="shared" si="1"/>
        <v>71.79057200344927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41799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41799</v>
      </c>
      <c r="O24" s="47">
        <f t="shared" si="1"/>
        <v>2.4029318769761425</v>
      </c>
      <c r="P24" s="9"/>
    </row>
    <row r="25" spans="1:16">
      <c r="A25" s="12"/>
      <c r="B25" s="25">
        <v>325.2</v>
      </c>
      <c r="C25" s="20" t="s">
        <v>105</v>
      </c>
      <c r="D25" s="46">
        <v>0</v>
      </c>
      <c r="E25" s="46">
        <v>1789075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1789075</v>
      </c>
      <c r="O25" s="47">
        <f t="shared" si="1"/>
        <v>102.84995688416211</v>
      </c>
      <c r="P25" s="9"/>
    </row>
    <row r="26" spans="1:16">
      <c r="A26" s="12"/>
      <c r="B26" s="25">
        <v>329</v>
      </c>
      <c r="C26" s="20" t="s">
        <v>123</v>
      </c>
      <c r="D26" s="46">
        <v>195576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195576</v>
      </c>
      <c r="O26" s="47">
        <f t="shared" si="1"/>
        <v>11.243230813452142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SUM(D28:D49)</f>
        <v>3864611</v>
      </c>
      <c r="E27" s="32">
        <f t="shared" si="5"/>
        <v>577890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18139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4460640</v>
      </c>
      <c r="O27" s="45">
        <f t="shared" si="1"/>
        <v>256.43230813452141</v>
      </c>
      <c r="P27" s="10"/>
    </row>
    <row r="28" spans="1:16">
      <c r="A28" s="12"/>
      <c r="B28" s="25">
        <v>331.2</v>
      </c>
      <c r="C28" s="20" t="s">
        <v>74</v>
      </c>
      <c r="D28" s="46">
        <v>0</v>
      </c>
      <c r="E28" s="46">
        <v>3472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3472</v>
      </c>
      <c r="O28" s="47">
        <f t="shared" si="1"/>
        <v>0.19959758551307846</v>
      </c>
      <c r="P28" s="9"/>
    </row>
    <row r="29" spans="1:16">
      <c r="A29" s="12"/>
      <c r="B29" s="25">
        <v>331.31</v>
      </c>
      <c r="C29" s="20" t="s">
        <v>130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1833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1833</v>
      </c>
      <c r="O29" s="47">
        <f t="shared" si="1"/>
        <v>0.1053751077895947</v>
      </c>
      <c r="P29" s="9"/>
    </row>
    <row r="30" spans="1:16">
      <c r="A30" s="12"/>
      <c r="B30" s="25">
        <v>331.34</v>
      </c>
      <c r="C30" s="20" t="s">
        <v>131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10796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10796</v>
      </c>
      <c r="O30" s="47">
        <f t="shared" si="1"/>
        <v>0.62063811440068983</v>
      </c>
      <c r="P30" s="9"/>
    </row>
    <row r="31" spans="1:16">
      <c r="A31" s="12"/>
      <c r="B31" s="25">
        <v>331.39</v>
      </c>
      <c r="C31" s="20" t="s">
        <v>87</v>
      </c>
      <c r="D31" s="46">
        <v>0</v>
      </c>
      <c r="E31" s="46">
        <v>353148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353148</v>
      </c>
      <c r="O31" s="47">
        <f t="shared" si="1"/>
        <v>20.301695889623456</v>
      </c>
      <c r="P31" s="9"/>
    </row>
    <row r="32" spans="1:16">
      <c r="A32" s="12"/>
      <c r="B32" s="25">
        <v>331.49</v>
      </c>
      <c r="C32" s="20" t="s">
        <v>75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5510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5510</v>
      </c>
      <c r="O32" s="47">
        <f t="shared" si="1"/>
        <v>0.31675768899108941</v>
      </c>
      <c r="P32" s="9"/>
    </row>
    <row r="33" spans="1:16">
      <c r="A33" s="12"/>
      <c r="B33" s="25">
        <v>331.5</v>
      </c>
      <c r="C33" s="20" t="s">
        <v>132</v>
      </c>
      <c r="D33" s="46">
        <v>1165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1165</v>
      </c>
      <c r="O33" s="47">
        <f t="shared" si="1"/>
        <v>6.6973268180511636E-2</v>
      </c>
      <c r="P33" s="9"/>
    </row>
    <row r="34" spans="1:16">
      <c r="A34" s="12"/>
      <c r="B34" s="25">
        <v>334.2</v>
      </c>
      <c r="C34" s="20" t="s">
        <v>26</v>
      </c>
      <c r="D34" s="46">
        <v>0</v>
      </c>
      <c r="E34" s="46">
        <v>9528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9528</v>
      </c>
      <c r="O34" s="47">
        <f t="shared" si="1"/>
        <v>0.54774360448404713</v>
      </c>
      <c r="P34" s="9"/>
    </row>
    <row r="35" spans="1:16">
      <c r="A35" s="12"/>
      <c r="B35" s="25">
        <v>334.49</v>
      </c>
      <c r="C35" s="20" t="s">
        <v>27</v>
      </c>
      <c r="D35" s="46">
        <v>63196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7">SUM(D35:M35)</f>
        <v>63196</v>
      </c>
      <c r="O35" s="47">
        <f t="shared" si="1"/>
        <v>3.6329979879275656</v>
      </c>
      <c r="P35" s="9"/>
    </row>
    <row r="36" spans="1:16">
      <c r="A36" s="12"/>
      <c r="B36" s="25">
        <v>335.12</v>
      </c>
      <c r="C36" s="20" t="s">
        <v>106</v>
      </c>
      <c r="D36" s="46">
        <v>532933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532933</v>
      </c>
      <c r="O36" s="47">
        <f t="shared" si="1"/>
        <v>30.637137108364474</v>
      </c>
      <c r="P36" s="9"/>
    </row>
    <row r="37" spans="1:16">
      <c r="A37" s="12"/>
      <c r="B37" s="25">
        <v>335.14</v>
      </c>
      <c r="C37" s="20" t="s">
        <v>107</v>
      </c>
      <c r="D37" s="46">
        <v>10746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10746</v>
      </c>
      <c r="O37" s="47">
        <f t="shared" ref="O37:O68" si="8">(N37/O$72)</f>
        <v>0.61776372520839318</v>
      </c>
      <c r="P37" s="9"/>
    </row>
    <row r="38" spans="1:16">
      <c r="A38" s="12"/>
      <c r="B38" s="25">
        <v>335.15</v>
      </c>
      <c r="C38" s="20" t="s">
        <v>108</v>
      </c>
      <c r="D38" s="46">
        <v>15795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15795</v>
      </c>
      <c r="O38" s="47">
        <f t="shared" si="8"/>
        <v>0.90801954584650757</v>
      </c>
      <c r="P38" s="9"/>
    </row>
    <row r="39" spans="1:16">
      <c r="A39" s="12"/>
      <c r="B39" s="25">
        <v>335.18</v>
      </c>
      <c r="C39" s="20" t="s">
        <v>109</v>
      </c>
      <c r="D39" s="46">
        <v>1045804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1045804</v>
      </c>
      <c r="O39" s="47">
        <f t="shared" si="8"/>
        <v>60.120954297211846</v>
      </c>
      <c r="P39" s="9"/>
    </row>
    <row r="40" spans="1:16">
      <c r="A40" s="12"/>
      <c r="B40" s="25">
        <v>335.21</v>
      </c>
      <c r="C40" s="20" t="s">
        <v>32</v>
      </c>
      <c r="D40" s="46">
        <v>3360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3360</v>
      </c>
      <c r="O40" s="47">
        <f t="shared" si="8"/>
        <v>0.19315895372233399</v>
      </c>
      <c r="P40" s="9"/>
    </row>
    <row r="41" spans="1:16">
      <c r="A41" s="12"/>
      <c r="B41" s="25">
        <v>335.29</v>
      </c>
      <c r="C41" s="20" t="s">
        <v>142</v>
      </c>
      <c r="D41" s="46">
        <v>231070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231070</v>
      </c>
      <c r="O41" s="47">
        <f t="shared" si="8"/>
        <v>13.283702213279678</v>
      </c>
      <c r="P41" s="9"/>
    </row>
    <row r="42" spans="1:16">
      <c r="A42" s="12"/>
      <c r="B42" s="25">
        <v>335.49</v>
      </c>
      <c r="C42" s="20" t="s">
        <v>33</v>
      </c>
      <c r="D42" s="46">
        <v>68093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68093</v>
      </c>
      <c r="O42" s="47">
        <f t="shared" si="8"/>
        <v>3.914515665421098</v>
      </c>
      <c r="P42" s="9"/>
    </row>
    <row r="43" spans="1:16">
      <c r="A43" s="12"/>
      <c r="B43" s="25">
        <v>337.1</v>
      </c>
      <c r="C43" s="20" t="s">
        <v>92</v>
      </c>
      <c r="D43" s="46">
        <v>2694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9">SUM(D43:M43)</f>
        <v>2694</v>
      </c>
      <c r="O43" s="47">
        <f t="shared" si="8"/>
        <v>0.15487208968094279</v>
      </c>
      <c r="P43" s="9"/>
    </row>
    <row r="44" spans="1:16">
      <c r="A44" s="12"/>
      <c r="B44" s="25">
        <v>337.2</v>
      </c>
      <c r="C44" s="20" t="s">
        <v>88</v>
      </c>
      <c r="D44" s="46">
        <v>43621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43621</v>
      </c>
      <c r="O44" s="47">
        <f t="shared" si="8"/>
        <v>2.5076746191434318</v>
      </c>
      <c r="P44" s="9"/>
    </row>
    <row r="45" spans="1:16">
      <c r="A45" s="12"/>
      <c r="B45" s="25">
        <v>337.4</v>
      </c>
      <c r="C45" s="20" t="s">
        <v>89</v>
      </c>
      <c r="D45" s="46">
        <v>0</v>
      </c>
      <c r="E45" s="46">
        <v>202100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202100</v>
      </c>
      <c r="O45" s="47">
        <f t="shared" si="8"/>
        <v>11.618281115263006</v>
      </c>
      <c r="P45" s="9"/>
    </row>
    <row r="46" spans="1:16">
      <c r="A46" s="12"/>
      <c r="B46" s="25">
        <v>337.5</v>
      </c>
      <c r="C46" s="20" t="s">
        <v>35</v>
      </c>
      <c r="D46" s="46">
        <v>0</v>
      </c>
      <c r="E46" s="46">
        <v>8667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8667</v>
      </c>
      <c r="O46" s="47">
        <f t="shared" si="8"/>
        <v>0.49824662259269903</v>
      </c>
      <c r="P46" s="9"/>
    </row>
    <row r="47" spans="1:16">
      <c r="A47" s="12"/>
      <c r="B47" s="25">
        <v>337.7</v>
      </c>
      <c r="C47" s="20" t="s">
        <v>36</v>
      </c>
      <c r="D47" s="46">
        <v>108146</v>
      </c>
      <c r="E47" s="46">
        <v>975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109121</v>
      </c>
      <c r="O47" s="47">
        <f t="shared" si="8"/>
        <v>6.273124461052026</v>
      </c>
      <c r="P47" s="9"/>
    </row>
    <row r="48" spans="1:16">
      <c r="A48" s="12"/>
      <c r="B48" s="25">
        <v>337.9</v>
      </c>
      <c r="C48" s="20" t="s">
        <v>127</v>
      </c>
      <c r="D48" s="46">
        <v>1562392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1562392</v>
      </c>
      <c r="O48" s="47">
        <f t="shared" si="8"/>
        <v>89.818453578614537</v>
      </c>
      <c r="P48" s="9"/>
    </row>
    <row r="49" spans="1:16">
      <c r="A49" s="12"/>
      <c r="B49" s="25">
        <v>338</v>
      </c>
      <c r="C49" s="20" t="s">
        <v>37</v>
      </c>
      <c r="D49" s="46">
        <v>175596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175596</v>
      </c>
      <c r="O49" s="47">
        <f t="shared" si="8"/>
        <v>10.094624892210405</v>
      </c>
      <c r="P49" s="9"/>
    </row>
    <row r="50" spans="1:16" ht="15.75">
      <c r="A50" s="29" t="s">
        <v>42</v>
      </c>
      <c r="B50" s="30"/>
      <c r="C50" s="31"/>
      <c r="D50" s="32">
        <f t="shared" ref="D50:M50" si="10">SUM(D51:D56)</f>
        <v>80680</v>
      </c>
      <c r="E50" s="32">
        <f t="shared" si="10"/>
        <v>244492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15619962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15945134</v>
      </c>
      <c r="O50" s="45">
        <f t="shared" si="8"/>
        <v>916.65041678643286</v>
      </c>
      <c r="P50" s="10"/>
    </row>
    <row r="51" spans="1:16">
      <c r="A51" s="12"/>
      <c r="B51" s="25">
        <v>343.4</v>
      </c>
      <c r="C51" s="20" t="s">
        <v>46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3329238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1">SUM(D51:M51)</f>
        <v>3329238</v>
      </c>
      <c r="O51" s="47">
        <f t="shared" si="8"/>
        <v>191.39051451566542</v>
      </c>
      <c r="P51" s="9"/>
    </row>
    <row r="52" spans="1:16">
      <c r="A52" s="12"/>
      <c r="B52" s="25">
        <v>343.6</v>
      </c>
      <c r="C52" s="20" t="s">
        <v>47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10580258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10580258</v>
      </c>
      <c r="O52" s="47">
        <f t="shared" si="8"/>
        <v>608.23558493820065</v>
      </c>
      <c r="P52" s="9"/>
    </row>
    <row r="53" spans="1:16">
      <c r="A53" s="12"/>
      <c r="B53" s="25">
        <v>343.9</v>
      </c>
      <c r="C53" s="20" t="s">
        <v>48</v>
      </c>
      <c r="D53" s="46">
        <v>80680</v>
      </c>
      <c r="E53" s="46">
        <v>12460</v>
      </c>
      <c r="F53" s="46">
        <v>0</v>
      </c>
      <c r="G53" s="46">
        <v>0</v>
      </c>
      <c r="H53" s="46">
        <v>0</v>
      </c>
      <c r="I53" s="46">
        <v>1585634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1678774</v>
      </c>
      <c r="O53" s="47">
        <f t="shared" si="8"/>
        <v>96.508996838171882</v>
      </c>
      <c r="P53" s="9"/>
    </row>
    <row r="54" spans="1:16">
      <c r="A54" s="12"/>
      <c r="B54" s="25">
        <v>344.2</v>
      </c>
      <c r="C54" s="20" t="s">
        <v>110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124832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124832</v>
      </c>
      <c r="O54" s="47">
        <f t="shared" si="8"/>
        <v>7.1763150330554755</v>
      </c>
      <c r="P54" s="9"/>
    </row>
    <row r="55" spans="1:16">
      <c r="A55" s="12"/>
      <c r="B55" s="25">
        <v>347.4</v>
      </c>
      <c r="C55" s="20" t="s">
        <v>111</v>
      </c>
      <c r="D55" s="46">
        <v>0</v>
      </c>
      <c r="E55" s="46">
        <v>6650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6650</v>
      </c>
      <c r="O55" s="47">
        <f t="shared" si="8"/>
        <v>0.38229376257545272</v>
      </c>
      <c r="P55" s="9"/>
    </row>
    <row r="56" spans="1:16">
      <c r="A56" s="12"/>
      <c r="B56" s="25">
        <v>347.5</v>
      </c>
      <c r="C56" s="20" t="s">
        <v>81</v>
      </c>
      <c r="D56" s="46">
        <v>0</v>
      </c>
      <c r="E56" s="46">
        <v>225382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225382</v>
      </c>
      <c r="O56" s="47">
        <f t="shared" si="8"/>
        <v>12.956711698764012</v>
      </c>
      <c r="P56" s="9"/>
    </row>
    <row r="57" spans="1:16" ht="15.75">
      <c r="A57" s="29" t="s">
        <v>43</v>
      </c>
      <c r="B57" s="30"/>
      <c r="C57" s="31"/>
      <c r="D57" s="32">
        <f t="shared" ref="D57:M57" si="12">SUM(D58:D58)</f>
        <v>30702</v>
      </c>
      <c r="E57" s="32">
        <f t="shared" si="12"/>
        <v>1631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>SUM(D57:M57)</f>
        <v>32333</v>
      </c>
      <c r="O57" s="45">
        <f t="shared" si="8"/>
        <v>1.8587525150905433</v>
      </c>
      <c r="P57" s="10"/>
    </row>
    <row r="58" spans="1:16">
      <c r="A58" s="13"/>
      <c r="B58" s="39">
        <v>351.1</v>
      </c>
      <c r="C58" s="21" t="s">
        <v>51</v>
      </c>
      <c r="D58" s="46">
        <v>30702</v>
      </c>
      <c r="E58" s="46">
        <v>1631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32333</v>
      </c>
      <c r="O58" s="47">
        <f t="shared" si="8"/>
        <v>1.8587525150905433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SUM(D60:D66)</f>
        <v>240154</v>
      </c>
      <c r="E59" s="32">
        <f t="shared" si="13"/>
        <v>15015</v>
      </c>
      <c r="F59" s="32">
        <f t="shared" si="13"/>
        <v>0</v>
      </c>
      <c r="G59" s="32">
        <f t="shared" si="13"/>
        <v>8463984</v>
      </c>
      <c r="H59" s="32">
        <f t="shared" si="13"/>
        <v>320</v>
      </c>
      <c r="I59" s="32">
        <f t="shared" si="13"/>
        <v>253683</v>
      </c>
      <c r="J59" s="32">
        <f t="shared" si="13"/>
        <v>0</v>
      </c>
      <c r="K59" s="32">
        <f t="shared" si="13"/>
        <v>3757245</v>
      </c>
      <c r="L59" s="32">
        <f t="shared" si="13"/>
        <v>0</v>
      </c>
      <c r="M59" s="32">
        <f t="shared" si="13"/>
        <v>0</v>
      </c>
      <c r="N59" s="32">
        <f>SUM(D59:M59)</f>
        <v>12730401</v>
      </c>
      <c r="O59" s="45">
        <f t="shared" si="8"/>
        <v>731.84254096004599</v>
      </c>
      <c r="P59" s="10"/>
    </row>
    <row r="60" spans="1:16">
      <c r="A60" s="12"/>
      <c r="B60" s="25">
        <v>361.1</v>
      </c>
      <c r="C60" s="20" t="s">
        <v>54</v>
      </c>
      <c r="D60" s="46">
        <v>1551</v>
      </c>
      <c r="E60" s="46">
        <v>1811</v>
      </c>
      <c r="F60" s="46">
        <v>0</v>
      </c>
      <c r="G60" s="46">
        <v>0</v>
      </c>
      <c r="H60" s="46">
        <v>320</v>
      </c>
      <c r="I60" s="46">
        <v>99355</v>
      </c>
      <c r="J60" s="46">
        <v>0</v>
      </c>
      <c r="K60" s="46">
        <v>529849</v>
      </c>
      <c r="L60" s="46">
        <v>0</v>
      </c>
      <c r="M60" s="46">
        <v>0</v>
      </c>
      <c r="N60" s="46">
        <f>SUM(D60:M60)</f>
        <v>632886</v>
      </c>
      <c r="O60" s="47">
        <f t="shared" si="8"/>
        <v>36.383213567116989</v>
      </c>
      <c r="P60" s="9"/>
    </row>
    <row r="61" spans="1:16">
      <c r="A61" s="12"/>
      <c r="B61" s="25">
        <v>361.3</v>
      </c>
      <c r="C61" s="20" t="s">
        <v>55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2044253</v>
      </c>
      <c r="L61" s="46">
        <v>0</v>
      </c>
      <c r="M61" s="46">
        <v>0</v>
      </c>
      <c r="N61" s="46">
        <f t="shared" ref="N61:N66" si="14">SUM(D61:M61)</f>
        <v>2044253</v>
      </c>
      <c r="O61" s="47">
        <f t="shared" si="8"/>
        <v>117.51957459039954</v>
      </c>
      <c r="P61" s="9"/>
    </row>
    <row r="62" spans="1:16">
      <c r="A62" s="12"/>
      <c r="B62" s="25">
        <v>364</v>
      </c>
      <c r="C62" s="20" t="s">
        <v>112</v>
      </c>
      <c r="D62" s="46">
        <v>26565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26565</v>
      </c>
      <c r="O62" s="47">
        <f t="shared" si="8"/>
        <v>1.5271629778672031</v>
      </c>
      <c r="P62" s="9"/>
    </row>
    <row r="63" spans="1:16">
      <c r="A63" s="12"/>
      <c r="B63" s="25">
        <v>366</v>
      </c>
      <c r="C63" s="20" t="s">
        <v>83</v>
      </c>
      <c r="D63" s="46">
        <v>352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352</v>
      </c>
      <c r="O63" s="47">
        <f t="shared" si="8"/>
        <v>2.0235699913768324E-2</v>
      </c>
      <c r="P63" s="9"/>
    </row>
    <row r="64" spans="1:16">
      <c r="A64" s="12"/>
      <c r="B64" s="25">
        <v>368</v>
      </c>
      <c r="C64" s="20" t="s">
        <v>58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1183143</v>
      </c>
      <c r="L64" s="46">
        <v>0</v>
      </c>
      <c r="M64" s="46">
        <v>0</v>
      </c>
      <c r="N64" s="46">
        <f t="shared" si="14"/>
        <v>1183143</v>
      </c>
      <c r="O64" s="47">
        <f t="shared" si="8"/>
        <v>68.016269042828398</v>
      </c>
      <c r="P64" s="9"/>
    </row>
    <row r="65" spans="1:119">
      <c r="A65" s="12"/>
      <c r="B65" s="25">
        <v>369.3</v>
      </c>
      <c r="C65" s="20" t="s">
        <v>137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145774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145774</v>
      </c>
      <c r="O65" s="47">
        <f t="shared" si="8"/>
        <v>8.3802242023569988</v>
      </c>
      <c r="P65" s="9"/>
    </row>
    <row r="66" spans="1:119">
      <c r="A66" s="12"/>
      <c r="B66" s="25">
        <v>369.9</v>
      </c>
      <c r="C66" s="20" t="s">
        <v>59</v>
      </c>
      <c r="D66" s="46">
        <v>211686</v>
      </c>
      <c r="E66" s="46">
        <v>13204</v>
      </c>
      <c r="F66" s="46">
        <v>0</v>
      </c>
      <c r="G66" s="46">
        <v>8463984</v>
      </c>
      <c r="H66" s="46">
        <v>0</v>
      </c>
      <c r="I66" s="46">
        <v>8554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8697428</v>
      </c>
      <c r="O66" s="47">
        <f t="shared" si="8"/>
        <v>499.99586087956311</v>
      </c>
      <c r="P66" s="9"/>
    </row>
    <row r="67" spans="1:119" ht="15.75">
      <c r="A67" s="29" t="s">
        <v>44</v>
      </c>
      <c r="B67" s="30"/>
      <c r="C67" s="31"/>
      <c r="D67" s="32">
        <f t="shared" ref="D67:M67" si="15">SUM(D68:D69)</f>
        <v>6774570</v>
      </c>
      <c r="E67" s="32">
        <f t="shared" si="15"/>
        <v>430040</v>
      </c>
      <c r="F67" s="32">
        <f t="shared" si="15"/>
        <v>925233</v>
      </c>
      <c r="G67" s="32">
        <f t="shared" si="15"/>
        <v>1865000</v>
      </c>
      <c r="H67" s="32">
        <f t="shared" si="15"/>
        <v>0</v>
      </c>
      <c r="I67" s="32">
        <f t="shared" si="15"/>
        <v>843735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>SUM(D67:M67)</f>
        <v>10838578</v>
      </c>
      <c r="O67" s="45">
        <f t="shared" si="8"/>
        <v>623.08582926128202</v>
      </c>
      <c r="P67" s="9"/>
    </row>
    <row r="68" spans="1:119">
      <c r="A68" s="12"/>
      <c r="B68" s="25">
        <v>381</v>
      </c>
      <c r="C68" s="20" t="s">
        <v>60</v>
      </c>
      <c r="D68" s="46">
        <v>4859570</v>
      </c>
      <c r="E68" s="46">
        <v>430040</v>
      </c>
      <c r="F68" s="46">
        <v>925233</v>
      </c>
      <c r="G68" s="46">
        <v>1865000</v>
      </c>
      <c r="H68" s="46">
        <v>0</v>
      </c>
      <c r="I68" s="46">
        <v>843735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8923578</v>
      </c>
      <c r="O68" s="47">
        <f t="shared" si="8"/>
        <v>512.99672319632077</v>
      </c>
      <c r="P68" s="9"/>
    </row>
    <row r="69" spans="1:119" ht="15.75" thickBot="1">
      <c r="A69" s="12"/>
      <c r="B69" s="25">
        <v>384</v>
      </c>
      <c r="C69" s="20" t="s">
        <v>94</v>
      </c>
      <c r="D69" s="46">
        <v>1915000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1915000</v>
      </c>
      <c r="O69" s="47">
        <f>(N69/O$72)</f>
        <v>110.0891060649612</v>
      </c>
      <c r="P69" s="9"/>
    </row>
    <row r="70" spans="1:119" ht="16.5" thickBot="1">
      <c r="A70" s="14" t="s">
        <v>49</v>
      </c>
      <c r="B70" s="23"/>
      <c r="C70" s="22"/>
      <c r="D70" s="15">
        <f t="shared" ref="D70:M70" si="16">SUM(D5,D16,D27,D50,D57,D59,D67)</f>
        <v>22461928</v>
      </c>
      <c r="E70" s="15">
        <f t="shared" si="16"/>
        <v>5143122</v>
      </c>
      <c r="F70" s="15">
        <f t="shared" si="16"/>
        <v>1202286</v>
      </c>
      <c r="G70" s="15">
        <f t="shared" si="16"/>
        <v>10328984</v>
      </c>
      <c r="H70" s="15">
        <f t="shared" si="16"/>
        <v>320</v>
      </c>
      <c r="I70" s="15">
        <f t="shared" si="16"/>
        <v>17999032</v>
      </c>
      <c r="J70" s="15">
        <f t="shared" si="16"/>
        <v>0</v>
      </c>
      <c r="K70" s="15">
        <f t="shared" si="16"/>
        <v>3757245</v>
      </c>
      <c r="L70" s="15">
        <f t="shared" si="16"/>
        <v>0</v>
      </c>
      <c r="M70" s="15">
        <f t="shared" si="16"/>
        <v>0</v>
      </c>
      <c r="N70" s="15">
        <f>SUM(D70:M70)</f>
        <v>60892917</v>
      </c>
      <c r="O70" s="38">
        <f>(N70/O$72)</f>
        <v>3500.5988502443229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143</v>
      </c>
      <c r="M72" s="118"/>
      <c r="N72" s="118"/>
      <c r="O72" s="43">
        <v>17395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85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8583748</v>
      </c>
      <c r="E5" s="27">
        <f t="shared" si="0"/>
        <v>1583206</v>
      </c>
      <c r="F5" s="27">
        <f t="shared" si="0"/>
        <v>258315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293890</v>
      </c>
      <c r="N5" s="28">
        <f>SUM(D5:M5)</f>
        <v>10719159</v>
      </c>
      <c r="O5" s="33">
        <f t="shared" ref="O5:O36" si="1">(N5/O$67)</f>
        <v>602.97907408449123</v>
      </c>
      <c r="P5" s="6"/>
    </row>
    <row r="6" spans="1:133">
      <c r="A6" s="12"/>
      <c r="B6" s="25">
        <v>311</v>
      </c>
      <c r="C6" s="20" t="s">
        <v>2</v>
      </c>
      <c r="D6" s="46">
        <v>5980488</v>
      </c>
      <c r="E6" s="46">
        <v>0</v>
      </c>
      <c r="F6" s="46">
        <v>258315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293890</v>
      </c>
      <c r="N6" s="46">
        <f>SUM(D6:M6)</f>
        <v>6532693</v>
      </c>
      <c r="O6" s="47">
        <f t="shared" si="1"/>
        <v>367.48005850255947</v>
      </c>
      <c r="P6" s="9"/>
    </row>
    <row r="7" spans="1:133">
      <c r="A7" s="12"/>
      <c r="B7" s="25">
        <v>312.41000000000003</v>
      </c>
      <c r="C7" s="20" t="s">
        <v>11</v>
      </c>
      <c r="D7" s="46">
        <v>289632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289632</v>
      </c>
      <c r="O7" s="47">
        <f t="shared" si="1"/>
        <v>16.292512797434888</v>
      </c>
      <c r="P7" s="9"/>
    </row>
    <row r="8" spans="1:133">
      <c r="A8" s="12"/>
      <c r="B8" s="25">
        <v>312.42</v>
      </c>
      <c r="C8" s="20" t="s">
        <v>10</v>
      </c>
      <c r="D8" s="46">
        <v>80340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80340</v>
      </c>
      <c r="O8" s="47">
        <f t="shared" si="1"/>
        <v>4.5193227203690158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1583206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1583206</v>
      </c>
      <c r="O9" s="47">
        <f t="shared" si="1"/>
        <v>89.059233841480562</v>
      </c>
      <c r="P9" s="9"/>
    </row>
    <row r="10" spans="1:133">
      <c r="A10" s="12"/>
      <c r="B10" s="25">
        <v>314.10000000000002</v>
      </c>
      <c r="C10" s="20" t="s">
        <v>13</v>
      </c>
      <c r="D10" s="46">
        <v>1230369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1230369</v>
      </c>
      <c r="O10" s="47">
        <f t="shared" si="1"/>
        <v>69.211284243685668</v>
      </c>
      <c r="P10" s="9"/>
    </row>
    <row r="11" spans="1:133">
      <c r="A11" s="12"/>
      <c r="B11" s="25">
        <v>314.3</v>
      </c>
      <c r="C11" s="20" t="s">
        <v>14</v>
      </c>
      <c r="D11" s="46">
        <v>431326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431326</v>
      </c>
      <c r="O11" s="47">
        <f t="shared" si="1"/>
        <v>24.263149012769308</v>
      </c>
      <c r="P11" s="9"/>
    </row>
    <row r="12" spans="1:133">
      <c r="A12" s="12"/>
      <c r="B12" s="25">
        <v>314.39999999999998</v>
      </c>
      <c r="C12" s="20" t="s">
        <v>15</v>
      </c>
      <c r="D12" s="46">
        <v>35438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35438</v>
      </c>
      <c r="O12" s="47">
        <f t="shared" si="1"/>
        <v>1.9934747145187601</v>
      </c>
      <c r="P12" s="9"/>
    </row>
    <row r="13" spans="1:133">
      <c r="A13" s="12"/>
      <c r="B13" s="25">
        <v>314.8</v>
      </c>
      <c r="C13" s="20" t="s">
        <v>16</v>
      </c>
      <c r="D13" s="46">
        <v>11147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11147</v>
      </c>
      <c r="O13" s="47">
        <f t="shared" si="1"/>
        <v>0.62704618327051809</v>
      </c>
      <c r="P13" s="9"/>
    </row>
    <row r="14" spans="1:133">
      <c r="A14" s="12"/>
      <c r="B14" s="25">
        <v>315</v>
      </c>
      <c r="C14" s="20" t="s">
        <v>103</v>
      </c>
      <c r="D14" s="46">
        <v>480620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480620</v>
      </c>
      <c r="O14" s="47">
        <f t="shared" si="1"/>
        <v>27.036057827529955</v>
      </c>
      <c r="P14" s="9"/>
    </row>
    <row r="15" spans="1:133">
      <c r="A15" s="12"/>
      <c r="B15" s="25">
        <v>316</v>
      </c>
      <c r="C15" s="20" t="s">
        <v>104</v>
      </c>
      <c r="D15" s="46">
        <v>44388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44388</v>
      </c>
      <c r="O15" s="47">
        <f t="shared" si="1"/>
        <v>2.4969342408730384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SUM(D17:D24)</f>
        <v>1721064</v>
      </c>
      <c r="E16" s="32">
        <f t="shared" si="3"/>
        <v>1822707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822813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4366584</v>
      </c>
      <c r="O16" s="45">
        <f t="shared" si="1"/>
        <v>245.63109636046576</v>
      </c>
      <c r="P16" s="10"/>
    </row>
    <row r="17" spans="1:16">
      <c r="A17" s="12"/>
      <c r="B17" s="25">
        <v>322</v>
      </c>
      <c r="C17" s="20" t="s">
        <v>0</v>
      </c>
      <c r="D17" s="46">
        <v>393171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393171</v>
      </c>
      <c r="O17" s="47">
        <f t="shared" si="1"/>
        <v>22.116836361590821</v>
      </c>
      <c r="P17" s="9"/>
    </row>
    <row r="18" spans="1:16">
      <c r="A18" s="12"/>
      <c r="B18" s="25">
        <v>323.10000000000002</v>
      </c>
      <c r="C18" s="20" t="s">
        <v>20</v>
      </c>
      <c r="D18" s="46">
        <v>1192714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1192714</v>
      </c>
      <c r="O18" s="47">
        <f t="shared" si="1"/>
        <v>67.093097823029751</v>
      </c>
      <c r="P18" s="9"/>
    </row>
    <row r="19" spans="1:16">
      <c r="A19" s="12"/>
      <c r="B19" s="25">
        <v>323.39999999999998</v>
      </c>
      <c r="C19" s="20" t="s">
        <v>21</v>
      </c>
      <c r="D19" s="46">
        <v>39907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39907</v>
      </c>
      <c r="O19" s="47">
        <f t="shared" si="1"/>
        <v>2.2448669629296281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36247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36247</v>
      </c>
      <c r="O20" s="47">
        <f t="shared" si="1"/>
        <v>2.0389829555043035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822813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822813</v>
      </c>
      <c r="O21" s="47">
        <f t="shared" si="1"/>
        <v>46.285256229960062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7676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7676</v>
      </c>
      <c r="O22" s="47">
        <f t="shared" si="1"/>
        <v>0.43179389098273052</v>
      </c>
      <c r="P22" s="9"/>
    </row>
    <row r="23" spans="1:16">
      <c r="A23" s="12"/>
      <c r="B23" s="25">
        <v>325.2</v>
      </c>
      <c r="C23" s="20" t="s">
        <v>105</v>
      </c>
      <c r="D23" s="46">
        <v>0</v>
      </c>
      <c r="E23" s="46">
        <v>1778784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1778784</v>
      </c>
      <c r="O23" s="47">
        <f t="shared" si="1"/>
        <v>100.06097766777296</v>
      </c>
      <c r="P23" s="9"/>
    </row>
    <row r="24" spans="1:16">
      <c r="A24" s="12"/>
      <c r="B24" s="25">
        <v>329</v>
      </c>
      <c r="C24" s="20" t="s">
        <v>123</v>
      </c>
      <c r="D24" s="46">
        <v>95272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5">SUM(D24:M24)</f>
        <v>95272</v>
      </c>
      <c r="O24" s="47">
        <f t="shared" si="1"/>
        <v>5.3592844686955052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SUM(D26:D43)</f>
        <v>2110985</v>
      </c>
      <c r="E25" s="32">
        <f t="shared" si="6"/>
        <v>486536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446927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3044448</v>
      </c>
      <c r="O25" s="45">
        <f t="shared" si="1"/>
        <v>171.25769252404794</v>
      </c>
      <c r="P25" s="10"/>
    </row>
    <row r="26" spans="1:16">
      <c r="A26" s="12"/>
      <c r="B26" s="25">
        <v>331.31</v>
      </c>
      <c r="C26" s="20" t="s">
        <v>130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142216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142216</v>
      </c>
      <c r="O26" s="47">
        <f t="shared" si="1"/>
        <v>8</v>
      </c>
      <c r="P26" s="9"/>
    </row>
    <row r="27" spans="1:16">
      <c r="A27" s="12"/>
      <c r="B27" s="25">
        <v>331.34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235661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235661</v>
      </c>
      <c r="O27" s="47">
        <f t="shared" si="1"/>
        <v>13.256511222365978</v>
      </c>
      <c r="P27" s="9"/>
    </row>
    <row r="28" spans="1:16">
      <c r="A28" s="12"/>
      <c r="B28" s="25">
        <v>331.39</v>
      </c>
      <c r="C28" s="20" t="s">
        <v>87</v>
      </c>
      <c r="D28" s="46">
        <v>0</v>
      </c>
      <c r="E28" s="46">
        <v>189432</v>
      </c>
      <c r="F28" s="46">
        <v>0</v>
      </c>
      <c r="G28" s="46">
        <v>0</v>
      </c>
      <c r="H28" s="46">
        <v>0</v>
      </c>
      <c r="I28" s="46">
        <v>4767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194199</v>
      </c>
      <c r="O28" s="47">
        <f t="shared" si="1"/>
        <v>10.92417168251111</v>
      </c>
      <c r="P28" s="9"/>
    </row>
    <row r="29" spans="1:16">
      <c r="A29" s="12"/>
      <c r="B29" s="25">
        <v>331.49</v>
      </c>
      <c r="C29" s="20" t="s">
        <v>75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64283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64283</v>
      </c>
      <c r="O29" s="47">
        <f t="shared" si="1"/>
        <v>3.6160769533667096</v>
      </c>
      <c r="P29" s="9"/>
    </row>
    <row r="30" spans="1:16">
      <c r="A30" s="12"/>
      <c r="B30" s="25">
        <v>331.5</v>
      </c>
      <c r="C30" s="20" t="s">
        <v>132</v>
      </c>
      <c r="D30" s="46">
        <v>85466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85466</v>
      </c>
      <c r="O30" s="47">
        <f t="shared" si="1"/>
        <v>4.807672835686561</v>
      </c>
      <c r="P30" s="9"/>
    </row>
    <row r="31" spans="1:16">
      <c r="A31" s="12"/>
      <c r="B31" s="25">
        <v>334.36</v>
      </c>
      <c r="C31" s="20" t="s">
        <v>133</v>
      </c>
      <c r="D31" s="46">
        <v>0</v>
      </c>
      <c r="E31" s="46">
        <v>106498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106498</v>
      </c>
      <c r="O31" s="47">
        <f t="shared" si="1"/>
        <v>5.9907745963885919</v>
      </c>
      <c r="P31" s="9"/>
    </row>
    <row r="32" spans="1:16">
      <c r="A32" s="12"/>
      <c r="B32" s="25">
        <v>334.49</v>
      </c>
      <c r="C32" s="20" t="s">
        <v>27</v>
      </c>
      <c r="D32" s="46">
        <v>61355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61355</v>
      </c>
      <c r="O32" s="47">
        <f t="shared" si="1"/>
        <v>3.4513697474264498</v>
      </c>
      <c r="P32" s="9"/>
    </row>
    <row r="33" spans="1:16">
      <c r="A33" s="12"/>
      <c r="B33" s="25">
        <v>335.12</v>
      </c>
      <c r="C33" s="20" t="s">
        <v>106</v>
      </c>
      <c r="D33" s="46">
        <v>567855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567855</v>
      </c>
      <c r="O33" s="47">
        <f t="shared" si="1"/>
        <v>31.943241266805423</v>
      </c>
      <c r="P33" s="9"/>
    </row>
    <row r="34" spans="1:16">
      <c r="A34" s="12"/>
      <c r="B34" s="25">
        <v>335.14</v>
      </c>
      <c r="C34" s="20" t="s">
        <v>107</v>
      </c>
      <c r="D34" s="46">
        <v>11318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11318</v>
      </c>
      <c r="O34" s="47">
        <f t="shared" si="1"/>
        <v>0.6366653541092423</v>
      </c>
      <c r="P34" s="9"/>
    </row>
    <row r="35" spans="1:16">
      <c r="A35" s="12"/>
      <c r="B35" s="25">
        <v>335.15</v>
      </c>
      <c r="C35" s="20" t="s">
        <v>108</v>
      </c>
      <c r="D35" s="46">
        <v>13519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13519</v>
      </c>
      <c r="O35" s="47">
        <f t="shared" si="1"/>
        <v>0.76047702086966307</v>
      </c>
      <c r="P35" s="9"/>
    </row>
    <row r="36" spans="1:16">
      <c r="A36" s="12"/>
      <c r="B36" s="25">
        <v>335.18</v>
      </c>
      <c r="C36" s="20" t="s">
        <v>109</v>
      </c>
      <c r="D36" s="46">
        <v>1017130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1017130</v>
      </c>
      <c r="O36" s="47">
        <f t="shared" si="1"/>
        <v>57.216065702874502</v>
      </c>
      <c r="P36" s="9"/>
    </row>
    <row r="37" spans="1:16">
      <c r="A37" s="12"/>
      <c r="B37" s="25">
        <v>335.21</v>
      </c>
      <c r="C37" s="20" t="s">
        <v>32</v>
      </c>
      <c r="D37" s="46">
        <v>6602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6602</v>
      </c>
      <c r="O37" s="47">
        <f t="shared" ref="O37:O65" si="8">(N37/O$67)</f>
        <v>0.37137874782021713</v>
      </c>
      <c r="P37" s="9"/>
    </row>
    <row r="38" spans="1:16">
      <c r="A38" s="12"/>
      <c r="B38" s="25">
        <v>335.49</v>
      </c>
      <c r="C38" s="20" t="s">
        <v>33</v>
      </c>
      <c r="D38" s="46">
        <v>67762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67762</v>
      </c>
      <c r="O38" s="47">
        <f t="shared" si="8"/>
        <v>3.8117792653428588</v>
      </c>
      <c r="P38" s="9"/>
    </row>
    <row r="39" spans="1:16">
      <c r="A39" s="12"/>
      <c r="B39" s="25">
        <v>337.1</v>
      </c>
      <c r="C39" s="20" t="s">
        <v>92</v>
      </c>
      <c r="D39" s="46">
        <v>15794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15794</v>
      </c>
      <c r="O39" s="47">
        <f t="shared" si="8"/>
        <v>0.88845136974742644</v>
      </c>
      <c r="P39" s="9"/>
    </row>
    <row r="40" spans="1:16">
      <c r="A40" s="12"/>
      <c r="B40" s="25">
        <v>337.2</v>
      </c>
      <c r="C40" s="20" t="s">
        <v>88</v>
      </c>
      <c r="D40" s="46">
        <v>44600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44600</v>
      </c>
      <c r="O40" s="47">
        <f t="shared" si="8"/>
        <v>2.5088597626146143</v>
      </c>
      <c r="P40" s="9"/>
    </row>
    <row r="41" spans="1:16">
      <c r="A41" s="12"/>
      <c r="B41" s="25">
        <v>337.3</v>
      </c>
      <c r="C41" s="20" t="s">
        <v>34</v>
      </c>
      <c r="D41" s="46">
        <v>0</v>
      </c>
      <c r="E41" s="46">
        <v>190606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190606</v>
      </c>
      <c r="O41" s="47">
        <f t="shared" si="8"/>
        <v>10.722056589975811</v>
      </c>
      <c r="P41" s="9"/>
    </row>
    <row r="42" spans="1:16">
      <c r="A42" s="12"/>
      <c r="B42" s="25">
        <v>337.7</v>
      </c>
      <c r="C42" s="20" t="s">
        <v>36</v>
      </c>
      <c r="D42" s="46">
        <v>111065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111065</v>
      </c>
      <c r="O42" s="47">
        <f t="shared" si="8"/>
        <v>6.2476795859818868</v>
      </c>
      <c r="P42" s="9"/>
    </row>
    <row r="43" spans="1:16">
      <c r="A43" s="12"/>
      <c r="B43" s="25">
        <v>338</v>
      </c>
      <c r="C43" s="20" t="s">
        <v>37</v>
      </c>
      <c r="D43" s="46">
        <v>108519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108519</v>
      </c>
      <c r="O43" s="47">
        <f t="shared" si="8"/>
        <v>6.1044608201608819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SUM(D45:D50)</f>
        <v>116116</v>
      </c>
      <c r="E44" s="32">
        <f t="shared" si="10"/>
        <v>331049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15102907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23845</v>
      </c>
      <c r="N44" s="32">
        <f t="shared" si="9"/>
        <v>15573917</v>
      </c>
      <c r="O44" s="45">
        <f t="shared" si="8"/>
        <v>876.07115936322214</v>
      </c>
      <c r="P44" s="10"/>
    </row>
    <row r="45" spans="1:16">
      <c r="A45" s="12"/>
      <c r="B45" s="25">
        <v>343.4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3208626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1">SUM(D45:M45)</f>
        <v>3208626</v>
      </c>
      <c r="O45" s="47">
        <f t="shared" si="8"/>
        <v>180.49310907352196</v>
      </c>
      <c r="P45" s="9"/>
    </row>
    <row r="46" spans="1:16">
      <c r="A46" s="12"/>
      <c r="B46" s="25">
        <v>343.6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10142811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10142811</v>
      </c>
      <c r="O46" s="47">
        <f t="shared" si="8"/>
        <v>570.55808066602913</v>
      </c>
      <c r="P46" s="9"/>
    </row>
    <row r="47" spans="1:16">
      <c r="A47" s="12"/>
      <c r="B47" s="25">
        <v>343.9</v>
      </c>
      <c r="C47" s="20" t="s">
        <v>48</v>
      </c>
      <c r="D47" s="46">
        <v>116116</v>
      </c>
      <c r="E47" s="46">
        <v>0</v>
      </c>
      <c r="F47" s="46">
        <v>0</v>
      </c>
      <c r="G47" s="46">
        <v>0</v>
      </c>
      <c r="H47" s="46">
        <v>0</v>
      </c>
      <c r="I47" s="46">
        <v>1564031</v>
      </c>
      <c r="J47" s="46">
        <v>0</v>
      </c>
      <c r="K47" s="46">
        <v>0</v>
      </c>
      <c r="L47" s="46">
        <v>0</v>
      </c>
      <c r="M47" s="46">
        <v>18495</v>
      </c>
      <c r="N47" s="46">
        <f t="shared" si="11"/>
        <v>1698642</v>
      </c>
      <c r="O47" s="47">
        <f t="shared" si="8"/>
        <v>95.552792934690899</v>
      </c>
      <c r="P47" s="9"/>
    </row>
    <row r="48" spans="1:16">
      <c r="A48" s="12"/>
      <c r="B48" s="25">
        <v>344.2</v>
      </c>
      <c r="C48" s="20" t="s">
        <v>110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187439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187439</v>
      </c>
      <c r="O48" s="47">
        <f t="shared" si="8"/>
        <v>10.543905045845756</v>
      </c>
      <c r="P48" s="9"/>
    </row>
    <row r="49" spans="1:16">
      <c r="A49" s="12"/>
      <c r="B49" s="25">
        <v>347.4</v>
      </c>
      <c r="C49" s="20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5350</v>
      </c>
      <c r="N49" s="46">
        <f t="shared" si="11"/>
        <v>5350</v>
      </c>
      <c r="O49" s="47">
        <f t="shared" si="8"/>
        <v>0.30095066659166336</v>
      </c>
      <c r="P49" s="9"/>
    </row>
    <row r="50" spans="1:16">
      <c r="A50" s="12"/>
      <c r="B50" s="25">
        <v>347.5</v>
      </c>
      <c r="C50" s="20" t="s">
        <v>81</v>
      </c>
      <c r="D50" s="46">
        <v>0</v>
      </c>
      <c r="E50" s="46">
        <v>331049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331049</v>
      </c>
      <c r="O50" s="47">
        <f t="shared" si="8"/>
        <v>18.622320976542724</v>
      </c>
      <c r="P50" s="9"/>
    </row>
    <row r="51" spans="1:16" ht="15.75">
      <c r="A51" s="29" t="s">
        <v>43</v>
      </c>
      <c r="B51" s="30"/>
      <c r="C51" s="31"/>
      <c r="D51" s="32">
        <f t="shared" ref="D51:M51" si="12">SUM(D52:D52)</f>
        <v>39005</v>
      </c>
      <c r="E51" s="32">
        <f t="shared" si="12"/>
        <v>15180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54185</v>
      </c>
      <c r="O51" s="45">
        <f t="shared" si="8"/>
        <v>3.0480396017325759</v>
      </c>
      <c r="P51" s="10"/>
    </row>
    <row r="52" spans="1:16">
      <c r="A52" s="13"/>
      <c r="B52" s="39">
        <v>351.1</v>
      </c>
      <c r="C52" s="21" t="s">
        <v>51</v>
      </c>
      <c r="D52" s="46">
        <v>39005</v>
      </c>
      <c r="E52" s="46">
        <v>15180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54185</v>
      </c>
      <c r="O52" s="47">
        <f t="shared" si="8"/>
        <v>3.0480396017325759</v>
      </c>
      <c r="P52" s="9"/>
    </row>
    <row r="53" spans="1:16" ht="15.75">
      <c r="A53" s="29" t="s">
        <v>3</v>
      </c>
      <c r="B53" s="30"/>
      <c r="C53" s="31"/>
      <c r="D53" s="32">
        <f t="shared" ref="D53:M53" si="13">SUM(D54:D61)</f>
        <v>212899</v>
      </c>
      <c r="E53" s="32">
        <f t="shared" si="13"/>
        <v>39938</v>
      </c>
      <c r="F53" s="32">
        <f t="shared" si="13"/>
        <v>0</v>
      </c>
      <c r="G53" s="32">
        <f t="shared" si="13"/>
        <v>197535</v>
      </c>
      <c r="H53" s="32">
        <f t="shared" si="13"/>
        <v>671</v>
      </c>
      <c r="I53" s="32">
        <f t="shared" si="13"/>
        <v>326519</v>
      </c>
      <c r="J53" s="32">
        <f t="shared" si="13"/>
        <v>0</v>
      </c>
      <c r="K53" s="32">
        <f t="shared" si="13"/>
        <v>2063124</v>
      </c>
      <c r="L53" s="32">
        <f t="shared" si="13"/>
        <v>0</v>
      </c>
      <c r="M53" s="32">
        <f t="shared" si="13"/>
        <v>2162</v>
      </c>
      <c r="N53" s="32">
        <f>SUM(D53:M53)</f>
        <v>2842848</v>
      </c>
      <c r="O53" s="45">
        <f t="shared" si="8"/>
        <v>159.9171963773415</v>
      </c>
      <c r="P53" s="10"/>
    </row>
    <row r="54" spans="1:16">
      <c r="A54" s="12"/>
      <c r="B54" s="25">
        <v>361.1</v>
      </c>
      <c r="C54" s="20" t="s">
        <v>54</v>
      </c>
      <c r="D54" s="46">
        <v>2340</v>
      </c>
      <c r="E54" s="46">
        <v>27067</v>
      </c>
      <c r="F54" s="46">
        <v>0</v>
      </c>
      <c r="G54" s="46">
        <v>0</v>
      </c>
      <c r="H54" s="46">
        <v>671</v>
      </c>
      <c r="I54" s="46">
        <v>159884</v>
      </c>
      <c r="J54" s="46">
        <v>0</v>
      </c>
      <c r="K54" s="46">
        <v>560054</v>
      </c>
      <c r="L54" s="46">
        <v>0</v>
      </c>
      <c r="M54" s="46">
        <v>162</v>
      </c>
      <c r="N54" s="46">
        <f>SUM(D54:M54)</f>
        <v>750178</v>
      </c>
      <c r="O54" s="47">
        <f t="shared" si="8"/>
        <v>42.199358721944087</v>
      </c>
      <c r="P54" s="9"/>
    </row>
    <row r="55" spans="1:16">
      <c r="A55" s="12"/>
      <c r="B55" s="25">
        <v>361.3</v>
      </c>
      <c r="C55" s="20" t="s">
        <v>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376281</v>
      </c>
      <c r="L55" s="46">
        <v>0</v>
      </c>
      <c r="M55" s="46">
        <v>0</v>
      </c>
      <c r="N55" s="46">
        <f t="shared" ref="N55:N61" si="14">SUM(D55:M55)</f>
        <v>376281</v>
      </c>
      <c r="O55" s="47">
        <f t="shared" si="8"/>
        <v>21.166732294537887</v>
      </c>
      <c r="P55" s="9"/>
    </row>
    <row r="56" spans="1:16">
      <c r="A56" s="12"/>
      <c r="B56" s="25">
        <v>364</v>
      </c>
      <c r="C56" s="20" t="s">
        <v>112</v>
      </c>
      <c r="D56" s="46">
        <v>13463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13463</v>
      </c>
      <c r="O56" s="47">
        <f t="shared" si="8"/>
        <v>0.75732688305113349</v>
      </c>
      <c r="P56" s="9"/>
    </row>
    <row r="57" spans="1:16">
      <c r="A57" s="12"/>
      <c r="B57" s="25">
        <v>365</v>
      </c>
      <c r="C57" s="20" t="s">
        <v>113</v>
      </c>
      <c r="D57" s="46">
        <v>612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612</v>
      </c>
      <c r="O57" s="47">
        <f t="shared" si="8"/>
        <v>3.4426506159644488E-2</v>
      </c>
      <c r="P57" s="9"/>
    </row>
    <row r="58" spans="1:16">
      <c r="A58" s="12"/>
      <c r="B58" s="25">
        <v>366</v>
      </c>
      <c r="C58" s="20" t="s">
        <v>83</v>
      </c>
      <c r="D58" s="46">
        <v>400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400</v>
      </c>
      <c r="O58" s="47">
        <f t="shared" si="8"/>
        <v>2.250098441806829E-2</v>
      </c>
      <c r="P58" s="9"/>
    </row>
    <row r="59" spans="1:16">
      <c r="A59" s="12"/>
      <c r="B59" s="25">
        <v>368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1126789</v>
      </c>
      <c r="L59" s="46">
        <v>0</v>
      </c>
      <c r="M59" s="46">
        <v>0</v>
      </c>
      <c r="N59" s="46">
        <f t="shared" si="14"/>
        <v>1126789</v>
      </c>
      <c r="O59" s="47">
        <f t="shared" si="8"/>
        <v>63.38465432862688</v>
      </c>
      <c r="P59" s="9"/>
    </row>
    <row r="60" spans="1:16">
      <c r="A60" s="12"/>
      <c r="B60" s="25">
        <v>369.3</v>
      </c>
      <c r="C60" s="20" t="s">
        <v>137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145903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145903</v>
      </c>
      <c r="O60" s="47">
        <f t="shared" si="8"/>
        <v>8.2074028238735437</v>
      </c>
      <c r="P60" s="9"/>
    </row>
    <row r="61" spans="1:16">
      <c r="A61" s="12"/>
      <c r="B61" s="25">
        <v>369.9</v>
      </c>
      <c r="C61" s="20" t="s">
        <v>59</v>
      </c>
      <c r="D61" s="46">
        <v>196084</v>
      </c>
      <c r="E61" s="46">
        <v>12871</v>
      </c>
      <c r="F61" s="46">
        <v>0</v>
      </c>
      <c r="G61" s="46">
        <v>197535</v>
      </c>
      <c r="H61" s="46">
        <v>0</v>
      </c>
      <c r="I61" s="46">
        <v>20732</v>
      </c>
      <c r="J61" s="46">
        <v>0</v>
      </c>
      <c r="K61" s="46">
        <v>0</v>
      </c>
      <c r="L61" s="46">
        <v>0</v>
      </c>
      <c r="M61" s="46">
        <v>2000</v>
      </c>
      <c r="N61" s="46">
        <f t="shared" si="14"/>
        <v>429222</v>
      </c>
      <c r="O61" s="47">
        <f t="shared" si="8"/>
        <v>24.144793834730269</v>
      </c>
      <c r="P61" s="9"/>
    </row>
    <row r="62" spans="1:16" ht="15.75">
      <c r="A62" s="29" t="s">
        <v>44</v>
      </c>
      <c r="B62" s="30"/>
      <c r="C62" s="31"/>
      <c r="D62" s="32">
        <f t="shared" ref="D62:M62" si="15">SUM(D63:D64)</f>
        <v>5467335</v>
      </c>
      <c r="E62" s="32">
        <f t="shared" si="15"/>
        <v>424310</v>
      </c>
      <c r="F62" s="32">
        <f t="shared" si="15"/>
        <v>1035077</v>
      </c>
      <c r="G62" s="32">
        <f t="shared" si="15"/>
        <v>0</v>
      </c>
      <c r="H62" s="32">
        <f t="shared" si="15"/>
        <v>0</v>
      </c>
      <c r="I62" s="32">
        <f t="shared" si="15"/>
        <v>762600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>SUM(D62:M62)</f>
        <v>7689322</v>
      </c>
      <c r="O62" s="45">
        <f t="shared" si="8"/>
        <v>432.54328626877424</v>
      </c>
      <c r="P62" s="9"/>
    </row>
    <row r="63" spans="1:16">
      <c r="A63" s="12"/>
      <c r="B63" s="25">
        <v>381</v>
      </c>
      <c r="C63" s="20" t="s">
        <v>60</v>
      </c>
      <c r="D63" s="46">
        <v>4630335</v>
      </c>
      <c r="E63" s="46">
        <v>84912</v>
      </c>
      <c r="F63" s="46">
        <v>1035077</v>
      </c>
      <c r="G63" s="46">
        <v>0</v>
      </c>
      <c r="H63" s="46">
        <v>0</v>
      </c>
      <c r="I63" s="46">
        <v>762600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6512924</v>
      </c>
      <c r="O63" s="47">
        <f t="shared" si="8"/>
        <v>366.36800360015752</v>
      </c>
      <c r="P63" s="9"/>
    </row>
    <row r="64" spans="1:16" ht="15.75" thickBot="1">
      <c r="A64" s="12"/>
      <c r="B64" s="25">
        <v>384</v>
      </c>
      <c r="C64" s="20" t="s">
        <v>94</v>
      </c>
      <c r="D64" s="46">
        <v>837000</v>
      </c>
      <c r="E64" s="46">
        <v>339398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1176398</v>
      </c>
      <c r="O64" s="47">
        <f t="shared" si="8"/>
        <v>66.175282668616745</v>
      </c>
      <c r="P64" s="9"/>
    </row>
    <row r="65" spans="1:119" ht="16.5" thickBot="1">
      <c r="A65" s="14" t="s">
        <v>49</v>
      </c>
      <c r="B65" s="23"/>
      <c r="C65" s="22"/>
      <c r="D65" s="15">
        <f t="shared" ref="D65:M65" si="16">SUM(D5,D16,D25,D44,D51,D53,D62)</f>
        <v>18251152</v>
      </c>
      <c r="E65" s="15">
        <f t="shared" si="16"/>
        <v>4702926</v>
      </c>
      <c r="F65" s="15">
        <f t="shared" si="16"/>
        <v>1293392</v>
      </c>
      <c r="G65" s="15">
        <f t="shared" si="16"/>
        <v>197535</v>
      </c>
      <c r="H65" s="15">
        <f t="shared" si="16"/>
        <v>671</v>
      </c>
      <c r="I65" s="15">
        <f t="shared" si="16"/>
        <v>17461766</v>
      </c>
      <c r="J65" s="15">
        <f t="shared" si="16"/>
        <v>0</v>
      </c>
      <c r="K65" s="15">
        <f t="shared" si="16"/>
        <v>2063124</v>
      </c>
      <c r="L65" s="15">
        <f t="shared" si="16"/>
        <v>0</v>
      </c>
      <c r="M65" s="15">
        <f t="shared" si="16"/>
        <v>319897</v>
      </c>
      <c r="N65" s="15">
        <f>SUM(D65:M65)</f>
        <v>44290463</v>
      </c>
      <c r="O65" s="38">
        <f t="shared" si="8"/>
        <v>2491.4475445800754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138</v>
      </c>
      <c r="M67" s="118"/>
      <c r="N67" s="118"/>
      <c r="O67" s="43">
        <v>17777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7845440</v>
      </c>
      <c r="E5" s="27">
        <f t="shared" si="0"/>
        <v>1611875</v>
      </c>
      <c r="F5" s="27">
        <f t="shared" si="0"/>
        <v>237852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249236</v>
      </c>
      <c r="N5" s="28">
        <f>SUM(D5:M5)</f>
        <v>9944403</v>
      </c>
      <c r="O5" s="33">
        <f t="shared" ref="O5:O36" si="1">(N5/O$67)</f>
        <v>573.06534893102059</v>
      </c>
      <c r="P5" s="6"/>
    </row>
    <row r="6" spans="1:133">
      <c r="A6" s="12"/>
      <c r="B6" s="25">
        <v>311</v>
      </c>
      <c r="C6" s="20" t="s">
        <v>2</v>
      </c>
      <c r="D6" s="46">
        <v>5344742</v>
      </c>
      <c r="E6" s="46">
        <v>0</v>
      </c>
      <c r="F6" s="46">
        <v>237852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249236</v>
      </c>
      <c r="N6" s="46">
        <f>SUM(D6:M6)</f>
        <v>5831830</v>
      </c>
      <c r="O6" s="47">
        <f t="shared" si="1"/>
        <v>336.07042010027084</v>
      </c>
      <c r="P6" s="9"/>
    </row>
    <row r="7" spans="1:133">
      <c r="A7" s="12"/>
      <c r="B7" s="25">
        <v>312.41000000000003</v>
      </c>
      <c r="C7" s="20" t="s">
        <v>11</v>
      </c>
      <c r="D7" s="46">
        <v>288574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288574</v>
      </c>
      <c r="O7" s="47">
        <f t="shared" si="1"/>
        <v>16.629631763960123</v>
      </c>
      <c r="P7" s="9"/>
    </row>
    <row r="8" spans="1:133">
      <c r="A8" s="12"/>
      <c r="B8" s="25">
        <v>312.42</v>
      </c>
      <c r="C8" s="20" t="s">
        <v>10</v>
      </c>
      <c r="D8" s="46">
        <v>67072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67072</v>
      </c>
      <c r="O8" s="47">
        <f t="shared" si="1"/>
        <v>3.8651529994813578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1611875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1611875</v>
      </c>
      <c r="O9" s="47">
        <f t="shared" si="1"/>
        <v>92.88739699187461</v>
      </c>
      <c r="P9" s="9"/>
    </row>
    <row r="10" spans="1:133">
      <c r="A10" s="12"/>
      <c r="B10" s="25">
        <v>314.10000000000002</v>
      </c>
      <c r="C10" s="20" t="s">
        <v>13</v>
      </c>
      <c r="D10" s="46">
        <v>1129720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1129720</v>
      </c>
      <c r="O10" s="47">
        <f t="shared" si="1"/>
        <v>65.102287788854952</v>
      </c>
      <c r="P10" s="9"/>
    </row>
    <row r="11" spans="1:133">
      <c r="A11" s="12"/>
      <c r="B11" s="25">
        <v>314.3</v>
      </c>
      <c r="C11" s="20" t="s">
        <v>14</v>
      </c>
      <c r="D11" s="46">
        <v>404593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404593</v>
      </c>
      <c r="O11" s="47">
        <f t="shared" si="1"/>
        <v>23.315449778136344</v>
      </c>
      <c r="P11" s="9"/>
    </row>
    <row r="12" spans="1:133">
      <c r="A12" s="12"/>
      <c r="B12" s="25">
        <v>314.39999999999998</v>
      </c>
      <c r="C12" s="20" t="s">
        <v>15</v>
      </c>
      <c r="D12" s="46">
        <v>44828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44828</v>
      </c>
      <c r="O12" s="47">
        <f t="shared" si="1"/>
        <v>2.5832997176280759</v>
      </c>
      <c r="P12" s="9"/>
    </row>
    <row r="13" spans="1:133">
      <c r="A13" s="12"/>
      <c r="B13" s="25">
        <v>314.8</v>
      </c>
      <c r="C13" s="20" t="s">
        <v>16</v>
      </c>
      <c r="D13" s="46">
        <v>9620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9620</v>
      </c>
      <c r="O13" s="47">
        <f t="shared" si="1"/>
        <v>0.55437100213219614</v>
      </c>
      <c r="P13" s="9"/>
    </row>
    <row r="14" spans="1:133">
      <c r="A14" s="12"/>
      <c r="B14" s="25">
        <v>315</v>
      </c>
      <c r="C14" s="20" t="s">
        <v>103</v>
      </c>
      <c r="D14" s="46">
        <v>505296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505296</v>
      </c>
      <c r="O14" s="47">
        <f t="shared" si="1"/>
        <v>29.118653835071747</v>
      </c>
      <c r="P14" s="9"/>
    </row>
    <row r="15" spans="1:133">
      <c r="A15" s="12"/>
      <c r="B15" s="25">
        <v>316</v>
      </c>
      <c r="C15" s="20" t="s">
        <v>104</v>
      </c>
      <c r="D15" s="46">
        <v>50995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50995</v>
      </c>
      <c r="O15" s="47">
        <f t="shared" si="1"/>
        <v>2.9386849536103266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SUM(D17:D24)</f>
        <v>2523002</v>
      </c>
      <c r="E16" s="32">
        <f t="shared" si="3"/>
        <v>1859865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575075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4957942</v>
      </c>
      <c r="O16" s="45">
        <f t="shared" si="1"/>
        <v>285.71094335273438</v>
      </c>
      <c r="P16" s="10"/>
    </row>
    <row r="17" spans="1:16">
      <c r="A17" s="12"/>
      <c r="B17" s="25">
        <v>322</v>
      </c>
      <c r="C17" s="20" t="s">
        <v>0</v>
      </c>
      <c r="D17" s="46">
        <v>1331125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1331125</v>
      </c>
      <c r="O17" s="47">
        <f t="shared" si="1"/>
        <v>76.708638275802457</v>
      </c>
      <c r="P17" s="9"/>
    </row>
    <row r="18" spans="1:16">
      <c r="A18" s="12"/>
      <c r="B18" s="25">
        <v>323.10000000000002</v>
      </c>
      <c r="C18" s="20" t="s">
        <v>20</v>
      </c>
      <c r="D18" s="46">
        <v>1110794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1110794</v>
      </c>
      <c r="O18" s="47">
        <f t="shared" si="1"/>
        <v>64.011640638506307</v>
      </c>
      <c r="P18" s="9"/>
    </row>
    <row r="19" spans="1:16">
      <c r="A19" s="12"/>
      <c r="B19" s="25">
        <v>323.39999999999998</v>
      </c>
      <c r="C19" s="20" t="s">
        <v>21</v>
      </c>
      <c r="D19" s="46">
        <v>37013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37013</v>
      </c>
      <c r="O19" s="47">
        <f t="shared" si="1"/>
        <v>2.1329453120497899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113504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113504</v>
      </c>
      <c r="O20" s="47">
        <f t="shared" si="1"/>
        <v>6.5408863020803318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575075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575075</v>
      </c>
      <c r="O21" s="47">
        <f t="shared" si="1"/>
        <v>33.139802915922317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37908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37908</v>
      </c>
      <c r="O22" s="47">
        <f t="shared" si="1"/>
        <v>2.1845214084020053</v>
      </c>
      <c r="P22" s="9"/>
    </row>
    <row r="23" spans="1:16">
      <c r="A23" s="12"/>
      <c r="B23" s="25">
        <v>325.2</v>
      </c>
      <c r="C23" s="20" t="s">
        <v>105</v>
      </c>
      <c r="D23" s="46">
        <v>0</v>
      </c>
      <c r="E23" s="46">
        <v>1708453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1708453</v>
      </c>
      <c r="O23" s="47">
        <f t="shared" si="1"/>
        <v>98.452889990203417</v>
      </c>
      <c r="P23" s="9"/>
    </row>
    <row r="24" spans="1:16">
      <c r="A24" s="12"/>
      <c r="B24" s="25">
        <v>329</v>
      </c>
      <c r="C24" s="20" t="s">
        <v>123</v>
      </c>
      <c r="D24" s="46">
        <v>44070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44070</v>
      </c>
      <c r="O24" s="47">
        <f t="shared" si="1"/>
        <v>2.5396185097677635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SUM(D26:D45)</f>
        <v>1909635</v>
      </c>
      <c r="E25" s="32">
        <f t="shared" si="6"/>
        <v>1060941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17199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95</v>
      </c>
      <c r="N25" s="44">
        <f t="shared" si="5"/>
        <v>2987870</v>
      </c>
      <c r="O25" s="45">
        <f t="shared" si="1"/>
        <v>172.18175531608367</v>
      </c>
      <c r="P25" s="10"/>
    </row>
    <row r="26" spans="1:16">
      <c r="A26" s="12"/>
      <c r="B26" s="25">
        <v>331.31</v>
      </c>
      <c r="C26" s="20" t="s">
        <v>130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3418</v>
      </c>
      <c r="O26" s="47">
        <f t="shared" si="1"/>
        <v>0.19696882383449549</v>
      </c>
      <c r="P26" s="9"/>
    </row>
    <row r="27" spans="1:16">
      <c r="A27" s="12"/>
      <c r="B27" s="25">
        <v>331.34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13086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13086</v>
      </c>
      <c r="O27" s="47">
        <f t="shared" si="1"/>
        <v>0.75410591828502271</v>
      </c>
      <c r="P27" s="9"/>
    </row>
    <row r="28" spans="1:16">
      <c r="A28" s="12"/>
      <c r="B28" s="25">
        <v>331.39</v>
      </c>
      <c r="C28" s="20" t="s">
        <v>87</v>
      </c>
      <c r="D28" s="46">
        <v>0</v>
      </c>
      <c r="E28" s="46">
        <v>553282</v>
      </c>
      <c r="F28" s="46">
        <v>0</v>
      </c>
      <c r="G28" s="46">
        <v>0</v>
      </c>
      <c r="H28" s="46">
        <v>0</v>
      </c>
      <c r="I28" s="46">
        <v>695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553977</v>
      </c>
      <c r="O28" s="47">
        <f t="shared" si="1"/>
        <v>31.923990088169191</v>
      </c>
      <c r="P28" s="9"/>
    </row>
    <row r="29" spans="1:16">
      <c r="A29" s="12"/>
      <c r="B29" s="25">
        <v>331.5</v>
      </c>
      <c r="C29" s="20" t="s">
        <v>132</v>
      </c>
      <c r="D29" s="46">
        <v>6044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6044</v>
      </c>
      <c r="O29" s="47">
        <f t="shared" si="1"/>
        <v>0.34829712441652738</v>
      </c>
      <c r="P29" s="9"/>
    </row>
    <row r="30" spans="1:16">
      <c r="A30" s="12"/>
      <c r="B30" s="25">
        <v>334.36</v>
      </c>
      <c r="C30" s="20" t="s">
        <v>133</v>
      </c>
      <c r="D30" s="46">
        <v>0</v>
      </c>
      <c r="E30" s="46">
        <v>265872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265872</v>
      </c>
      <c r="O30" s="47">
        <f t="shared" si="1"/>
        <v>15.321385351236097</v>
      </c>
      <c r="P30" s="9"/>
    </row>
    <row r="31" spans="1:16">
      <c r="A31" s="12"/>
      <c r="B31" s="25">
        <v>334.42</v>
      </c>
      <c r="C31" s="20" t="s">
        <v>134</v>
      </c>
      <c r="D31" s="46">
        <v>0</v>
      </c>
      <c r="E31" s="46">
        <v>37333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37333</v>
      </c>
      <c r="O31" s="47">
        <f t="shared" si="1"/>
        <v>2.1513859275053306</v>
      </c>
      <c r="P31" s="9"/>
    </row>
    <row r="32" spans="1:16">
      <c r="A32" s="12"/>
      <c r="B32" s="25">
        <v>334.49</v>
      </c>
      <c r="C32" s="20" t="s">
        <v>27</v>
      </c>
      <c r="D32" s="46">
        <v>59567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59567</v>
      </c>
      <c r="O32" s="47">
        <f t="shared" si="1"/>
        <v>3.4326629401256268</v>
      </c>
      <c r="P32" s="9"/>
    </row>
    <row r="33" spans="1:16">
      <c r="A33" s="12"/>
      <c r="B33" s="25">
        <v>335.12</v>
      </c>
      <c r="C33" s="20" t="s">
        <v>106</v>
      </c>
      <c r="D33" s="46">
        <v>528127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528127</v>
      </c>
      <c r="O33" s="47">
        <f t="shared" si="1"/>
        <v>30.434334120901283</v>
      </c>
      <c r="P33" s="9"/>
    </row>
    <row r="34" spans="1:16">
      <c r="A34" s="12"/>
      <c r="B34" s="25">
        <v>335.14</v>
      </c>
      <c r="C34" s="20" t="s">
        <v>107</v>
      </c>
      <c r="D34" s="46">
        <v>11100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11100</v>
      </c>
      <c r="O34" s="47">
        <f t="shared" si="1"/>
        <v>0.63965884861407252</v>
      </c>
      <c r="P34" s="9"/>
    </row>
    <row r="35" spans="1:16">
      <c r="A35" s="12"/>
      <c r="B35" s="25">
        <v>335.15</v>
      </c>
      <c r="C35" s="20" t="s">
        <v>108</v>
      </c>
      <c r="D35" s="46">
        <v>12785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12785</v>
      </c>
      <c r="O35" s="47">
        <f t="shared" si="1"/>
        <v>0.73676021437215466</v>
      </c>
      <c r="P35" s="9"/>
    </row>
    <row r="36" spans="1:16">
      <c r="A36" s="12"/>
      <c r="B36" s="25">
        <v>335.18</v>
      </c>
      <c r="C36" s="20" t="s">
        <v>109</v>
      </c>
      <c r="D36" s="46">
        <v>994806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994806</v>
      </c>
      <c r="O36" s="47">
        <f t="shared" si="1"/>
        <v>57.327609058952341</v>
      </c>
      <c r="P36" s="9"/>
    </row>
    <row r="37" spans="1:16">
      <c r="A37" s="12"/>
      <c r="B37" s="25">
        <v>335.21</v>
      </c>
      <c r="C37" s="20" t="s">
        <v>32</v>
      </c>
      <c r="D37" s="46">
        <v>5823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5823</v>
      </c>
      <c r="O37" s="47">
        <f t="shared" ref="O37:O65" si="8">(N37/O$67)</f>
        <v>0.33556157436754452</v>
      </c>
      <c r="P37" s="9"/>
    </row>
    <row r="38" spans="1:16">
      <c r="A38" s="12"/>
      <c r="B38" s="25">
        <v>335.49</v>
      </c>
      <c r="C38" s="20" t="s">
        <v>33</v>
      </c>
      <c r="D38" s="46">
        <v>64794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64794</v>
      </c>
      <c r="O38" s="47">
        <f t="shared" si="8"/>
        <v>3.7338788682072264</v>
      </c>
      <c r="P38" s="9"/>
    </row>
    <row r="39" spans="1:16">
      <c r="A39" s="12"/>
      <c r="B39" s="25">
        <v>337.1</v>
      </c>
      <c r="C39" s="20" t="s">
        <v>92</v>
      </c>
      <c r="D39" s="46">
        <v>10765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9">SUM(D39:M39)</f>
        <v>10765</v>
      </c>
      <c r="O39" s="47">
        <f t="shared" si="8"/>
        <v>0.62035382930905314</v>
      </c>
      <c r="P39" s="9"/>
    </row>
    <row r="40" spans="1:16">
      <c r="A40" s="12"/>
      <c r="B40" s="25">
        <v>337.2</v>
      </c>
      <c r="C40" s="20" t="s">
        <v>88</v>
      </c>
      <c r="D40" s="46">
        <v>10000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10000</v>
      </c>
      <c r="O40" s="47">
        <f t="shared" si="8"/>
        <v>0.57626923298565091</v>
      </c>
      <c r="P40" s="9"/>
    </row>
    <row r="41" spans="1:16">
      <c r="A41" s="12"/>
      <c r="B41" s="25">
        <v>337.3</v>
      </c>
      <c r="C41" s="20" t="s">
        <v>34</v>
      </c>
      <c r="D41" s="46">
        <v>0</v>
      </c>
      <c r="E41" s="46">
        <v>56615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56615</v>
      </c>
      <c r="O41" s="47">
        <f t="shared" si="8"/>
        <v>3.2625482625482625</v>
      </c>
      <c r="P41" s="9"/>
    </row>
    <row r="42" spans="1:16">
      <c r="A42" s="12"/>
      <c r="B42" s="25">
        <v>337.5</v>
      </c>
      <c r="C42" s="20" t="s">
        <v>35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95</v>
      </c>
      <c r="N42" s="46">
        <f t="shared" si="9"/>
        <v>95</v>
      </c>
      <c r="O42" s="47">
        <f t="shared" si="8"/>
        <v>5.4745577133636838E-3</v>
      </c>
      <c r="P42" s="9"/>
    </row>
    <row r="43" spans="1:16">
      <c r="A43" s="12"/>
      <c r="B43" s="25">
        <v>337.7</v>
      </c>
      <c r="C43" s="20" t="s">
        <v>36</v>
      </c>
      <c r="D43" s="46">
        <v>110968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110968</v>
      </c>
      <c r="O43" s="47">
        <f t="shared" si="8"/>
        <v>6.3947444245951708</v>
      </c>
      <c r="P43" s="9"/>
    </row>
    <row r="44" spans="1:16">
      <c r="A44" s="12"/>
      <c r="B44" s="25">
        <v>337.9</v>
      </c>
      <c r="C44" s="20" t="s">
        <v>127</v>
      </c>
      <c r="D44" s="46">
        <v>0</v>
      </c>
      <c r="E44" s="46">
        <v>147839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147839</v>
      </c>
      <c r="O44" s="47">
        <f t="shared" si="8"/>
        <v>8.5195067135365647</v>
      </c>
      <c r="P44" s="9"/>
    </row>
    <row r="45" spans="1:16">
      <c r="A45" s="12"/>
      <c r="B45" s="25">
        <v>338</v>
      </c>
      <c r="C45" s="20" t="s">
        <v>37</v>
      </c>
      <c r="D45" s="46">
        <v>94856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94856</v>
      </c>
      <c r="O45" s="47">
        <f t="shared" si="8"/>
        <v>5.4662594364086905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SUM(D47:D52)</f>
        <v>125172</v>
      </c>
      <c r="E46" s="32">
        <f t="shared" si="10"/>
        <v>413197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14196718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20375</v>
      </c>
      <c r="N46" s="32">
        <f t="shared" si="9"/>
        <v>14755462</v>
      </c>
      <c r="O46" s="45">
        <f t="shared" si="8"/>
        <v>850.3118769088918</v>
      </c>
      <c r="P46" s="10"/>
    </row>
    <row r="47" spans="1:16">
      <c r="A47" s="12"/>
      <c r="B47" s="25">
        <v>343.4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3035616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1">SUM(D47:M47)</f>
        <v>3035616</v>
      </c>
      <c r="O47" s="47">
        <f t="shared" si="8"/>
        <v>174.93321039589696</v>
      </c>
      <c r="P47" s="9"/>
    </row>
    <row r="48" spans="1:16">
      <c r="A48" s="12"/>
      <c r="B48" s="25">
        <v>343.6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9625362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9625362</v>
      </c>
      <c r="O48" s="47">
        <f t="shared" si="8"/>
        <v>554.67999769492303</v>
      </c>
      <c r="P48" s="9"/>
    </row>
    <row r="49" spans="1:16">
      <c r="A49" s="12"/>
      <c r="B49" s="25">
        <v>343.9</v>
      </c>
      <c r="C49" s="20" t="s">
        <v>48</v>
      </c>
      <c r="D49" s="46">
        <v>125172</v>
      </c>
      <c r="E49" s="46">
        <v>0</v>
      </c>
      <c r="F49" s="46">
        <v>0</v>
      </c>
      <c r="G49" s="46">
        <v>0</v>
      </c>
      <c r="H49" s="46">
        <v>0</v>
      </c>
      <c r="I49" s="46">
        <v>1369766</v>
      </c>
      <c r="J49" s="46">
        <v>0</v>
      </c>
      <c r="K49" s="46">
        <v>0</v>
      </c>
      <c r="L49" s="46">
        <v>0</v>
      </c>
      <c r="M49" s="46">
        <v>18000</v>
      </c>
      <c r="N49" s="46">
        <f t="shared" si="11"/>
        <v>1512938</v>
      </c>
      <c r="O49" s="47">
        <f t="shared" si="8"/>
        <v>87.185962081484476</v>
      </c>
      <c r="P49" s="9"/>
    </row>
    <row r="50" spans="1:16">
      <c r="A50" s="12"/>
      <c r="B50" s="25">
        <v>344.2</v>
      </c>
      <c r="C50" s="20" t="s">
        <v>110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165974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165974</v>
      </c>
      <c r="O50" s="47">
        <f t="shared" si="8"/>
        <v>9.5645709675560422</v>
      </c>
      <c r="P50" s="9"/>
    </row>
    <row r="51" spans="1:16">
      <c r="A51" s="12"/>
      <c r="B51" s="25">
        <v>347.4</v>
      </c>
      <c r="C51" s="20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2375</v>
      </c>
      <c r="N51" s="46">
        <f t="shared" si="11"/>
        <v>2375</v>
      </c>
      <c r="O51" s="47">
        <f t="shared" si="8"/>
        <v>0.13686394283409209</v>
      </c>
      <c r="P51" s="9"/>
    </row>
    <row r="52" spans="1:16">
      <c r="A52" s="12"/>
      <c r="B52" s="25">
        <v>347.5</v>
      </c>
      <c r="C52" s="20" t="s">
        <v>81</v>
      </c>
      <c r="D52" s="46">
        <v>0</v>
      </c>
      <c r="E52" s="46">
        <v>413197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413197</v>
      </c>
      <c r="O52" s="47">
        <f t="shared" si="8"/>
        <v>23.811271826197199</v>
      </c>
      <c r="P52" s="9"/>
    </row>
    <row r="53" spans="1:16" ht="15.75">
      <c r="A53" s="29" t="s">
        <v>43</v>
      </c>
      <c r="B53" s="30"/>
      <c r="C53" s="31"/>
      <c r="D53" s="32">
        <f t="shared" ref="D53:M53" si="12">SUM(D54:D54)</f>
        <v>24165</v>
      </c>
      <c r="E53" s="32">
        <f t="shared" si="12"/>
        <v>17237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ref="N53:N65" si="13">SUM(D53:M53)</f>
        <v>41402</v>
      </c>
      <c r="O53" s="45">
        <f t="shared" si="8"/>
        <v>2.3858698784071919</v>
      </c>
      <c r="P53" s="10"/>
    </row>
    <row r="54" spans="1:16">
      <c r="A54" s="13"/>
      <c r="B54" s="39">
        <v>351.1</v>
      </c>
      <c r="C54" s="21" t="s">
        <v>51</v>
      </c>
      <c r="D54" s="46">
        <v>24165</v>
      </c>
      <c r="E54" s="46">
        <v>17237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41402</v>
      </c>
      <c r="O54" s="47">
        <f t="shared" si="8"/>
        <v>2.3858698784071919</v>
      </c>
      <c r="P54" s="9"/>
    </row>
    <row r="55" spans="1:16" ht="15.75">
      <c r="A55" s="29" t="s">
        <v>3</v>
      </c>
      <c r="B55" s="30"/>
      <c r="C55" s="31"/>
      <c r="D55" s="32">
        <f t="shared" ref="D55:M55" si="14">SUM(D56:D61)</f>
        <v>245481</v>
      </c>
      <c r="E55" s="32">
        <f t="shared" si="14"/>
        <v>120304</v>
      </c>
      <c r="F55" s="32">
        <f t="shared" si="14"/>
        <v>493</v>
      </c>
      <c r="G55" s="32">
        <f t="shared" si="14"/>
        <v>661604</v>
      </c>
      <c r="H55" s="32">
        <f t="shared" si="14"/>
        <v>496</v>
      </c>
      <c r="I55" s="32">
        <f t="shared" si="14"/>
        <v>502374</v>
      </c>
      <c r="J55" s="32">
        <f t="shared" si="14"/>
        <v>0</v>
      </c>
      <c r="K55" s="32">
        <f t="shared" si="14"/>
        <v>2641239</v>
      </c>
      <c r="L55" s="32">
        <f t="shared" si="14"/>
        <v>0</v>
      </c>
      <c r="M55" s="32">
        <f t="shared" si="14"/>
        <v>359</v>
      </c>
      <c r="N55" s="32">
        <f t="shared" si="13"/>
        <v>4172350</v>
      </c>
      <c r="O55" s="45">
        <f t="shared" si="8"/>
        <v>240.43969342476805</v>
      </c>
      <c r="P55" s="10"/>
    </row>
    <row r="56" spans="1:16">
      <c r="A56" s="12"/>
      <c r="B56" s="25">
        <v>361.1</v>
      </c>
      <c r="C56" s="20" t="s">
        <v>54</v>
      </c>
      <c r="D56" s="46">
        <v>1555</v>
      </c>
      <c r="E56" s="46">
        <v>51212</v>
      </c>
      <c r="F56" s="46">
        <v>493</v>
      </c>
      <c r="G56" s="46">
        <v>0</v>
      </c>
      <c r="H56" s="46">
        <v>496</v>
      </c>
      <c r="I56" s="46">
        <v>136985</v>
      </c>
      <c r="J56" s="46">
        <v>0</v>
      </c>
      <c r="K56" s="46">
        <v>616953</v>
      </c>
      <c r="L56" s="46">
        <v>0</v>
      </c>
      <c r="M56" s="46">
        <v>119</v>
      </c>
      <c r="N56" s="46">
        <f t="shared" si="13"/>
        <v>807813</v>
      </c>
      <c r="O56" s="47">
        <f t="shared" si="8"/>
        <v>46.551777790583763</v>
      </c>
      <c r="P56" s="9"/>
    </row>
    <row r="57" spans="1:16">
      <c r="A57" s="12"/>
      <c r="B57" s="25">
        <v>361.3</v>
      </c>
      <c r="C57" s="20" t="s">
        <v>55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800302</v>
      </c>
      <c r="L57" s="46">
        <v>0</v>
      </c>
      <c r="M57" s="46">
        <v>0</v>
      </c>
      <c r="N57" s="46">
        <f t="shared" si="13"/>
        <v>800302</v>
      </c>
      <c r="O57" s="47">
        <f t="shared" si="8"/>
        <v>46.118941969688237</v>
      </c>
      <c r="P57" s="9"/>
    </row>
    <row r="58" spans="1:16">
      <c r="A58" s="12"/>
      <c r="B58" s="25">
        <v>364</v>
      </c>
      <c r="C58" s="20" t="s">
        <v>112</v>
      </c>
      <c r="D58" s="46">
        <v>21975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21975</v>
      </c>
      <c r="O58" s="47">
        <f t="shared" si="8"/>
        <v>1.2663516394859677</v>
      </c>
      <c r="P58" s="9"/>
    </row>
    <row r="59" spans="1:16">
      <c r="A59" s="12"/>
      <c r="B59" s="25">
        <v>366</v>
      </c>
      <c r="C59" s="20" t="s">
        <v>83</v>
      </c>
      <c r="D59" s="46">
        <v>600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600</v>
      </c>
      <c r="O59" s="47">
        <f t="shared" si="8"/>
        <v>3.4576153979139053E-2</v>
      </c>
      <c r="P59" s="9"/>
    </row>
    <row r="60" spans="1:16">
      <c r="A60" s="12"/>
      <c r="B60" s="25">
        <v>368</v>
      </c>
      <c r="C60" s="20" t="s">
        <v>58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1223984</v>
      </c>
      <c r="L60" s="46">
        <v>0</v>
      </c>
      <c r="M60" s="46">
        <v>0</v>
      </c>
      <c r="N60" s="46">
        <f t="shared" si="13"/>
        <v>1223984</v>
      </c>
      <c r="O60" s="47">
        <f t="shared" si="8"/>
        <v>70.53443208667089</v>
      </c>
      <c r="P60" s="9"/>
    </row>
    <row r="61" spans="1:16">
      <c r="A61" s="12"/>
      <c r="B61" s="25">
        <v>369.9</v>
      </c>
      <c r="C61" s="20" t="s">
        <v>59</v>
      </c>
      <c r="D61" s="46">
        <v>221351</v>
      </c>
      <c r="E61" s="46">
        <v>69092</v>
      </c>
      <c r="F61" s="46">
        <v>0</v>
      </c>
      <c r="G61" s="46">
        <v>661604</v>
      </c>
      <c r="H61" s="46">
        <v>0</v>
      </c>
      <c r="I61" s="46">
        <v>365389</v>
      </c>
      <c r="J61" s="46">
        <v>0</v>
      </c>
      <c r="K61" s="46">
        <v>0</v>
      </c>
      <c r="L61" s="46">
        <v>0</v>
      </c>
      <c r="M61" s="46">
        <v>240</v>
      </c>
      <c r="N61" s="46">
        <f t="shared" si="13"/>
        <v>1317676</v>
      </c>
      <c r="O61" s="47">
        <f t="shared" si="8"/>
        <v>75.933613784360048</v>
      </c>
      <c r="P61" s="9"/>
    </row>
    <row r="62" spans="1:16" ht="15.75">
      <c r="A62" s="29" t="s">
        <v>44</v>
      </c>
      <c r="B62" s="30"/>
      <c r="C62" s="31"/>
      <c r="D62" s="32">
        <f t="shared" ref="D62:M62" si="15">SUM(D63:D64)</f>
        <v>4153834</v>
      </c>
      <c r="E62" s="32">
        <f t="shared" si="15"/>
        <v>5649144</v>
      </c>
      <c r="F62" s="32">
        <f t="shared" si="15"/>
        <v>806493</v>
      </c>
      <c r="G62" s="32">
        <f t="shared" si="15"/>
        <v>0</v>
      </c>
      <c r="H62" s="32">
        <f t="shared" si="15"/>
        <v>0</v>
      </c>
      <c r="I62" s="32">
        <f t="shared" si="15"/>
        <v>636713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 t="shared" si="13"/>
        <v>11246184</v>
      </c>
      <c r="O62" s="45">
        <f t="shared" si="8"/>
        <v>648.08298276954997</v>
      </c>
      <c r="P62" s="9"/>
    </row>
    <row r="63" spans="1:16">
      <c r="A63" s="12"/>
      <c r="B63" s="25">
        <v>381</v>
      </c>
      <c r="C63" s="20" t="s">
        <v>60</v>
      </c>
      <c r="D63" s="46">
        <v>4153834</v>
      </c>
      <c r="E63" s="46">
        <v>165144</v>
      </c>
      <c r="F63" s="46">
        <v>806493</v>
      </c>
      <c r="G63" s="46">
        <v>0</v>
      </c>
      <c r="H63" s="46">
        <v>0</v>
      </c>
      <c r="I63" s="46">
        <v>636713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5762184</v>
      </c>
      <c r="O63" s="47">
        <f t="shared" si="8"/>
        <v>332.056935400219</v>
      </c>
      <c r="P63" s="9"/>
    </row>
    <row r="64" spans="1:16" ht="15.75" thickBot="1">
      <c r="A64" s="12"/>
      <c r="B64" s="25">
        <v>384</v>
      </c>
      <c r="C64" s="20" t="s">
        <v>94</v>
      </c>
      <c r="D64" s="46">
        <v>0</v>
      </c>
      <c r="E64" s="46">
        <v>5484000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5484000</v>
      </c>
      <c r="O64" s="47">
        <f t="shared" si="8"/>
        <v>316.02604736933097</v>
      </c>
      <c r="P64" s="9"/>
    </row>
    <row r="65" spans="1:119" ht="16.5" thickBot="1">
      <c r="A65" s="14" t="s">
        <v>49</v>
      </c>
      <c r="B65" s="23"/>
      <c r="C65" s="22"/>
      <c r="D65" s="15">
        <f t="shared" ref="D65:M65" si="16">SUM(D5,D16,D25,D46,D53,D55,D62)</f>
        <v>16826729</v>
      </c>
      <c r="E65" s="15">
        <f t="shared" si="16"/>
        <v>10732563</v>
      </c>
      <c r="F65" s="15">
        <f t="shared" si="16"/>
        <v>1044838</v>
      </c>
      <c r="G65" s="15">
        <f t="shared" si="16"/>
        <v>661604</v>
      </c>
      <c r="H65" s="15">
        <f t="shared" si="16"/>
        <v>496</v>
      </c>
      <c r="I65" s="15">
        <f t="shared" si="16"/>
        <v>15928079</v>
      </c>
      <c r="J65" s="15">
        <f t="shared" si="16"/>
        <v>0</v>
      </c>
      <c r="K65" s="15">
        <f t="shared" si="16"/>
        <v>2641239</v>
      </c>
      <c r="L65" s="15">
        <f t="shared" si="16"/>
        <v>0</v>
      </c>
      <c r="M65" s="15">
        <f t="shared" si="16"/>
        <v>270065</v>
      </c>
      <c r="N65" s="15">
        <f t="shared" si="13"/>
        <v>48105613</v>
      </c>
      <c r="O65" s="38">
        <f t="shared" si="8"/>
        <v>2772.1784705814557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135</v>
      </c>
      <c r="M67" s="118"/>
      <c r="N67" s="118"/>
      <c r="O67" s="43">
        <v>17353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7373377</v>
      </c>
      <c r="E5" s="27">
        <f t="shared" si="0"/>
        <v>1408892</v>
      </c>
      <c r="F5" s="27">
        <f t="shared" si="0"/>
        <v>252906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215991</v>
      </c>
      <c r="N5" s="28">
        <f>SUM(D5:M5)</f>
        <v>9251166</v>
      </c>
      <c r="O5" s="33">
        <f t="shared" ref="O5:O36" si="1">(N5/O$61)</f>
        <v>566.9648832505975</v>
      </c>
      <c r="P5" s="6"/>
    </row>
    <row r="6" spans="1:133">
      <c r="A6" s="12"/>
      <c r="B6" s="25">
        <v>311</v>
      </c>
      <c r="C6" s="20" t="s">
        <v>2</v>
      </c>
      <c r="D6" s="46">
        <v>4946421</v>
      </c>
      <c r="E6" s="46">
        <v>0</v>
      </c>
      <c r="F6" s="46">
        <v>252906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215991</v>
      </c>
      <c r="N6" s="46">
        <f>SUM(D6:M6)</f>
        <v>5415318</v>
      </c>
      <c r="O6" s="47">
        <f t="shared" si="1"/>
        <v>331.88196359624931</v>
      </c>
      <c r="P6" s="9"/>
    </row>
    <row r="7" spans="1:133">
      <c r="A7" s="12"/>
      <c r="B7" s="25">
        <v>312.41000000000003</v>
      </c>
      <c r="C7" s="20" t="s">
        <v>11</v>
      </c>
      <c r="D7" s="46">
        <v>282927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282927</v>
      </c>
      <c r="O7" s="47">
        <f t="shared" si="1"/>
        <v>17.339400625114912</v>
      </c>
      <c r="P7" s="9"/>
    </row>
    <row r="8" spans="1:133">
      <c r="A8" s="12"/>
      <c r="B8" s="25">
        <v>312.42</v>
      </c>
      <c r="C8" s="20" t="s">
        <v>10</v>
      </c>
      <c r="D8" s="46">
        <v>77975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77975</v>
      </c>
      <c r="O8" s="47">
        <f t="shared" si="1"/>
        <v>4.778758350186922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1408892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1408892</v>
      </c>
      <c r="O9" s="47">
        <f t="shared" si="1"/>
        <v>86.345038916467487</v>
      </c>
      <c r="P9" s="9"/>
    </row>
    <row r="10" spans="1:133">
      <c r="A10" s="12"/>
      <c r="B10" s="25">
        <v>314.10000000000002</v>
      </c>
      <c r="C10" s="20" t="s">
        <v>13</v>
      </c>
      <c r="D10" s="46">
        <v>1069939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1069939</v>
      </c>
      <c r="O10" s="47">
        <f t="shared" si="1"/>
        <v>65.572041429184281</v>
      </c>
      <c r="P10" s="9"/>
    </row>
    <row r="11" spans="1:133">
      <c r="A11" s="12"/>
      <c r="B11" s="25">
        <v>314.3</v>
      </c>
      <c r="C11" s="20" t="s">
        <v>14</v>
      </c>
      <c r="D11" s="46">
        <v>386775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386775</v>
      </c>
      <c r="O11" s="47">
        <f t="shared" si="1"/>
        <v>23.703805846662991</v>
      </c>
      <c r="P11" s="9"/>
    </row>
    <row r="12" spans="1:133">
      <c r="A12" s="12"/>
      <c r="B12" s="25">
        <v>314.39999999999998</v>
      </c>
      <c r="C12" s="20" t="s">
        <v>15</v>
      </c>
      <c r="D12" s="46">
        <v>34004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34004</v>
      </c>
      <c r="O12" s="47">
        <f t="shared" si="1"/>
        <v>2.0839615125329409</v>
      </c>
      <c r="P12" s="9"/>
    </row>
    <row r="13" spans="1:133">
      <c r="A13" s="12"/>
      <c r="B13" s="25">
        <v>314.8</v>
      </c>
      <c r="C13" s="20" t="s">
        <v>16</v>
      </c>
      <c r="D13" s="46">
        <v>9302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9302</v>
      </c>
      <c r="O13" s="47">
        <f t="shared" si="1"/>
        <v>0.57008028436599867</v>
      </c>
      <c r="P13" s="9"/>
    </row>
    <row r="14" spans="1:133">
      <c r="A14" s="12"/>
      <c r="B14" s="25">
        <v>315</v>
      </c>
      <c r="C14" s="20" t="s">
        <v>103</v>
      </c>
      <c r="D14" s="46">
        <v>519527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519527</v>
      </c>
      <c r="O14" s="47">
        <f t="shared" si="1"/>
        <v>31.839615125329409</v>
      </c>
      <c r="P14" s="9"/>
    </row>
    <row r="15" spans="1:133">
      <c r="A15" s="12"/>
      <c r="B15" s="25">
        <v>316</v>
      </c>
      <c r="C15" s="20" t="s">
        <v>104</v>
      </c>
      <c r="D15" s="46">
        <v>46507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46507</v>
      </c>
      <c r="O15" s="47">
        <f t="shared" si="1"/>
        <v>2.850217564503279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SUM(D17:D24)</f>
        <v>2631667</v>
      </c>
      <c r="E16" s="32">
        <f t="shared" si="3"/>
        <v>2023424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1987157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6642248</v>
      </c>
      <c r="O16" s="45">
        <f t="shared" si="1"/>
        <v>407.07532021817735</v>
      </c>
      <c r="P16" s="10"/>
    </row>
    <row r="17" spans="1:16">
      <c r="A17" s="12"/>
      <c r="B17" s="25">
        <v>322</v>
      </c>
      <c r="C17" s="20" t="s">
        <v>0</v>
      </c>
      <c r="D17" s="46">
        <v>1534386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1534386</v>
      </c>
      <c r="O17" s="47">
        <f t="shared" si="1"/>
        <v>94.036036036036037</v>
      </c>
      <c r="P17" s="9"/>
    </row>
    <row r="18" spans="1:16">
      <c r="A18" s="12"/>
      <c r="B18" s="25">
        <v>323.10000000000002</v>
      </c>
      <c r="C18" s="20" t="s">
        <v>20</v>
      </c>
      <c r="D18" s="46">
        <v>1045062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1045062</v>
      </c>
      <c r="O18" s="47">
        <f t="shared" si="1"/>
        <v>64.047435190292333</v>
      </c>
      <c r="P18" s="9"/>
    </row>
    <row r="19" spans="1:16">
      <c r="A19" s="12"/>
      <c r="B19" s="25">
        <v>323.39999999999998</v>
      </c>
      <c r="C19" s="20" t="s">
        <v>21</v>
      </c>
      <c r="D19" s="46">
        <v>30344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30344</v>
      </c>
      <c r="O19" s="47">
        <f t="shared" si="1"/>
        <v>1.8596555739412883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285348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285348</v>
      </c>
      <c r="O20" s="47">
        <f t="shared" si="1"/>
        <v>17.487773487773488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1987157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1987157</v>
      </c>
      <c r="O21" s="47">
        <f t="shared" si="1"/>
        <v>121.78445792731507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159501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159501</v>
      </c>
      <c r="O22" s="47">
        <f t="shared" si="1"/>
        <v>9.7751424894282035</v>
      </c>
      <c r="P22" s="9"/>
    </row>
    <row r="23" spans="1:16">
      <c r="A23" s="12"/>
      <c r="B23" s="25">
        <v>325.2</v>
      </c>
      <c r="C23" s="20" t="s">
        <v>105</v>
      </c>
      <c r="D23" s="46">
        <v>0</v>
      </c>
      <c r="E23" s="46">
        <v>1578575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1578575</v>
      </c>
      <c r="O23" s="47">
        <f t="shared" si="1"/>
        <v>96.744193172764597</v>
      </c>
      <c r="P23" s="9"/>
    </row>
    <row r="24" spans="1:16">
      <c r="A24" s="12"/>
      <c r="B24" s="25">
        <v>329</v>
      </c>
      <c r="C24" s="20" t="s">
        <v>123</v>
      </c>
      <c r="D24" s="46">
        <v>21875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21875</v>
      </c>
      <c r="O24" s="47">
        <f t="shared" si="1"/>
        <v>1.3406263406263406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SUM(D26:D40)</f>
        <v>1762436</v>
      </c>
      <c r="E25" s="32">
        <f t="shared" si="5"/>
        <v>2097231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410</v>
      </c>
      <c r="N25" s="44">
        <f>SUM(D25:M25)</f>
        <v>3860077</v>
      </c>
      <c r="O25" s="45">
        <f t="shared" si="1"/>
        <v>236.56781271066984</v>
      </c>
      <c r="P25" s="10"/>
    </row>
    <row r="26" spans="1:16">
      <c r="A26" s="12"/>
      <c r="B26" s="25">
        <v>331.39</v>
      </c>
      <c r="C26" s="20" t="s">
        <v>87</v>
      </c>
      <c r="D26" s="46">
        <v>0</v>
      </c>
      <c r="E26" s="46">
        <v>1298309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1298309</v>
      </c>
      <c r="O26" s="47">
        <f t="shared" si="1"/>
        <v>79.567873996445428</v>
      </c>
      <c r="P26" s="9"/>
    </row>
    <row r="27" spans="1:16">
      <c r="A27" s="12"/>
      <c r="B27" s="25">
        <v>334.41</v>
      </c>
      <c r="C27" s="20" t="s">
        <v>120</v>
      </c>
      <c r="D27" s="46">
        <v>0</v>
      </c>
      <c r="E27" s="46">
        <v>4677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4677</v>
      </c>
      <c r="O27" s="47">
        <f t="shared" si="1"/>
        <v>0.28663357234785808</v>
      </c>
      <c r="P27" s="9"/>
    </row>
    <row r="28" spans="1:16">
      <c r="A28" s="12"/>
      <c r="B28" s="25">
        <v>334.49</v>
      </c>
      <c r="C28" s="20" t="s">
        <v>27</v>
      </c>
      <c r="D28" s="46">
        <v>57832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57832</v>
      </c>
      <c r="O28" s="47">
        <f t="shared" si="1"/>
        <v>3.5442789728504014</v>
      </c>
      <c r="P28" s="9"/>
    </row>
    <row r="29" spans="1:16">
      <c r="A29" s="12"/>
      <c r="B29" s="25">
        <v>335.12</v>
      </c>
      <c r="C29" s="20" t="s">
        <v>106</v>
      </c>
      <c r="D29" s="46">
        <v>486234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486234</v>
      </c>
      <c r="O29" s="47">
        <f t="shared" si="1"/>
        <v>29.799227799227801</v>
      </c>
      <c r="P29" s="9"/>
    </row>
    <row r="30" spans="1:16">
      <c r="A30" s="12"/>
      <c r="B30" s="25">
        <v>335.14</v>
      </c>
      <c r="C30" s="20" t="s">
        <v>107</v>
      </c>
      <c r="D30" s="46">
        <v>11614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11614</v>
      </c>
      <c r="O30" s="47">
        <f t="shared" si="1"/>
        <v>0.71177299748728318</v>
      </c>
      <c r="P30" s="9"/>
    </row>
    <row r="31" spans="1:16">
      <c r="A31" s="12"/>
      <c r="B31" s="25">
        <v>335.15</v>
      </c>
      <c r="C31" s="20" t="s">
        <v>108</v>
      </c>
      <c r="D31" s="46">
        <v>17103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17103</v>
      </c>
      <c r="O31" s="47">
        <f t="shared" si="1"/>
        <v>1.0481706195991911</v>
      </c>
      <c r="P31" s="9"/>
    </row>
    <row r="32" spans="1:16">
      <c r="A32" s="12"/>
      <c r="B32" s="25">
        <v>335.18</v>
      </c>
      <c r="C32" s="20" t="s">
        <v>109</v>
      </c>
      <c r="D32" s="46">
        <v>906950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906950</v>
      </c>
      <c r="O32" s="47">
        <f t="shared" si="1"/>
        <v>55.583134154562728</v>
      </c>
      <c r="P32" s="9"/>
    </row>
    <row r="33" spans="1:16">
      <c r="A33" s="12"/>
      <c r="B33" s="25">
        <v>335.21</v>
      </c>
      <c r="C33" s="20" t="s">
        <v>32</v>
      </c>
      <c r="D33" s="46">
        <v>4093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4093</v>
      </c>
      <c r="O33" s="47">
        <f t="shared" si="1"/>
        <v>0.25084267941410798</v>
      </c>
      <c r="P33" s="9"/>
    </row>
    <row r="34" spans="1:16">
      <c r="A34" s="12"/>
      <c r="B34" s="25">
        <v>335.49</v>
      </c>
      <c r="C34" s="20" t="s">
        <v>33</v>
      </c>
      <c r="D34" s="46">
        <v>62158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62158</v>
      </c>
      <c r="O34" s="47">
        <f t="shared" si="1"/>
        <v>3.8094012379726667</v>
      </c>
      <c r="P34" s="9"/>
    </row>
    <row r="35" spans="1:16">
      <c r="A35" s="12"/>
      <c r="B35" s="25">
        <v>337.1</v>
      </c>
      <c r="C35" s="20" t="s">
        <v>92</v>
      </c>
      <c r="D35" s="46">
        <v>14258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14258</v>
      </c>
      <c r="O35" s="47">
        <f t="shared" si="1"/>
        <v>0.87381258809830242</v>
      </c>
      <c r="P35" s="9"/>
    </row>
    <row r="36" spans="1:16">
      <c r="A36" s="12"/>
      <c r="B36" s="25">
        <v>337.3</v>
      </c>
      <c r="C36" s="20" t="s">
        <v>34</v>
      </c>
      <c r="D36" s="46">
        <v>0</v>
      </c>
      <c r="E36" s="46">
        <v>425568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425568</v>
      </c>
      <c r="O36" s="47">
        <f t="shared" si="1"/>
        <v>26.081264938407795</v>
      </c>
      <c r="P36" s="9"/>
    </row>
    <row r="37" spans="1:16">
      <c r="A37" s="12"/>
      <c r="B37" s="25">
        <v>337.5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410</v>
      </c>
      <c r="N37" s="46">
        <f t="shared" si="7"/>
        <v>410</v>
      </c>
      <c r="O37" s="47">
        <f t="shared" ref="O37:O59" si="8">(N37/O$61)</f>
        <v>2.512716798431084E-2</v>
      </c>
      <c r="P37" s="9"/>
    </row>
    <row r="38" spans="1:16">
      <c r="A38" s="12"/>
      <c r="B38" s="25">
        <v>337.7</v>
      </c>
      <c r="C38" s="20" t="s">
        <v>36</v>
      </c>
      <c r="D38" s="46">
        <v>116542</v>
      </c>
      <c r="E38" s="46">
        <v>131526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248068</v>
      </c>
      <c r="O38" s="47">
        <f t="shared" si="8"/>
        <v>15.203039774468346</v>
      </c>
      <c r="P38" s="9"/>
    </row>
    <row r="39" spans="1:16">
      <c r="A39" s="12"/>
      <c r="B39" s="25">
        <v>337.9</v>
      </c>
      <c r="C39" s="20" t="s">
        <v>127</v>
      </c>
      <c r="D39" s="46">
        <v>0</v>
      </c>
      <c r="E39" s="46">
        <v>237151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237151</v>
      </c>
      <c r="O39" s="47">
        <f t="shared" si="8"/>
        <v>14.533982962554392</v>
      </c>
      <c r="P39" s="9"/>
    </row>
    <row r="40" spans="1:16">
      <c r="A40" s="12"/>
      <c r="B40" s="25">
        <v>338</v>
      </c>
      <c r="C40" s="20" t="s">
        <v>37</v>
      </c>
      <c r="D40" s="46">
        <v>85652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85652</v>
      </c>
      <c r="O40" s="47">
        <f t="shared" si="8"/>
        <v>5.2492492492492495</v>
      </c>
      <c r="P40" s="9"/>
    </row>
    <row r="41" spans="1:16" ht="15.75">
      <c r="A41" s="29" t="s">
        <v>42</v>
      </c>
      <c r="B41" s="30"/>
      <c r="C41" s="31"/>
      <c r="D41" s="32">
        <f t="shared" ref="D41:M41" si="9">SUM(D42:D47)</f>
        <v>139560</v>
      </c>
      <c r="E41" s="32">
        <f t="shared" si="9"/>
        <v>476350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15158249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29550</v>
      </c>
      <c r="N41" s="32">
        <f t="shared" si="7"/>
        <v>15803709</v>
      </c>
      <c r="O41" s="45">
        <f t="shared" si="8"/>
        <v>968.54256297113443</v>
      </c>
      <c r="P41" s="10"/>
    </row>
    <row r="42" spans="1:16">
      <c r="A42" s="12"/>
      <c r="B42" s="25">
        <v>343.4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2943356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0">SUM(D42:M42)</f>
        <v>2943356</v>
      </c>
      <c r="O42" s="47">
        <f t="shared" si="8"/>
        <v>180.3858552429981</v>
      </c>
      <c r="P42" s="9"/>
    </row>
    <row r="43" spans="1:16">
      <c r="A43" s="12"/>
      <c r="B43" s="25">
        <v>343.6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10695519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10695519</v>
      </c>
      <c r="O43" s="47">
        <f t="shared" si="8"/>
        <v>655.48317705460568</v>
      </c>
      <c r="P43" s="9"/>
    </row>
    <row r="44" spans="1:16">
      <c r="A44" s="12"/>
      <c r="B44" s="25">
        <v>343.9</v>
      </c>
      <c r="C44" s="20" t="s">
        <v>48</v>
      </c>
      <c r="D44" s="46">
        <v>139560</v>
      </c>
      <c r="E44" s="46">
        <v>0</v>
      </c>
      <c r="F44" s="46">
        <v>0</v>
      </c>
      <c r="G44" s="46">
        <v>0</v>
      </c>
      <c r="H44" s="46">
        <v>0</v>
      </c>
      <c r="I44" s="46">
        <v>1205029</v>
      </c>
      <c r="J44" s="46">
        <v>0</v>
      </c>
      <c r="K44" s="46">
        <v>0</v>
      </c>
      <c r="L44" s="46">
        <v>0</v>
      </c>
      <c r="M44" s="46">
        <v>9900</v>
      </c>
      <c r="N44" s="46">
        <f t="shared" si="10"/>
        <v>1354489</v>
      </c>
      <c r="O44" s="47">
        <f t="shared" si="8"/>
        <v>83.010908868051729</v>
      </c>
      <c r="P44" s="9"/>
    </row>
    <row r="45" spans="1:16">
      <c r="A45" s="12"/>
      <c r="B45" s="25">
        <v>344.2</v>
      </c>
      <c r="C45" s="20" t="s">
        <v>110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314345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314345</v>
      </c>
      <c r="O45" s="47">
        <f t="shared" si="8"/>
        <v>19.264877122019978</v>
      </c>
      <c r="P45" s="9"/>
    </row>
    <row r="46" spans="1:16">
      <c r="A46" s="12"/>
      <c r="B46" s="25">
        <v>347.4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19650</v>
      </c>
      <c r="N46" s="46">
        <f t="shared" si="10"/>
        <v>19650</v>
      </c>
      <c r="O46" s="47">
        <f t="shared" si="8"/>
        <v>1.2042654899797758</v>
      </c>
      <c r="P46" s="9"/>
    </row>
    <row r="47" spans="1:16">
      <c r="A47" s="12"/>
      <c r="B47" s="25">
        <v>347.5</v>
      </c>
      <c r="C47" s="20" t="s">
        <v>81</v>
      </c>
      <c r="D47" s="46">
        <v>0</v>
      </c>
      <c r="E47" s="46">
        <v>476350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476350</v>
      </c>
      <c r="O47" s="47">
        <f t="shared" si="8"/>
        <v>29.193479193479192</v>
      </c>
      <c r="P47" s="9"/>
    </row>
    <row r="48" spans="1:16" ht="15.75">
      <c r="A48" s="29" t="s">
        <v>43</v>
      </c>
      <c r="B48" s="30"/>
      <c r="C48" s="31"/>
      <c r="D48" s="32">
        <f t="shared" ref="D48:M48" si="11">SUM(D49:D49)</f>
        <v>24906</v>
      </c>
      <c r="E48" s="32">
        <f t="shared" si="11"/>
        <v>2995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59" si="12">SUM(D48:M48)</f>
        <v>27901</v>
      </c>
      <c r="O48" s="45">
        <f t="shared" si="8"/>
        <v>1.7099344242201384</v>
      </c>
      <c r="P48" s="10"/>
    </row>
    <row r="49" spans="1:119">
      <c r="A49" s="13"/>
      <c r="B49" s="39">
        <v>351.1</v>
      </c>
      <c r="C49" s="21" t="s">
        <v>51</v>
      </c>
      <c r="D49" s="46">
        <v>24906</v>
      </c>
      <c r="E49" s="46">
        <v>2995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27901</v>
      </c>
      <c r="O49" s="47">
        <f t="shared" si="8"/>
        <v>1.7099344242201384</v>
      </c>
      <c r="P49" s="9"/>
    </row>
    <row r="50" spans="1:119" ht="15.75">
      <c r="A50" s="29" t="s">
        <v>3</v>
      </c>
      <c r="B50" s="30"/>
      <c r="C50" s="31"/>
      <c r="D50" s="32">
        <f t="shared" ref="D50:M50" si="13">SUM(D51:D56)</f>
        <v>194604</v>
      </c>
      <c r="E50" s="32">
        <f t="shared" si="13"/>
        <v>77401</v>
      </c>
      <c r="F50" s="32">
        <f t="shared" si="13"/>
        <v>277</v>
      </c>
      <c r="G50" s="32">
        <f t="shared" si="13"/>
        <v>0</v>
      </c>
      <c r="H50" s="32">
        <f t="shared" si="13"/>
        <v>278</v>
      </c>
      <c r="I50" s="32">
        <f t="shared" si="13"/>
        <v>184123</v>
      </c>
      <c r="J50" s="32">
        <f t="shared" si="13"/>
        <v>0</v>
      </c>
      <c r="K50" s="32">
        <f t="shared" si="13"/>
        <v>2838590</v>
      </c>
      <c r="L50" s="32">
        <f t="shared" si="13"/>
        <v>0</v>
      </c>
      <c r="M50" s="32">
        <f t="shared" si="13"/>
        <v>67</v>
      </c>
      <c r="N50" s="32">
        <f t="shared" si="12"/>
        <v>3295340</v>
      </c>
      <c r="O50" s="45">
        <f t="shared" si="8"/>
        <v>201.95746767175339</v>
      </c>
      <c r="P50" s="10"/>
    </row>
    <row r="51" spans="1:119">
      <c r="A51" s="12"/>
      <c r="B51" s="25">
        <v>361.1</v>
      </c>
      <c r="C51" s="20" t="s">
        <v>54</v>
      </c>
      <c r="D51" s="46">
        <v>1137</v>
      </c>
      <c r="E51" s="46">
        <v>51483</v>
      </c>
      <c r="F51" s="46">
        <v>277</v>
      </c>
      <c r="G51" s="46">
        <v>0</v>
      </c>
      <c r="H51" s="46">
        <v>278</v>
      </c>
      <c r="I51" s="46">
        <v>64124</v>
      </c>
      <c r="J51" s="46">
        <v>0</v>
      </c>
      <c r="K51" s="46">
        <v>481540</v>
      </c>
      <c r="L51" s="46">
        <v>0</v>
      </c>
      <c r="M51" s="46">
        <v>67</v>
      </c>
      <c r="N51" s="46">
        <f t="shared" si="12"/>
        <v>598906</v>
      </c>
      <c r="O51" s="47">
        <f t="shared" si="8"/>
        <v>36.704418704418707</v>
      </c>
      <c r="P51" s="9"/>
    </row>
    <row r="52" spans="1:119">
      <c r="A52" s="12"/>
      <c r="B52" s="25">
        <v>361.3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1464189</v>
      </c>
      <c r="L52" s="46">
        <v>0</v>
      </c>
      <c r="M52" s="46">
        <v>0</v>
      </c>
      <c r="N52" s="46">
        <f t="shared" si="12"/>
        <v>1464189</v>
      </c>
      <c r="O52" s="47">
        <f t="shared" si="8"/>
        <v>89.733958448244167</v>
      </c>
      <c r="P52" s="9"/>
    </row>
    <row r="53" spans="1:119">
      <c r="A53" s="12"/>
      <c r="B53" s="25">
        <v>364</v>
      </c>
      <c r="C53" s="20" t="s">
        <v>112</v>
      </c>
      <c r="D53" s="46">
        <v>22472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22472</v>
      </c>
      <c r="O53" s="47">
        <f t="shared" si="8"/>
        <v>1.3772139486425201</v>
      </c>
      <c r="P53" s="9"/>
    </row>
    <row r="54" spans="1:119">
      <c r="A54" s="12"/>
      <c r="B54" s="25">
        <v>365</v>
      </c>
      <c r="C54" s="20" t="s">
        <v>113</v>
      </c>
      <c r="D54" s="46">
        <v>4295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4295</v>
      </c>
      <c r="O54" s="47">
        <f t="shared" si="8"/>
        <v>0.26322240607954894</v>
      </c>
      <c r="P54" s="9"/>
    </row>
    <row r="55" spans="1:119">
      <c r="A55" s="12"/>
      <c r="B55" s="25">
        <v>368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892861</v>
      </c>
      <c r="L55" s="46">
        <v>0</v>
      </c>
      <c r="M55" s="46">
        <v>0</v>
      </c>
      <c r="N55" s="46">
        <f t="shared" si="12"/>
        <v>892861</v>
      </c>
      <c r="O55" s="47">
        <f t="shared" si="8"/>
        <v>54.719678862536007</v>
      </c>
      <c r="P55" s="9"/>
    </row>
    <row r="56" spans="1:119">
      <c r="A56" s="12"/>
      <c r="B56" s="25">
        <v>369.9</v>
      </c>
      <c r="C56" s="20" t="s">
        <v>59</v>
      </c>
      <c r="D56" s="46">
        <v>166700</v>
      </c>
      <c r="E56" s="46">
        <v>25918</v>
      </c>
      <c r="F56" s="46">
        <v>0</v>
      </c>
      <c r="G56" s="46">
        <v>0</v>
      </c>
      <c r="H56" s="46">
        <v>0</v>
      </c>
      <c r="I56" s="46">
        <v>119999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312617</v>
      </c>
      <c r="O56" s="47">
        <f t="shared" si="8"/>
        <v>19.158975301832445</v>
      </c>
      <c r="P56" s="9"/>
    </row>
    <row r="57" spans="1:119" ht="15.75">
      <c r="A57" s="29" t="s">
        <v>44</v>
      </c>
      <c r="B57" s="30"/>
      <c r="C57" s="31"/>
      <c r="D57" s="32">
        <f t="shared" ref="D57:M57" si="14">SUM(D58:D58)</f>
        <v>3955095</v>
      </c>
      <c r="E57" s="32">
        <f t="shared" si="14"/>
        <v>90571</v>
      </c>
      <c r="F57" s="32">
        <f t="shared" si="14"/>
        <v>656918</v>
      </c>
      <c r="G57" s="32">
        <f t="shared" si="14"/>
        <v>0</v>
      </c>
      <c r="H57" s="32">
        <f t="shared" si="14"/>
        <v>0</v>
      </c>
      <c r="I57" s="32">
        <f t="shared" si="14"/>
        <v>449793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2"/>
        <v>5152377</v>
      </c>
      <c r="O57" s="45">
        <f t="shared" si="8"/>
        <v>315.76742048170621</v>
      </c>
      <c r="P57" s="9"/>
    </row>
    <row r="58" spans="1:119" ht="15.75" thickBot="1">
      <c r="A58" s="12"/>
      <c r="B58" s="25">
        <v>381</v>
      </c>
      <c r="C58" s="20" t="s">
        <v>60</v>
      </c>
      <c r="D58" s="46">
        <v>3955095</v>
      </c>
      <c r="E58" s="46">
        <v>90571</v>
      </c>
      <c r="F58" s="46">
        <v>656918</v>
      </c>
      <c r="G58" s="46">
        <v>0</v>
      </c>
      <c r="H58" s="46">
        <v>0</v>
      </c>
      <c r="I58" s="46">
        <v>449793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5152377</v>
      </c>
      <c r="O58" s="47">
        <f t="shared" si="8"/>
        <v>315.76742048170621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5">SUM(D5,D16,D25,D41,D48,D50,D57)</f>
        <v>16081645</v>
      </c>
      <c r="E59" s="15">
        <f t="shared" si="15"/>
        <v>6176864</v>
      </c>
      <c r="F59" s="15">
        <f t="shared" si="15"/>
        <v>910101</v>
      </c>
      <c r="G59" s="15">
        <f t="shared" si="15"/>
        <v>0</v>
      </c>
      <c r="H59" s="15">
        <f t="shared" si="15"/>
        <v>278</v>
      </c>
      <c r="I59" s="15">
        <f t="shared" si="15"/>
        <v>17779322</v>
      </c>
      <c r="J59" s="15">
        <f t="shared" si="15"/>
        <v>0</v>
      </c>
      <c r="K59" s="15">
        <f t="shared" si="15"/>
        <v>2838590</v>
      </c>
      <c r="L59" s="15">
        <f t="shared" si="15"/>
        <v>0</v>
      </c>
      <c r="M59" s="15">
        <f t="shared" si="15"/>
        <v>246018</v>
      </c>
      <c r="N59" s="15">
        <f t="shared" si="12"/>
        <v>44032818</v>
      </c>
      <c r="O59" s="38">
        <f t="shared" si="8"/>
        <v>2698.5854017282591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128</v>
      </c>
      <c r="M61" s="118"/>
      <c r="N61" s="118"/>
      <c r="O61" s="43">
        <v>16317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6603201</v>
      </c>
      <c r="E5" s="27">
        <f t="shared" si="0"/>
        <v>1368390</v>
      </c>
      <c r="F5" s="27">
        <f t="shared" si="0"/>
        <v>258080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165066</v>
      </c>
      <c r="N5" s="28">
        <f>SUM(D5:M5)</f>
        <v>8394737</v>
      </c>
      <c r="O5" s="33">
        <f t="shared" ref="O5:O36" si="1">(N5/O$63)</f>
        <v>524.8022630657664</v>
      </c>
      <c r="P5" s="6"/>
    </row>
    <row r="6" spans="1:133">
      <c r="A6" s="12"/>
      <c r="B6" s="25">
        <v>311</v>
      </c>
      <c r="C6" s="20" t="s">
        <v>2</v>
      </c>
      <c r="D6" s="46">
        <v>4225461</v>
      </c>
      <c r="E6" s="46">
        <v>0</v>
      </c>
      <c r="F6" s="46">
        <v>258080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165066</v>
      </c>
      <c r="N6" s="46">
        <f>SUM(D6:M6)</f>
        <v>4648607</v>
      </c>
      <c r="O6" s="47">
        <f t="shared" si="1"/>
        <v>290.61059014753687</v>
      </c>
      <c r="P6" s="9"/>
    </row>
    <row r="7" spans="1:133">
      <c r="A7" s="12"/>
      <c r="B7" s="25">
        <v>312.41000000000003</v>
      </c>
      <c r="C7" s="20" t="s">
        <v>11</v>
      </c>
      <c r="D7" s="46">
        <v>277449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277449</v>
      </c>
      <c r="O7" s="47">
        <f t="shared" si="1"/>
        <v>17.344898724681169</v>
      </c>
      <c r="P7" s="9"/>
    </row>
    <row r="8" spans="1:133">
      <c r="A8" s="12"/>
      <c r="B8" s="25">
        <v>312.42</v>
      </c>
      <c r="C8" s="20" t="s">
        <v>10</v>
      </c>
      <c r="D8" s="46">
        <v>64909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64909</v>
      </c>
      <c r="O8" s="47">
        <f t="shared" si="1"/>
        <v>4.0578269567391851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1368390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1368390</v>
      </c>
      <c r="O9" s="47">
        <f t="shared" si="1"/>
        <v>85.545761440360096</v>
      </c>
      <c r="P9" s="9"/>
    </row>
    <row r="10" spans="1:133">
      <c r="A10" s="12"/>
      <c r="B10" s="25">
        <v>314.10000000000002</v>
      </c>
      <c r="C10" s="20" t="s">
        <v>13</v>
      </c>
      <c r="D10" s="46">
        <v>1077235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1077235</v>
      </c>
      <c r="O10" s="47">
        <f t="shared" si="1"/>
        <v>67.344023505876464</v>
      </c>
      <c r="P10" s="9"/>
    </row>
    <row r="11" spans="1:133">
      <c r="A11" s="12"/>
      <c r="B11" s="25">
        <v>314.3</v>
      </c>
      <c r="C11" s="20" t="s">
        <v>14</v>
      </c>
      <c r="D11" s="46">
        <v>369450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369450</v>
      </c>
      <c r="O11" s="47">
        <f t="shared" si="1"/>
        <v>23.096399099774942</v>
      </c>
      <c r="P11" s="9"/>
    </row>
    <row r="12" spans="1:133">
      <c r="A12" s="12"/>
      <c r="B12" s="25">
        <v>314.39999999999998</v>
      </c>
      <c r="C12" s="20" t="s">
        <v>15</v>
      </c>
      <c r="D12" s="46">
        <v>34988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34988</v>
      </c>
      <c r="O12" s="47">
        <f t="shared" si="1"/>
        <v>2.1872968242060513</v>
      </c>
      <c r="P12" s="9"/>
    </row>
    <row r="13" spans="1:133">
      <c r="A13" s="12"/>
      <c r="B13" s="25">
        <v>314.8</v>
      </c>
      <c r="C13" s="20" t="s">
        <v>16</v>
      </c>
      <c r="D13" s="46">
        <v>7553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7553</v>
      </c>
      <c r="O13" s="47">
        <f t="shared" si="1"/>
        <v>0.47218054513628405</v>
      </c>
      <c r="P13" s="9"/>
    </row>
    <row r="14" spans="1:133">
      <c r="A14" s="12"/>
      <c r="B14" s="25">
        <v>315</v>
      </c>
      <c r="C14" s="20" t="s">
        <v>103</v>
      </c>
      <c r="D14" s="46">
        <v>497965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497965</v>
      </c>
      <c r="O14" s="47">
        <f t="shared" si="1"/>
        <v>31.130595148787197</v>
      </c>
      <c r="P14" s="9"/>
    </row>
    <row r="15" spans="1:133">
      <c r="A15" s="12"/>
      <c r="B15" s="25">
        <v>316</v>
      </c>
      <c r="C15" s="20" t="s">
        <v>104</v>
      </c>
      <c r="D15" s="46">
        <v>48191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48191</v>
      </c>
      <c r="O15" s="47">
        <f t="shared" si="1"/>
        <v>3.012690672668167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SUM(D17:D24)</f>
        <v>1905293</v>
      </c>
      <c r="E16" s="32">
        <f t="shared" si="3"/>
        <v>1804371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748619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4458283</v>
      </c>
      <c r="O16" s="45">
        <f t="shared" si="1"/>
        <v>278.71236559139783</v>
      </c>
      <c r="P16" s="10"/>
    </row>
    <row r="17" spans="1:16">
      <c r="A17" s="12"/>
      <c r="B17" s="25">
        <v>322</v>
      </c>
      <c r="C17" s="20" t="s">
        <v>0</v>
      </c>
      <c r="D17" s="46">
        <v>784072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784072</v>
      </c>
      <c r="O17" s="47">
        <f t="shared" si="1"/>
        <v>49.016754188547139</v>
      </c>
      <c r="P17" s="9"/>
    </row>
    <row r="18" spans="1:16">
      <c r="A18" s="12"/>
      <c r="B18" s="25">
        <v>323.10000000000002</v>
      </c>
      <c r="C18" s="20" t="s">
        <v>20</v>
      </c>
      <c r="D18" s="46">
        <v>1042067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1042067</v>
      </c>
      <c r="O18" s="47">
        <f t="shared" si="1"/>
        <v>65.145473868467121</v>
      </c>
      <c r="P18" s="9"/>
    </row>
    <row r="19" spans="1:16">
      <c r="A19" s="12"/>
      <c r="B19" s="25">
        <v>323.39999999999998</v>
      </c>
      <c r="C19" s="20" t="s">
        <v>21</v>
      </c>
      <c r="D19" s="46">
        <v>28029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28029</v>
      </c>
      <c r="O19" s="47">
        <f t="shared" si="1"/>
        <v>1.7522505626406601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149531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149531</v>
      </c>
      <c r="O20" s="47">
        <f t="shared" si="1"/>
        <v>9.3480245061265315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748619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748619</v>
      </c>
      <c r="O21" s="47">
        <f t="shared" si="1"/>
        <v>46.800387596899228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53901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53901</v>
      </c>
      <c r="O22" s="47">
        <f t="shared" si="1"/>
        <v>3.3696549137284322</v>
      </c>
      <c r="P22" s="9"/>
    </row>
    <row r="23" spans="1:16">
      <c r="A23" s="12"/>
      <c r="B23" s="25">
        <v>325.2</v>
      </c>
      <c r="C23" s="20" t="s">
        <v>105</v>
      </c>
      <c r="D23" s="46">
        <v>0</v>
      </c>
      <c r="E23" s="46">
        <v>1600939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1600939</v>
      </c>
      <c r="O23" s="47">
        <f t="shared" si="1"/>
        <v>100.08370842710677</v>
      </c>
      <c r="P23" s="9"/>
    </row>
    <row r="24" spans="1:16">
      <c r="A24" s="12"/>
      <c r="B24" s="25">
        <v>329</v>
      </c>
      <c r="C24" s="20" t="s">
        <v>123</v>
      </c>
      <c r="D24" s="46">
        <v>51125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51125</v>
      </c>
      <c r="O24" s="47">
        <f t="shared" si="1"/>
        <v>3.1961115278819703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SUM(D26:D39)</f>
        <v>1642486</v>
      </c>
      <c r="E25" s="32">
        <f t="shared" si="5"/>
        <v>362575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12</v>
      </c>
      <c r="N25" s="44">
        <f>SUM(D25:M25)</f>
        <v>2005073</v>
      </c>
      <c r="O25" s="45">
        <f t="shared" si="1"/>
        <v>125.34839959989998</v>
      </c>
      <c r="P25" s="10"/>
    </row>
    <row r="26" spans="1:16">
      <c r="A26" s="12"/>
      <c r="B26" s="25">
        <v>331.2</v>
      </c>
      <c r="C26" s="20" t="s">
        <v>74</v>
      </c>
      <c r="D26" s="46">
        <v>0</v>
      </c>
      <c r="E26" s="46">
        <v>3607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3607</v>
      </c>
      <c r="O26" s="47">
        <f t="shared" si="1"/>
        <v>0.22549387346836708</v>
      </c>
      <c r="P26" s="9"/>
    </row>
    <row r="27" spans="1:16">
      <c r="A27" s="12"/>
      <c r="B27" s="25">
        <v>334.35</v>
      </c>
      <c r="C27" s="20" t="s">
        <v>124</v>
      </c>
      <c r="D27" s="46">
        <v>0</v>
      </c>
      <c r="E27" s="46">
        <v>121124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121124</v>
      </c>
      <c r="O27" s="47">
        <f t="shared" si="1"/>
        <v>7.5721430357589394</v>
      </c>
      <c r="P27" s="9"/>
    </row>
    <row r="28" spans="1:16">
      <c r="A28" s="12"/>
      <c r="B28" s="25">
        <v>334.41</v>
      </c>
      <c r="C28" s="20" t="s">
        <v>120</v>
      </c>
      <c r="D28" s="46">
        <v>0</v>
      </c>
      <c r="E28" s="46">
        <v>42561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42561</v>
      </c>
      <c r="O28" s="47">
        <f t="shared" si="1"/>
        <v>2.6607276819204801</v>
      </c>
      <c r="P28" s="9"/>
    </row>
    <row r="29" spans="1:16">
      <c r="A29" s="12"/>
      <c r="B29" s="25">
        <v>334.49</v>
      </c>
      <c r="C29" s="20" t="s">
        <v>27</v>
      </c>
      <c r="D29" s="46">
        <v>56147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56147</v>
      </c>
      <c r="O29" s="47">
        <f t="shared" si="1"/>
        <v>3.5100650162540634</v>
      </c>
      <c r="P29" s="9"/>
    </row>
    <row r="30" spans="1:16">
      <c r="A30" s="12"/>
      <c r="B30" s="25">
        <v>335.12</v>
      </c>
      <c r="C30" s="20" t="s">
        <v>106</v>
      </c>
      <c r="D30" s="46">
        <v>435483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435483</v>
      </c>
      <c r="O30" s="47">
        <f t="shared" si="1"/>
        <v>27.224493623405852</v>
      </c>
      <c r="P30" s="9"/>
    </row>
    <row r="31" spans="1:16">
      <c r="A31" s="12"/>
      <c r="B31" s="25">
        <v>335.14</v>
      </c>
      <c r="C31" s="20" t="s">
        <v>107</v>
      </c>
      <c r="D31" s="46">
        <v>12375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12375</v>
      </c>
      <c r="O31" s="47">
        <f t="shared" si="1"/>
        <v>0.77363090772693177</v>
      </c>
      <c r="P31" s="9"/>
    </row>
    <row r="32" spans="1:16">
      <c r="A32" s="12"/>
      <c r="B32" s="25">
        <v>335.15</v>
      </c>
      <c r="C32" s="20" t="s">
        <v>108</v>
      </c>
      <c r="D32" s="46">
        <v>2594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2594</v>
      </c>
      <c r="O32" s="47">
        <f t="shared" si="1"/>
        <v>0.16216554138534633</v>
      </c>
      <c r="P32" s="9"/>
    </row>
    <row r="33" spans="1:16">
      <c r="A33" s="12"/>
      <c r="B33" s="25">
        <v>335.18</v>
      </c>
      <c r="C33" s="20" t="s">
        <v>109</v>
      </c>
      <c r="D33" s="46">
        <v>850142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850142</v>
      </c>
      <c r="O33" s="47">
        <f t="shared" si="1"/>
        <v>53.147161790447612</v>
      </c>
      <c r="P33" s="9"/>
    </row>
    <row r="34" spans="1:16">
      <c r="A34" s="12"/>
      <c r="B34" s="25">
        <v>335.21</v>
      </c>
      <c r="C34" s="20" t="s">
        <v>32</v>
      </c>
      <c r="D34" s="46">
        <v>4920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4920</v>
      </c>
      <c r="O34" s="47">
        <f t="shared" si="1"/>
        <v>0.30757689422355589</v>
      </c>
      <c r="P34" s="9"/>
    </row>
    <row r="35" spans="1:16">
      <c r="A35" s="12"/>
      <c r="B35" s="25">
        <v>335.49</v>
      </c>
      <c r="C35" s="20" t="s">
        <v>33</v>
      </c>
      <c r="D35" s="46">
        <v>46839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46839</v>
      </c>
      <c r="O35" s="47">
        <f t="shared" si="1"/>
        <v>2.9281695423855965</v>
      </c>
      <c r="P35" s="9"/>
    </row>
    <row r="36" spans="1:16">
      <c r="A36" s="12"/>
      <c r="B36" s="25">
        <v>337.1</v>
      </c>
      <c r="C36" s="20" t="s">
        <v>92</v>
      </c>
      <c r="D36" s="46">
        <v>0</v>
      </c>
      <c r="E36" s="46">
        <v>4425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4425</v>
      </c>
      <c r="O36" s="47">
        <f t="shared" si="1"/>
        <v>0.27663165791447863</v>
      </c>
      <c r="P36" s="9"/>
    </row>
    <row r="37" spans="1:16">
      <c r="A37" s="12"/>
      <c r="B37" s="25">
        <v>337.3</v>
      </c>
      <c r="C37" s="20" t="s">
        <v>34</v>
      </c>
      <c r="D37" s="46">
        <v>101267</v>
      </c>
      <c r="E37" s="46">
        <v>190858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292125</v>
      </c>
      <c r="O37" s="47">
        <f t="shared" ref="O37:O61" si="7">(N37/O$63)</f>
        <v>18.26237809452363</v>
      </c>
      <c r="P37" s="9"/>
    </row>
    <row r="38" spans="1:16">
      <c r="A38" s="12"/>
      <c r="B38" s="25">
        <v>337.5</v>
      </c>
      <c r="C38" s="20" t="s">
        <v>35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12</v>
      </c>
      <c r="N38" s="46">
        <f>SUM(D38:M38)</f>
        <v>12</v>
      </c>
      <c r="O38" s="47">
        <f t="shared" si="7"/>
        <v>7.501875468867217E-4</v>
      </c>
      <c r="P38" s="9"/>
    </row>
    <row r="39" spans="1:16">
      <c r="A39" s="12"/>
      <c r="B39" s="25">
        <v>338</v>
      </c>
      <c r="C39" s="20" t="s">
        <v>37</v>
      </c>
      <c r="D39" s="46">
        <v>132719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132719</v>
      </c>
      <c r="O39" s="47">
        <f t="shared" si="7"/>
        <v>8.2970117529382339</v>
      </c>
      <c r="P39" s="9"/>
    </row>
    <row r="40" spans="1:16" ht="15.75">
      <c r="A40" s="29" t="s">
        <v>42</v>
      </c>
      <c r="B40" s="30"/>
      <c r="C40" s="31"/>
      <c r="D40" s="32">
        <f t="shared" ref="D40:M40" si="8">SUM(D41:D46)</f>
        <v>118265</v>
      </c>
      <c r="E40" s="32">
        <f t="shared" si="8"/>
        <v>288958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13277359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26463</v>
      </c>
      <c r="N40" s="32">
        <f>SUM(D40:M40)</f>
        <v>13711045</v>
      </c>
      <c r="O40" s="45">
        <f t="shared" si="7"/>
        <v>857.15460115028759</v>
      </c>
      <c r="P40" s="10"/>
    </row>
    <row r="41" spans="1:16">
      <c r="A41" s="12"/>
      <c r="B41" s="25">
        <v>343.4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2863205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2863205</v>
      </c>
      <c r="O41" s="47">
        <f t="shared" si="7"/>
        <v>178.99506126531634</v>
      </c>
      <c r="P41" s="9"/>
    </row>
    <row r="42" spans="1:16">
      <c r="A42" s="12"/>
      <c r="B42" s="25">
        <v>343.6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9041225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9041225</v>
      </c>
      <c r="O42" s="47">
        <f t="shared" si="7"/>
        <v>565.21786696674167</v>
      </c>
      <c r="P42" s="9"/>
    </row>
    <row r="43" spans="1:16">
      <c r="A43" s="12"/>
      <c r="B43" s="25">
        <v>343.9</v>
      </c>
      <c r="C43" s="20" t="s">
        <v>48</v>
      </c>
      <c r="D43" s="46">
        <v>118265</v>
      </c>
      <c r="E43" s="46">
        <v>0</v>
      </c>
      <c r="F43" s="46">
        <v>0</v>
      </c>
      <c r="G43" s="46">
        <v>0</v>
      </c>
      <c r="H43" s="46">
        <v>0</v>
      </c>
      <c r="I43" s="46">
        <v>1078722</v>
      </c>
      <c r="J43" s="46">
        <v>0</v>
      </c>
      <c r="K43" s="46">
        <v>0</v>
      </c>
      <c r="L43" s="46">
        <v>0</v>
      </c>
      <c r="M43" s="46">
        <v>14400</v>
      </c>
      <c r="N43" s="46">
        <f t="shared" si="9"/>
        <v>1211387</v>
      </c>
      <c r="O43" s="47">
        <f t="shared" si="7"/>
        <v>75.730620155038764</v>
      </c>
      <c r="P43" s="9"/>
    </row>
    <row r="44" spans="1:16">
      <c r="A44" s="12"/>
      <c r="B44" s="25">
        <v>344.2</v>
      </c>
      <c r="C44" s="20" t="s">
        <v>110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294207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294207</v>
      </c>
      <c r="O44" s="47">
        <f t="shared" si="7"/>
        <v>18.392535633908476</v>
      </c>
      <c r="P44" s="9"/>
    </row>
    <row r="45" spans="1:16">
      <c r="A45" s="12"/>
      <c r="B45" s="25">
        <v>347.4</v>
      </c>
      <c r="C45" s="20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12063</v>
      </c>
      <c r="N45" s="46">
        <f t="shared" si="9"/>
        <v>12063</v>
      </c>
      <c r="O45" s="47">
        <f t="shared" si="7"/>
        <v>0.75412603150787694</v>
      </c>
      <c r="P45" s="9"/>
    </row>
    <row r="46" spans="1:16">
      <c r="A46" s="12"/>
      <c r="B46" s="25">
        <v>347.5</v>
      </c>
      <c r="C46" s="20" t="s">
        <v>81</v>
      </c>
      <c r="D46" s="46">
        <v>0</v>
      </c>
      <c r="E46" s="46">
        <v>288958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288958</v>
      </c>
      <c r="O46" s="47">
        <f t="shared" si="7"/>
        <v>18.064391097774443</v>
      </c>
      <c r="P46" s="9"/>
    </row>
    <row r="47" spans="1:16" ht="15.75">
      <c r="A47" s="29" t="s">
        <v>43</v>
      </c>
      <c r="B47" s="30"/>
      <c r="C47" s="31"/>
      <c r="D47" s="32">
        <f t="shared" ref="D47:M47" si="10">SUM(D48:D49)</f>
        <v>32892</v>
      </c>
      <c r="E47" s="32">
        <f t="shared" si="10"/>
        <v>3783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36675</v>
      </c>
      <c r="O47" s="45">
        <f t="shared" si="7"/>
        <v>2.292760690172543</v>
      </c>
      <c r="P47" s="10"/>
    </row>
    <row r="48" spans="1:16">
      <c r="A48" s="13"/>
      <c r="B48" s="39">
        <v>351.1</v>
      </c>
      <c r="C48" s="21" t="s">
        <v>51</v>
      </c>
      <c r="D48" s="46">
        <v>32892</v>
      </c>
      <c r="E48" s="46">
        <v>1451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34343</v>
      </c>
      <c r="O48" s="47">
        <f t="shared" si="7"/>
        <v>2.1469742435608903</v>
      </c>
      <c r="P48" s="9"/>
    </row>
    <row r="49" spans="1:119">
      <c r="A49" s="13"/>
      <c r="B49" s="39">
        <v>359</v>
      </c>
      <c r="C49" s="21" t="s">
        <v>53</v>
      </c>
      <c r="D49" s="46">
        <v>0</v>
      </c>
      <c r="E49" s="46">
        <v>2332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2332</v>
      </c>
      <c r="O49" s="47">
        <f t="shared" si="7"/>
        <v>0.14578644661165291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SUM(D51:D57)</f>
        <v>185092</v>
      </c>
      <c r="E50" s="32">
        <f t="shared" si="11"/>
        <v>27504</v>
      </c>
      <c r="F50" s="32">
        <f t="shared" si="11"/>
        <v>137</v>
      </c>
      <c r="G50" s="32">
        <f t="shared" si="11"/>
        <v>0</v>
      </c>
      <c r="H50" s="32">
        <f t="shared" si="11"/>
        <v>139</v>
      </c>
      <c r="I50" s="32">
        <f t="shared" si="11"/>
        <v>74109</v>
      </c>
      <c r="J50" s="32">
        <f t="shared" si="11"/>
        <v>0</v>
      </c>
      <c r="K50" s="32">
        <f t="shared" si="11"/>
        <v>2564453</v>
      </c>
      <c r="L50" s="32">
        <f t="shared" si="11"/>
        <v>0</v>
      </c>
      <c r="M50" s="32">
        <f t="shared" si="11"/>
        <v>2375</v>
      </c>
      <c r="N50" s="32">
        <f>SUM(D50:M50)</f>
        <v>2853809</v>
      </c>
      <c r="O50" s="45">
        <f t="shared" si="7"/>
        <v>178.40766441610401</v>
      </c>
      <c r="P50" s="10"/>
    </row>
    <row r="51" spans="1:119">
      <c r="A51" s="12"/>
      <c r="B51" s="25">
        <v>361.1</v>
      </c>
      <c r="C51" s="20" t="s">
        <v>54</v>
      </c>
      <c r="D51" s="46">
        <v>267</v>
      </c>
      <c r="E51" s="46">
        <v>8577</v>
      </c>
      <c r="F51" s="46">
        <v>137</v>
      </c>
      <c r="G51" s="46">
        <v>0</v>
      </c>
      <c r="H51" s="46">
        <v>139</v>
      </c>
      <c r="I51" s="46">
        <v>19452</v>
      </c>
      <c r="J51" s="46">
        <v>0</v>
      </c>
      <c r="K51" s="46">
        <v>414123</v>
      </c>
      <c r="L51" s="46">
        <v>0</v>
      </c>
      <c r="M51" s="46">
        <v>33</v>
      </c>
      <c r="N51" s="46">
        <f>SUM(D51:M51)</f>
        <v>442728</v>
      </c>
      <c r="O51" s="47">
        <f t="shared" si="7"/>
        <v>27.677419354838708</v>
      </c>
      <c r="P51" s="9"/>
    </row>
    <row r="52" spans="1:119">
      <c r="A52" s="12"/>
      <c r="B52" s="25">
        <v>361.3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1131482</v>
      </c>
      <c r="L52" s="46">
        <v>0</v>
      </c>
      <c r="M52" s="46">
        <v>0</v>
      </c>
      <c r="N52" s="46">
        <f t="shared" ref="N52:N57" si="12">SUM(D52:M52)</f>
        <v>1131482</v>
      </c>
      <c r="O52" s="47">
        <f t="shared" si="7"/>
        <v>70.735308827206808</v>
      </c>
      <c r="P52" s="9"/>
    </row>
    <row r="53" spans="1:119">
      <c r="A53" s="12"/>
      <c r="B53" s="25">
        <v>364</v>
      </c>
      <c r="C53" s="20" t="s">
        <v>112</v>
      </c>
      <c r="D53" s="46">
        <v>18890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18890</v>
      </c>
      <c r="O53" s="47">
        <f t="shared" si="7"/>
        <v>1.1809202300575143</v>
      </c>
      <c r="P53" s="9"/>
    </row>
    <row r="54" spans="1:119">
      <c r="A54" s="12"/>
      <c r="B54" s="25">
        <v>365</v>
      </c>
      <c r="C54" s="20" t="s">
        <v>113</v>
      </c>
      <c r="D54" s="46">
        <v>11253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11253</v>
      </c>
      <c r="O54" s="47">
        <f t="shared" si="7"/>
        <v>0.70348837209302328</v>
      </c>
      <c r="P54" s="9"/>
    </row>
    <row r="55" spans="1:119">
      <c r="A55" s="12"/>
      <c r="B55" s="25">
        <v>366</v>
      </c>
      <c r="C55" s="20" t="s">
        <v>83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2000</v>
      </c>
      <c r="N55" s="46">
        <f t="shared" si="12"/>
        <v>2000</v>
      </c>
      <c r="O55" s="47">
        <f t="shared" si="7"/>
        <v>0.12503125781445362</v>
      </c>
      <c r="P55" s="9"/>
    </row>
    <row r="56" spans="1:119">
      <c r="A56" s="12"/>
      <c r="B56" s="25">
        <v>368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1018848</v>
      </c>
      <c r="L56" s="46">
        <v>0</v>
      </c>
      <c r="M56" s="46">
        <v>0</v>
      </c>
      <c r="N56" s="46">
        <f t="shared" si="12"/>
        <v>1018848</v>
      </c>
      <c r="O56" s="47">
        <f t="shared" si="7"/>
        <v>63.693923480870218</v>
      </c>
      <c r="P56" s="9"/>
    </row>
    <row r="57" spans="1:119">
      <c r="A57" s="12"/>
      <c r="B57" s="25">
        <v>369.9</v>
      </c>
      <c r="C57" s="20" t="s">
        <v>59</v>
      </c>
      <c r="D57" s="46">
        <v>154682</v>
      </c>
      <c r="E57" s="46">
        <v>18927</v>
      </c>
      <c r="F57" s="46">
        <v>0</v>
      </c>
      <c r="G57" s="46">
        <v>0</v>
      </c>
      <c r="H57" s="46">
        <v>0</v>
      </c>
      <c r="I57" s="46">
        <v>54657</v>
      </c>
      <c r="J57" s="46">
        <v>0</v>
      </c>
      <c r="K57" s="46">
        <v>0</v>
      </c>
      <c r="L57" s="46">
        <v>0</v>
      </c>
      <c r="M57" s="46">
        <v>342</v>
      </c>
      <c r="N57" s="46">
        <f t="shared" si="12"/>
        <v>228608</v>
      </c>
      <c r="O57" s="47">
        <f t="shared" si="7"/>
        <v>14.291572893223305</v>
      </c>
      <c r="P57" s="9"/>
    </row>
    <row r="58" spans="1:119" ht="15.75">
      <c r="A58" s="29" t="s">
        <v>44</v>
      </c>
      <c r="B58" s="30"/>
      <c r="C58" s="31"/>
      <c r="D58" s="32">
        <f t="shared" ref="D58:M58" si="13">SUM(D59:D60)</f>
        <v>5379323</v>
      </c>
      <c r="E58" s="32">
        <f t="shared" si="13"/>
        <v>11413961</v>
      </c>
      <c r="F58" s="32">
        <f t="shared" si="13"/>
        <v>389549</v>
      </c>
      <c r="G58" s="32">
        <f t="shared" si="13"/>
        <v>0</v>
      </c>
      <c r="H58" s="32">
        <f t="shared" si="13"/>
        <v>0</v>
      </c>
      <c r="I58" s="32">
        <f t="shared" si="13"/>
        <v>472190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17655023</v>
      </c>
      <c r="O58" s="45">
        <f t="shared" si="7"/>
        <v>1103.7148662165541</v>
      </c>
      <c r="P58" s="9"/>
    </row>
    <row r="59" spans="1:119">
      <c r="A59" s="12"/>
      <c r="B59" s="25">
        <v>381</v>
      </c>
      <c r="C59" s="20" t="s">
        <v>60</v>
      </c>
      <c r="D59" s="46">
        <v>3854323</v>
      </c>
      <c r="E59" s="46">
        <v>163961</v>
      </c>
      <c r="F59" s="46">
        <v>389549</v>
      </c>
      <c r="G59" s="46">
        <v>0</v>
      </c>
      <c r="H59" s="46">
        <v>0</v>
      </c>
      <c r="I59" s="46">
        <v>472190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4880023</v>
      </c>
      <c r="O59" s="47">
        <f t="shared" si="7"/>
        <v>305.07770692673171</v>
      </c>
      <c r="P59" s="9"/>
    </row>
    <row r="60" spans="1:119" ht="15.75" thickBot="1">
      <c r="A60" s="12"/>
      <c r="B60" s="25">
        <v>384</v>
      </c>
      <c r="C60" s="20" t="s">
        <v>94</v>
      </c>
      <c r="D60" s="46">
        <v>1525000</v>
      </c>
      <c r="E60" s="46">
        <v>11250000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12775000</v>
      </c>
      <c r="O60" s="47">
        <f t="shared" si="7"/>
        <v>798.63715928982242</v>
      </c>
      <c r="P60" s="9"/>
    </row>
    <row r="61" spans="1:119" ht="16.5" thickBot="1">
      <c r="A61" s="14" t="s">
        <v>49</v>
      </c>
      <c r="B61" s="23"/>
      <c r="C61" s="22"/>
      <c r="D61" s="15">
        <f t="shared" ref="D61:M61" si="14">SUM(D5,D16,D25,D40,D47,D50,D58)</f>
        <v>15866552</v>
      </c>
      <c r="E61" s="15">
        <f t="shared" si="14"/>
        <v>15269542</v>
      </c>
      <c r="F61" s="15">
        <f t="shared" si="14"/>
        <v>647766</v>
      </c>
      <c r="G61" s="15">
        <f t="shared" si="14"/>
        <v>0</v>
      </c>
      <c r="H61" s="15">
        <f t="shared" si="14"/>
        <v>139</v>
      </c>
      <c r="I61" s="15">
        <f t="shared" si="14"/>
        <v>14572277</v>
      </c>
      <c r="J61" s="15">
        <f t="shared" si="14"/>
        <v>0</v>
      </c>
      <c r="K61" s="15">
        <f t="shared" si="14"/>
        <v>2564453</v>
      </c>
      <c r="L61" s="15">
        <f t="shared" si="14"/>
        <v>0</v>
      </c>
      <c r="M61" s="15">
        <f t="shared" si="14"/>
        <v>193916</v>
      </c>
      <c r="N61" s="15">
        <f>SUM(D61:M61)</f>
        <v>49114645</v>
      </c>
      <c r="O61" s="38">
        <f t="shared" si="7"/>
        <v>3070.4329207301826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125</v>
      </c>
      <c r="M63" s="118"/>
      <c r="N63" s="118"/>
      <c r="O63" s="43">
        <v>15996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85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6275303</v>
      </c>
      <c r="E5" s="27">
        <f t="shared" si="0"/>
        <v>1299744</v>
      </c>
      <c r="F5" s="27">
        <f t="shared" si="0"/>
        <v>263975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159618</v>
      </c>
      <c r="N5" s="28">
        <f>SUM(D5:M5)</f>
        <v>7998640</v>
      </c>
      <c r="O5" s="33">
        <f t="shared" ref="O5:O36" si="1">(N5/O$61)</f>
        <v>529.50086058519798</v>
      </c>
      <c r="P5" s="6"/>
    </row>
    <row r="6" spans="1:133">
      <c r="A6" s="12"/>
      <c r="B6" s="25">
        <v>311</v>
      </c>
      <c r="C6" s="20" t="s">
        <v>2</v>
      </c>
      <c r="D6" s="46">
        <v>4061541</v>
      </c>
      <c r="E6" s="46">
        <v>0</v>
      </c>
      <c r="F6" s="46">
        <v>263975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159618</v>
      </c>
      <c r="N6" s="46">
        <f>SUM(D6:M6)</f>
        <v>4485134</v>
      </c>
      <c r="O6" s="47">
        <f t="shared" si="1"/>
        <v>296.91076393486031</v>
      </c>
      <c r="P6" s="9"/>
    </row>
    <row r="7" spans="1:133">
      <c r="A7" s="12"/>
      <c r="B7" s="25">
        <v>312.41000000000003</v>
      </c>
      <c r="C7" s="20" t="s">
        <v>11</v>
      </c>
      <c r="D7" s="46">
        <v>217262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217262</v>
      </c>
      <c r="O7" s="47">
        <f t="shared" si="1"/>
        <v>14.382497021051238</v>
      </c>
      <c r="P7" s="9"/>
    </row>
    <row r="8" spans="1:133">
      <c r="A8" s="12"/>
      <c r="B8" s="25">
        <v>312.42</v>
      </c>
      <c r="C8" s="20" t="s">
        <v>10</v>
      </c>
      <c r="D8" s="46">
        <v>66815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66815</v>
      </c>
      <c r="O8" s="47">
        <f t="shared" si="1"/>
        <v>4.4230769230769234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1299744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1299744</v>
      </c>
      <c r="O9" s="47">
        <f t="shared" si="1"/>
        <v>86.041572884946376</v>
      </c>
      <c r="P9" s="9"/>
    </row>
    <row r="10" spans="1:133">
      <c r="A10" s="12"/>
      <c r="B10" s="25">
        <v>314.10000000000002</v>
      </c>
      <c r="C10" s="20" t="s">
        <v>13</v>
      </c>
      <c r="D10" s="46">
        <v>997165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997165</v>
      </c>
      <c r="O10" s="47">
        <f t="shared" si="1"/>
        <v>66.011187607573149</v>
      </c>
      <c r="P10" s="9"/>
    </row>
    <row r="11" spans="1:133">
      <c r="A11" s="12"/>
      <c r="B11" s="25">
        <v>314.3</v>
      </c>
      <c r="C11" s="20" t="s">
        <v>14</v>
      </c>
      <c r="D11" s="46">
        <v>354230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354230</v>
      </c>
      <c r="O11" s="47">
        <f t="shared" si="1"/>
        <v>23.449622666490136</v>
      </c>
      <c r="P11" s="9"/>
    </row>
    <row r="12" spans="1:133">
      <c r="A12" s="12"/>
      <c r="B12" s="25">
        <v>314.39999999999998</v>
      </c>
      <c r="C12" s="20" t="s">
        <v>15</v>
      </c>
      <c r="D12" s="46">
        <v>38716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38716</v>
      </c>
      <c r="O12" s="47">
        <f t="shared" si="1"/>
        <v>2.5629551171719847</v>
      </c>
      <c r="P12" s="9"/>
    </row>
    <row r="13" spans="1:133">
      <c r="A13" s="12"/>
      <c r="B13" s="25">
        <v>314.8</v>
      </c>
      <c r="C13" s="20" t="s">
        <v>16</v>
      </c>
      <c r="D13" s="46">
        <v>9226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9226</v>
      </c>
      <c r="O13" s="47">
        <f t="shared" si="1"/>
        <v>0.61075069508804447</v>
      </c>
      <c r="P13" s="9"/>
    </row>
    <row r="14" spans="1:133">
      <c r="A14" s="12"/>
      <c r="B14" s="25">
        <v>315</v>
      </c>
      <c r="C14" s="20" t="s">
        <v>103</v>
      </c>
      <c r="D14" s="46">
        <v>485779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485779</v>
      </c>
      <c r="O14" s="47">
        <f t="shared" si="1"/>
        <v>32.158016682113065</v>
      </c>
      <c r="P14" s="9"/>
    </row>
    <row r="15" spans="1:133">
      <c r="A15" s="12"/>
      <c r="B15" s="25">
        <v>316</v>
      </c>
      <c r="C15" s="20" t="s">
        <v>104</v>
      </c>
      <c r="D15" s="46">
        <v>44569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44569</v>
      </c>
      <c r="O15" s="47">
        <f t="shared" si="1"/>
        <v>2.9504170528266913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SUM(D17:D23)</f>
        <v>1929517</v>
      </c>
      <c r="E16" s="32">
        <f t="shared" si="3"/>
        <v>1766452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851788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4547757</v>
      </c>
      <c r="O16" s="45">
        <f t="shared" si="1"/>
        <v>301.05633523103404</v>
      </c>
      <c r="P16" s="10"/>
    </row>
    <row r="17" spans="1:16">
      <c r="A17" s="12"/>
      <c r="B17" s="25">
        <v>322</v>
      </c>
      <c r="C17" s="20" t="s">
        <v>0</v>
      </c>
      <c r="D17" s="46">
        <v>870334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870334</v>
      </c>
      <c r="O17" s="47">
        <f t="shared" si="1"/>
        <v>57.615119819939096</v>
      </c>
      <c r="P17" s="9"/>
    </row>
    <row r="18" spans="1:16">
      <c r="A18" s="12"/>
      <c r="B18" s="25">
        <v>323.10000000000002</v>
      </c>
      <c r="C18" s="20" t="s">
        <v>20</v>
      </c>
      <c r="D18" s="46">
        <v>1031992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1031992</v>
      </c>
      <c r="O18" s="47">
        <f t="shared" si="1"/>
        <v>68.316695352839929</v>
      </c>
      <c r="P18" s="9"/>
    </row>
    <row r="19" spans="1:16">
      <c r="A19" s="12"/>
      <c r="B19" s="25">
        <v>323.39999999999998</v>
      </c>
      <c r="C19" s="20" t="s">
        <v>21</v>
      </c>
      <c r="D19" s="46">
        <v>27191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27191</v>
      </c>
      <c r="O19" s="47">
        <f t="shared" si="1"/>
        <v>1.8000132397722759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124578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124578</v>
      </c>
      <c r="O20" s="47">
        <f t="shared" si="1"/>
        <v>8.2469217529458501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851788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851788</v>
      </c>
      <c r="O21" s="47">
        <f t="shared" si="1"/>
        <v>56.38739573679333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83598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83598</v>
      </c>
      <c r="O22" s="47">
        <f t="shared" si="1"/>
        <v>5.5340924136104857</v>
      </c>
      <c r="P22" s="9"/>
    </row>
    <row r="23" spans="1:16">
      <c r="A23" s="12"/>
      <c r="B23" s="25">
        <v>325.2</v>
      </c>
      <c r="C23" s="20" t="s">
        <v>105</v>
      </c>
      <c r="D23" s="46">
        <v>0</v>
      </c>
      <c r="E23" s="46">
        <v>1558276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1558276</v>
      </c>
      <c r="O23" s="47">
        <f t="shared" si="1"/>
        <v>103.15609691513306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SUM(D25:D38)</f>
        <v>1514567</v>
      </c>
      <c r="E24" s="32">
        <f t="shared" si="5"/>
        <v>542917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17500</v>
      </c>
      <c r="N24" s="44">
        <f>SUM(D24:M24)</f>
        <v>2074984</v>
      </c>
      <c r="O24" s="45">
        <f t="shared" si="1"/>
        <v>137.36157818085528</v>
      </c>
      <c r="P24" s="10"/>
    </row>
    <row r="25" spans="1:16">
      <c r="A25" s="12"/>
      <c r="B25" s="25">
        <v>331.2</v>
      </c>
      <c r="C25" s="20" t="s">
        <v>74</v>
      </c>
      <c r="D25" s="46">
        <v>0</v>
      </c>
      <c r="E25" s="46">
        <v>369802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369802</v>
      </c>
      <c r="O25" s="47">
        <f t="shared" si="1"/>
        <v>24.480471335893021</v>
      </c>
      <c r="P25" s="9"/>
    </row>
    <row r="26" spans="1:16">
      <c r="A26" s="12"/>
      <c r="B26" s="25">
        <v>334.41</v>
      </c>
      <c r="C26" s="20" t="s">
        <v>120</v>
      </c>
      <c r="D26" s="46">
        <v>0</v>
      </c>
      <c r="E26" s="46">
        <v>18000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18000</v>
      </c>
      <c r="O26" s="47">
        <f t="shared" si="1"/>
        <v>1.1915795048325168</v>
      </c>
      <c r="P26" s="9"/>
    </row>
    <row r="27" spans="1:16">
      <c r="A27" s="12"/>
      <c r="B27" s="25">
        <v>334.49</v>
      </c>
      <c r="C27" s="20" t="s">
        <v>27</v>
      </c>
      <c r="D27" s="46">
        <v>54511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54511</v>
      </c>
      <c r="O27" s="47">
        <f t="shared" si="1"/>
        <v>3.608566132662518</v>
      </c>
      <c r="P27" s="9"/>
    </row>
    <row r="28" spans="1:16">
      <c r="A28" s="12"/>
      <c r="B28" s="25">
        <v>335.12</v>
      </c>
      <c r="C28" s="20" t="s">
        <v>106</v>
      </c>
      <c r="D28" s="46">
        <v>425762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425762</v>
      </c>
      <c r="O28" s="47">
        <f t="shared" si="1"/>
        <v>28.18495961869456</v>
      </c>
      <c r="P28" s="9"/>
    </row>
    <row r="29" spans="1:16">
      <c r="A29" s="12"/>
      <c r="B29" s="25">
        <v>335.14</v>
      </c>
      <c r="C29" s="20" t="s">
        <v>107</v>
      </c>
      <c r="D29" s="46">
        <v>12268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12268</v>
      </c>
      <c r="O29" s="47">
        <f t="shared" si="1"/>
        <v>0.81212763140473987</v>
      </c>
      <c r="P29" s="9"/>
    </row>
    <row r="30" spans="1:16">
      <c r="A30" s="12"/>
      <c r="B30" s="25">
        <v>335.15</v>
      </c>
      <c r="C30" s="20" t="s">
        <v>108</v>
      </c>
      <c r="D30" s="46">
        <v>13825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13825</v>
      </c>
      <c r="O30" s="47">
        <f t="shared" si="1"/>
        <v>0.91519925857275253</v>
      </c>
      <c r="P30" s="9"/>
    </row>
    <row r="31" spans="1:16">
      <c r="A31" s="12"/>
      <c r="B31" s="25">
        <v>335.18</v>
      </c>
      <c r="C31" s="20" t="s">
        <v>109</v>
      </c>
      <c r="D31" s="46">
        <v>798930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798930</v>
      </c>
      <c r="O31" s="47">
        <f t="shared" si="1"/>
        <v>52.888256321991264</v>
      </c>
      <c r="P31" s="9"/>
    </row>
    <row r="32" spans="1:16">
      <c r="A32" s="12"/>
      <c r="B32" s="25">
        <v>335.21</v>
      </c>
      <c r="C32" s="20" t="s">
        <v>32</v>
      </c>
      <c r="D32" s="46">
        <v>5050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5050</v>
      </c>
      <c r="O32" s="47">
        <f t="shared" si="1"/>
        <v>0.33430424996690056</v>
      </c>
      <c r="P32" s="9"/>
    </row>
    <row r="33" spans="1:16">
      <c r="A33" s="12"/>
      <c r="B33" s="25">
        <v>335.49</v>
      </c>
      <c r="C33" s="20" t="s">
        <v>33</v>
      </c>
      <c r="D33" s="46">
        <v>16357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16357</v>
      </c>
      <c r="O33" s="47">
        <f t="shared" si="1"/>
        <v>1.0828147755858599</v>
      </c>
      <c r="P33" s="9"/>
    </row>
    <row r="34" spans="1:16">
      <c r="A34" s="12"/>
      <c r="B34" s="25">
        <v>337.1</v>
      </c>
      <c r="C34" s="20" t="s">
        <v>92</v>
      </c>
      <c r="D34" s="46">
        <v>0</v>
      </c>
      <c r="E34" s="46">
        <v>5615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5615</v>
      </c>
      <c r="O34" s="47">
        <f t="shared" si="1"/>
        <v>0.37170660664636568</v>
      </c>
      <c r="P34" s="9"/>
    </row>
    <row r="35" spans="1:16">
      <c r="A35" s="12"/>
      <c r="B35" s="25">
        <v>337.3</v>
      </c>
      <c r="C35" s="20" t="s">
        <v>34</v>
      </c>
      <c r="D35" s="46">
        <v>101639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101639</v>
      </c>
      <c r="O35" s="47">
        <f t="shared" si="1"/>
        <v>6.7283860717595658</v>
      </c>
      <c r="P35" s="9"/>
    </row>
    <row r="36" spans="1:16">
      <c r="A36" s="12"/>
      <c r="B36" s="25">
        <v>337.5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17500</v>
      </c>
      <c r="N36" s="46">
        <f t="shared" si="7"/>
        <v>17500</v>
      </c>
      <c r="O36" s="47">
        <f t="shared" si="1"/>
        <v>1.1584800741427248</v>
      </c>
      <c r="P36" s="9"/>
    </row>
    <row r="37" spans="1:16">
      <c r="A37" s="12"/>
      <c r="B37" s="25">
        <v>337.7</v>
      </c>
      <c r="C37" s="20" t="s">
        <v>36</v>
      </c>
      <c r="D37" s="46">
        <v>0</v>
      </c>
      <c r="E37" s="46">
        <v>149500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149500</v>
      </c>
      <c r="O37" s="47">
        <f t="shared" ref="O37:O59" si="8">(N37/O$61)</f>
        <v>9.8967297762478488</v>
      </c>
      <c r="P37" s="9"/>
    </row>
    <row r="38" spans="1:16">
      <c r="A38" s="12"/>
      <c r="B38" s="25">
        <v>338</v>
      </c>
      <c r="C38" s="20" t="s">
        <v>37</v>
      </c>
      <c r="D38" s="46">
        <v>86225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86225</v>
      </c>
      <c r="O38" s="47">
        <f t="shared" si="8"/>
        <v>5.7079968224546533</v>
      </c>
      <c r="P38" s="9"/>
    </row>
    <row r="39" spans="1:16" ht="15.75">
      <c r="A39" s="29" t="s">
        <v>42</v>
      </c>
      <c r="B39" s="30"/>
      <c r="C39" s="31"/>
      <c r="D39" s="32">
        <f t="shared" ref="D39:M39" si="9">SUM(D40:D45)</f>
        <v>102238</v>
      </c>
      <c r="E39" s="32">
        <f t="shared" si="9"/>
        <v>219874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12230126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46056</v>
      </c>
      <c r="N39" s="32">
        <f t="shared" si="7"/>
        <v>12598294</v>
      </c>
      <c r="O39" s="45">
        <f t="shared" si="8"/>
        <v>833.9927181252483</v>
      </c>
      <c r="P39" s="10"/>
    </row>
    <row r="40" spans="1:16">
      <c r="A40" s="12"/>
      <c r="B40" s="25">
        <v>343.4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2746477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0">SUM(D40:M40)</f>
        <v>2746477</v>
      </c>
      <c r="O40" s="47">
        <f t="shared" si="8"/>
        <v>181.81365020521648</v>
      </c>
      <c r="P40" s="9"/>
    </row>
    <row r="41" spans="1:16">
      <c r="A41" s="12"/>
      <c r="B41" s="25">
        <v>343.6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8208398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8208398</v>
      </c>
      <c r="O41" s="47">
        <f t="shared" si="8"/>
        <v>543.38660135045677</v>
      </c>
      <c r="P41" s="9"/>
    </row>
    <row r="42" spans="1:16">
      <c r="A42" s="12"/>
      <c r="B42" s="25">
        <v>343.9</v>
      </c>
      <c r="C42" s="20" t="s">
        <v>48</v>
      </c>
      <c r="D42" s="46">
        <v>102238</v>
      </c>
      <c r="E42" s="46">
        <v>0</v>
      </c>
      <c r="F42" s="46">
        <v>0</v>
      </c>
      <c r="G42" s="46">
        <v>0</v>
      </c>
      <c r="H42" s="46">
        <v>0</v>
      </c>
      <c r="I42" s="46">
        <v>964612</v>
      </c>
      <c r="J42" s="46">
        <v>0</v>
      </c>
      <c r="K42" s="46">
        <v>0</v>
      </c>
      <c r="L42" s="46">
        <v>0</v>
      </c>
      <c r="M42" s="46">
        <v>36000</v>
      </c>
      <c r="N42" s="46">
        <f t="shared" si="10"/>
        <v>1102850</v>
      </c>
      <c r="O42" s="47">
        <f t="shared" si="8"/>
        <v>73.00741427247452</v>
      </c>
      <c r="P42" s="9"/>
    </row>
    <row r="43" spans="1:16">
      <c r="A43" s="12"/>
      <c r="B43" s="25">
        <v>344.2</v>
      </c>
      <c r="C43" s="20" t="s">
        <v>110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310639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310639</v>
      </c>
      <c r="O43" s="47">
        <f t="shared" si="8"/>
        <v>20.563948100092677</v>
      </c>
      <c r="P43" s="9"/>
    </row>
    <row r="44" spans="1:16">
      <c r="A44" s="12"/>
      <c r="B44" s="25">
        <v>347.4</v>
      </c>
      <c r="C44" s="20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10056</v>
      </c>
      <c r="N44" s="46">
        <f t="shared" si="10"/>
        <v>10056</v>
      </c>
      <c r="O44" s="47">
        <f t="shared" si="8"/>
        <v>0.66569575003309944</v>
      </c>
      <c r="P44" s="9"/>
    </row>
    <row r="45" spans="1:16">
      <c r="A45" s="12"/>
      <c r="B45" s="25">
        <v>347.5</v>
      </c>
      <c r="C45" s="20" t="s">
        <v>81</v>
      </c>
      <c r="D45" s="46">
        <v>0</v>
      </c>
      <c r="E45" s="46">
        <v>219874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219874</v>
      </c>
      <c r="O45" s="47">
        <f t="shared" si="8"/>
        <v>14.555408446974711</v>
      </c>
      <c r="P45" s="9"/>
    </row>
    <row r="46" spans="1:16" ht="15.75">
      <c r="A46" s="29" t="s">
        <v>43</v>
      </c>
      <c r="B46" s="30"/>
      <c r="C46" s="31"/>
      <c r="D46" s="32">
        <f t="shared" ref="D46:M46" si="11">SUM(D47:D48)</f>
        <v>29705</v>
      </c>
      <c r="E46" s="32">
        <f t="shared" si="11"/>
        <v>19140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ref="N46:N59" si="12">SUM(D46:M46)</f>
        <v>48845</v>
      </c>
      <c r="O46" s="45">
        <f t="shared" si="8"/>
        <v>3.2334833840857939</v>
      </c>
      <c r="P46" s="10"/>
    </row>
    <row r="47" spans="1:16">
      <c r="A47" s="13"/>
      <c r="B47" s="39">
        <v>351.1</v>
      </c>
      <c r="C47" s="21" t="s">
        <v>51</v>
      </c>
      <c r="D47" s="46">
        <v>29705</v>
      </c>
      <c r="E47" s="46">
        <v>2100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31805</v>
      </c>
      <c r="O47" s="47">
        <f t="shared" si="8"/>
        <v>2.1054547861776776</v>
      </c>
      <c r="P47" s="9"/>
    </row>
    <row r="48" spans="1:16">
      <c r="A48" s="13"/>
      <c r="B48" s="39">
        <v>359</v>
      </c>
      <c r="C48" s="21" t="s">
        <v>53</v>
      </c>
      <c r="D48" s="46">
        <v>0</v>
      </c>
      <c r="E48" s="46">
        <v>17040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17040</v>
      </c>
      <c r="O48" s="47">
        <f t="shared" si="8"/>
        <v>1.1280285979081159</v>
      </c>
      <c r="P48" s="9"/>
    </row>
    <row r="49" spans="1:119" ht="15.75">
      <c r="A49" s="29" t="s">
        <v>3</v>
      </c>
      <c r="B49" s="30"/>
      <c r="C49" s="31"/>
      <c r="D49" s="32">
        <f t="shared" ref="D49:M49" si="13">SUM(D50:D55)</f>
        <v>139172</v>
      </c>
      <c r="E49" s="32">
        <f t="shared" si="13"/>
        <v>9096</v>
      </c>
      <c r="F49" s="32">
        <f t="shared" si="13"/>
        <v>211</v>
      </c>
      <c r="G49" s="32">
        <f t="shared" si="13"/>
        <v>0</v>
      </c>
      <c r="H49" s="32">
        <f t="shared" si="13"/>
        <v>211</v>
      </c>
      <c r="I49" s="32">
        <f t="shared" si="13"/>
        <v>32715</v>
      </c>
      <c r="J49" s="32">
        <f t="shared" si="13"/>
        <v>0</v>
      </c>
      <c r="K49" s="32">
        <f t="shared" si="13"/>
        <v>723703</v>
      </c>
      <c r="L49" s="32">
        <f t="shared" si="13"/>
        <v>0</v>
      </c>
      <c r="M49" s="32">
        <f t="shared" si="13"/>
        <v>66</v>
      </c>
      <c r="N49" s="32">
        <f t="shared" si="12"/>
        <v>905174</v>
      </c>
      <c r="O49" s="45">
        <f t="shared" si="8"/>
        <v>59.92148815040381</v>
      </c>
      <c r="P49" s="10"/>
    </row>
    <row r="50" spans="1:119">
      <c r="A50" s="12"/>
      <c r="B50" s="25">
        <v>361.1</v>
      </c>
      <c r="C50" s="20" t="s">
        <v>54</v>
      </c>
      <c r="D50" s="46">
        <v>9023</v>
      </c>
      <c r="E50" s="46">
        <v>1127</v>
      </c>
      <c r="F50" s="46">
        <v>211</v>
      </c>
      <c r="G50" s="46">
        <v>0</v>
      </c>
      <c r="H50" s="46">
        <v>211</v>
      </c>
      <c r="I50" s="46">
        <v>19013</v>
      </c>
      <c r="J50" s="46">
        <v>0</v>
      </c>
      <c r="K50" s="46">
        <v>383109</v>
      </c>
      <c r="L50" s="46">
        <v>0</v>
      </c>
      <c r="M50" s="46">
        <v>66</v>
      </c>
      <c r="N50" s="46">
        <f t="shared" si="12"/>
        <v>412760</v>
      </c>
      <c r="O50" s="47">
        <f t="shared" si="8"/>
        <v>27.324242023037204</v>
      </c>
      <c r="P50" s="9"/>
    </row>
    <row r="51" spans="1:119">
      <c r="A51" s="12"/>
      <c r="B51" s="25">
        <v>361.3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-660995</v>
      </c>
      <c r="L51" s="46">
        <v>0</v>
      </c>
      <c r="M51" s="46">
        <v>0</v>
      </c>
      <c r="N51" s="46">
        <f t="shared" si="12"/>
        <v>-660995</v>
      </c>
      <c r="O51" s="47">
        <f t="shared" si="8"/>
        <v>-43.757116377598308</v>
      </c>
      <c r="P51" s="9"/>
    </row>
    <row r="52" spans="1:119">
      <c r="A52" s="12"/>
      <c r="B52" s="25">
        <v>364</v>
      </c>
      <c r="C52" s="20" t="s">
        <v>112</v>
      </c>
      <c r="D52" s="46">
        <v>13640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13640</v>
      </c>
      <c r="O52" s="47">
        <f t="shared" si="8"/>
        <v>0.90295246921752947</v>
      </c>
      <c r="P52" s="9"/>
    </row>
    <row r="53" spans="1:119">
      <c r="A53" s="12"/>
      <c r="B53" s="25">
        <v>365</v>
      </c>
      <c r="C53" s="20" t="s">
        <v>113</v>
      </c>
      <c r="D53" s="46">
        <v>9028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9028</v>
      </c>
      <c r="O53" s="47">
        <f t="shared" si="8"/>
        <v>0.59764332053488678</v>
      </c>
      <c r="P53" s="9"/>
    </row>
    <row r="54" spans="1:119">
      <c r="A54" s="12"/>
      <c r="B54" s="25">
        <v>368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1001589</v>
      </c>
      <c r="L54" s="46">
        <v>0</v>
      </c>
      <c r="M54" s="46">
        <v>0</v>
      </c>
      <c r="N54" s="46">
        <f t="shared" si="12"/>
        <v>1001589</v>
      </c>
      <c r="O54" s="47">
        <f t="shared" si="8"/>
        <v>66.304051370316429</v>
      </c>
      <c r="P54" s="9"/>
    </row>
    <row r="55" spans="1:119">
      <c r="A55" s="12"/>
      <c r="B55" s="25">
        <v>369.9</v>
      </c>
      <c r="C55" s="20" t="s">
        <v>59</v>
      </c>
      <c r="D55" s="46">
        <v>107481</v>
      </c>
      <c r="E55" s="46">
        <v>7969</v>
      </c>
      <c r="F55" s="46">
        <v>0</v>
      </c>
      <c r="G55" s="46">
        <v>0</v>
      </c>
      <c r="H55" s="46">
        <v>0</v>
      </c>
      <c r="I55" s="46">
        <v>13702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129152</v>
      </c>
      <c r="O55" s="47">
        <f t="shared" si="8"/>
        <v>8.5497153448960681</v>
      </c>
      <c r="P55" s="9"/>
    </row>
    <row r="56" spans="1:119" ht="15.75">
      <c r="A56" s="29" t="s">
        <v>44</v>
      </c>
      <c r="B56" s="30"/>
      <c r="C56" s="31"/>
      <c r="D56" s="32">
        <f t="shared" ref="D56:M56" si="14">SUM(D57:D58)</f>
        <v>3739961</v>
      </c>
      <c r="E56" s="32">
        <f t="shared" si="14"/>
        <v>256442</v>
      </c>
      <c r="F56" s="32">
        <f t="shared" si="14"/>
        <v>0</v>
      </c>
      <c r="G56" s="32">
        <f t="shared" si="14"/>
        <v>2450000</v>
      </c>
      <c r="H56" s="32">
        <f t="shared" si="14"/>
        <v>0</v>
      </c>
      <c r="I56" s="32">
        <f t="shared" si="14"/>
        <v>416202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 t="shared" si="12"/>
        <v>6862605</v>
      </c>
      <c r="O56" s="45">
        <f t="shared" si="8"/>
        <v>454.29663709784194</v>
      </c>
      <c r="P56" s="9"/>
    </row>
    <row r="57" spans="1:119">
      <c r="A57" s="12"/>
      <c r="B57" s="25">
        <v>381</v>
      </c>
      <c r="C57" s="20" t="s">
        <v>60</v>
      </c>
      <c r="D57" s="46">
        <v>3739961</v>
      </c>
      <c r="E57" s="46">
        <v>256442</v>
      </c>
      <c r="F57" s="46">
        <v>0</v>
      </c>
      <c r="G57" s="46">
        <v>2450000</v>
      </c>
      <c r="H57" s="46">
        <v>0</v>
      </c>
      <c r="I57" s="46">
        <v>409790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6856193</v>
      </c>
      <c r="O57" s="47">
        <f t="shared" si="8"/>
        <v>453.87216999867604</v>
      </c>
      <c r="P57" s="9"/>
    </row>
    <row r="58" spans="1:119" ht="15.75" thickBot="1">
      <c r="A58" s="12"/>
      <c r="B58" s="25">
        <v>389.3</v>
      </c>
      <c r="C58" s="20" t="s">
        <v>114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6412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6412</v>
      </c>
      <c r="O58" s="47">
        <f t="shared" si="8"/>
        <v>0.42446709916589437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5">SUM(D5,D16,D24,D39,D46,D49,D56)</f>
        <v>13730463</v>
      </c>
      <c r="E59" s="15">
        <f t="shared" si="15"/>
        <v>4113665</v>
      </c>
      <c r="F59" s="15">
        <f t="shared" si="15"/>
        <v>264186</v>
      </c>
      <c r="G59" s="15">
        <f t="shared" si="15"/>
        <v>2450000</v>
      </c>
      <c r="H59" s="15">
        <f t="shared" si="15"/>
        <v>211</v>
      </c>
      <c r="I59" s="15">
        <f t="shared" si="15"/>
        <v>13530831</v>
      </c>
      <c r="J59" s="15">
        <f t="shared" si="15"/>
        <v>0</v>
      </c>
      <c r="K59" s="15">
        <f t="shared" si="15"/>
        <v>723703</v>
      </c>
      <c r="L59" s="15">
        <f t="shared" si="15"/>
        <v>0</v>
      </c>
      <c r="M59" s="15">
        <f t="shared" si="15"/>
        <v>223240</v>
      </c>
      <c r="N59" s="15">
        <f t="shared" si="12"/>
        <v>35036299</v>
      </c>
      <c r="O59" s="38">
        <f t="shared" si="8"/>
        <v>2319.3631007546669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121</v>
      </c>
      <c r="M61" s="118"/>
      <c r="N61" s="118"/>
      <c r="O61" s="43">
        <v>15106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2025-03-31T20:57:21Z</cp:lastPrinted>
  <dcterms:created xsi:type="dcterms:W3CDTF">2000-08-31T21:26:31Z</dcterms:created>
  <dcterms:modified xsi:type="dcterms:W3CDTF">2025-03-31T20:59:32Z</dcterms:modified>
</cp:coreProperties>
</file>