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7" documentId="11_90CB47448F74E51F3159AA1B77CEDD8718BC28B4" xr6:coauthVersionLast="47" xr6:coauthVersionMax="47" xr10:uidLastSave="{F5B41774-C90B-466F-9713-E2B16D6518B4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'2007'!$A$1:$O$44</definedName>
    <definedName name="_xlnm.Print_Area" localSheetId="15">'2008'!$A$1:$O$46</definedName>
    <definedName name="_xlnm.Print_Area" localSheetId="14">'2009'!$A$1:$O$43</definedName>
    <definedName name="_xlnm.Print_Area" localSheetId="13">'2010'!$A$1:$O$43</definedName>
    <definedName name="_xlnm.Print_Area" localSheetId="12">'2011'!$A$1:$O$45</definedName>
    <definedName name="_xlnm.Print_Area" localSheetId="11">'2012'!$A$1:$O$44</definedName>
    <definedName name="_xlnm.Print_Area" localSheetId="10">'2013'!$A$1:$O$41</definedName>
    <definedName name="_xlnm.Print_Area" localSheetId="9">'2014'!$A$1:$O$42</definedName>
    <definedName name="_xlnm.Print_Area" localSheetId="8">'2015'!$A$1:$O$45</definedName>
    <definedName name="_xlnm.Print_Area" localSheetId="7">'2016'!$A$1:$O$44</definedName>
    <definedName name="_xlnm.Print_Area" localSheetId="6">'2017'!$A$1:$O$42</definedName>
    <definedName name="_xlnm.Print_Area" localSheetId="5">'2018'!$A$1:$O$42</definedName>
    <definedName name="_xlnm.Print_Area" localSheetId="4">'2019'!$A$1:$O$42</definedName>
    <definedName name="_xlnm.Print_Area" localSheetId="3">'2020'!$A$1:$O$44</definedName>
    <definedName name="_xlnm.Print_Area" localSheetId="2">'2021'!$A$1:$P$44</definedName>
    <definedName name="_xlnm.Print_Area" localSheetId="1">'2022'!$A$1:$P$46</definedName>
    <definedName name="_xlnm.Print_Area" localSheetId="0">'2023'!$A$1:$P$45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50" l="1"/>
  <c r="F41" i="50"/>
  <c r="G41" i="50"/>
  <c r="H41" i="50"/>
  <c r="I41" i="50"/>
  <c r="J41" i="50"/>
  <c r="K41" i="50"/>
  <c r="L41" i="50"/>
  <c r="M41" i="50"/>
  <c r="N41" i="50"/>
  <c r="D41" i="50"/>
  <c r="O40" i="50"/>
  <c r="P40" i="50" s="1"/>
  <c r="O39" i="50"/>
  <c r="P39" i="50" s="1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7" i="50" l="1"/>
  <c r="P37" i="50" s="1"/>
  <c r="O33" i="50"/>
  <c r="P33" i="50" s="1"/>
  <c r="O30" i="50"/>
  <c r="P30" i="50" s="1"/>
  <c r="O26" i="50"/>
  <c r="P26" i="50" s="1"/>
  <c r="O20" i="50"/>
  <c r="P20" i="50" s="1"/>
  <c r="O14" i="50"/>
  <c r="P14" i="50" s="1"/>
  <c r="O5" i="50"/>
  <c r="P5" i="50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I42" i="49" s="1"/>
  <c r="H5" i="49"/>
  <c r="H42" i="49" s="1"/>
  <c r="G5" i="49"/>
  <c r="F5" i="49"/>
  <c r="E5" i="49"/>
  <c r="D5" i="49"/>
  <c r="O41" i="50" l="1"/>
  <c r="P41" i="50" s="1"/>
  <c r="J42" i="49"/>
  <c r="N42" i="49"/>
  <c r="L42" i="49"/>
  <c r="D42" i="49"/>
  <c r="F42" i="49"/>
  <c r="K42" i="49"/>
  <c r="M42" i="49"/>
  <c r="E42" i="49"/>
  <c r="G42" i="49"/>
  <c r="O37" i="49"/>
  <c r="P37" i="49" s="1"/>
  <c r="O33" i="49"/>
  <c r="P33" i="49" s="1"/>
  <c r="O30" i="49"/>
  <c r="P30" i="49" s="1"/>
  <c r="O25" i="49"/>
  <c r="P25" i="49" s="1"/>
  <c r="O19" i="49"/>
  <c r="P19" i="49" s="1"/>
  <c r="O13" i="49"/>
  <c r="P13" i="49" s="1"/>
  <c r="O5" i="49"/>
  <c r="P5" i="49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9" i="48" s="1"/>
  <c r="P29" i="48" s="1"/>
  <c r="O28" i="48"/>
  <c r="P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/>
  <c r="O14" i="48"/>
  <c r="P14" i="48"/>
  <c r="O13" i="48"/>
  <c r="P13" i="48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N36" i="46" s="1"/>
  <c r="O36" i="46" s="1"/>
  <c r="E36" i="46"/>
  <c r="D36" i="46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M29" i="46"/>
  <c r="L29" i="46"/>
  <c r="N29" i="46" s="1"/>
  <c r="O29" i="46" s="1"/>
  <c r="K29" i="46"/>
  <c r="J29" i="46"/>
  <c r="I29" i="46"/>
  <c r="H29" i="46"/>
  <c r="G29" i="46"/>
  <c r="F29" i="46"/>
  <c r="E29" i="46"/>
  <c r="D29" i="46"/>
  <c r="N28" i="46"/>
  <c r="O28" i="46"/>
  <c r="N27" i="46"/>
  <c r="O27" i="46"/>
  <c r="N26" i="46"/>
  <c r="O26" i="46"/>
  <c r="N25" i="46"/>
  <c r="O25" i="46" s="1"/>
  <c r="M24" i="46"/>
  <c r="L24" i="46"/>
  <c r="K24" i="46"/>
  <c r="K40" i="46" s="1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/>
  <c r="N19" i="46"/>
  <c r="O19" i="46"/>
  <c r="M18" i="46"/>
  <c r="L18" i="46"/>
  <c r="K18" i="46"/>
  <c r="J18" i="46"/>
  <c r="I18" i="46"/>
  <c r="H18" i="46"/>
  <c r="G18" i="46"/>
  <c r="F18" i="46"/>
  <c r="N18" i="46" s="1"/>
  <c r="O18" i="46" s="1"/>
  <c r="E18" i="46"/>
  <c r="D18" i="46"/>
  <c r="N17" i="46"/>
  <c r="O17" i="46" s="1"/>
  <c r="N16" i="46"/>
  <c r="O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M31" i="45"/>
  <c r="L31" i="45"/>
  <c r="L38" i="45" s="1"/>
  <c r="K31" i="45"/>
  <c r="J31" i="45"/>
  <c r="I31" i="45"/>
  <c r="H31" i="45"/>
  <c r="G31" i="45"/>
  <c r="F31" i="45"/>
  <c r="E31" i="45"/>
  <c r="D31" i="45"/>
  <c r="N30" i="45"/>
  <c r="O30" i="45"/>
  <c r="N29" i="45"/>
  <c r="O29" i="45"/>
  <c r="M28" i="45"/>
  <c r="L28" i="45"/>
  <c r="K28" i="45"/>
  <c r="J28" i="45"/>
  <c r="I28" i="45"/>
  <c r="H28" i="45"/>
  <c r="G28" i="45"/>
  <c r="G38" i="45" s="1"/>
  <c r="F28" i="45"/>
  <c r="E28" i="45"/>
  <c r="D28" i="45"/>
  <c r="N27" i="45"/>
  <c r="O27" i="45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/>
  <c r="N7" i="45"/>
  <c r="O7" i="45"/>
  <c r="N6" i="45"/>
  <c r="O6" i="45" s="1"/>
  <c r="M5" i="45"/>
  <c r="M38" i="45" s="1"/>
  <c r="L5" i="45"/>
  <c r="K5" i="45"/>
  <c r="J5" i="45"/>
  <c r="I5" i="45"/>
  <c r="H5" i="45"/>
  <c r="G5" i="45"/>
  <c r="F5" i="45"/>
  <c r="E5" i="45"/>
  <c r="D5" i="45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/>
  <c r="M17" i="44"/>
  <c r="L17" i="44"/>
  <c r="L38" i="44" s="1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L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38" i="43" s="1"/>
  <c r="E5" i="43"/>
  <c r="D5" i="43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N32" i="42" s="1"/>
  <c r="O32" i="42" s="1"/>
  <c r="D32" i="42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N5" i="42" s="1"/>
  <c r="O5" i="42" s="1"/>
  <c r="K5" i="42"/>
  <c r="J5" i="42"/>
  <c r="I5" i="42"/>
  <c r="H5" i="42"/>
  <c r="G5" i="42"/>
  <c r="F5" i="42"/>
  <c r="E5" i="42"/>
  <c r="D5" i="42"/>
  <c r="N40" i="41"/>
  <c r="O40" i="41" s="1"/>
  <c r="N39" i="41"/>
  <c r="O39" i="41" s="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 s="1"/>
  <c r="N34" i="40"/>
  <c r="O34" i="40" s="1"/>
  <c r="N33" i="40"/>
  <c r="O33" i="40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H40" i="40" s="1"/>
  <c r="G5" i="40"/>
  <c r="F5" i="40"/>
  <c r="E5" i="40"/>
  <c r="E40" i="40" s="1"/>
  <c r="D5" i="40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D35" i="39"/>
  <c r="N35" i="39" s="1"/>
  <c r="O35" i="39" s="1"/>
  <c r="N34" i="39"/>
  <c r="O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K27" i="39"/>
  <c r="J27" i="39"/>
  <c r="N27" i="39" s="1"/>
  <c r="O27" i="39" s="1"/>
  <c r="I27" i="39"/>
  <c r="H27" i="39"/>
  <c r="G27" i="39"/>
  <c r="F27" i="39"/>
  <c r="E27" i="39"/>
  <c r="D27" i="39"/>
  <c r="N26" i="39"/>
  <c r="O26" i="39" s="1"/>
  <c r="N25" i="39"/>
  <c r="O25" i="39" s="1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/>
  <c r="M11" i="39"/>
  <c r="L11" i="39"/>
  <c r="K11" i="39"/>
  <c r="J11" i="39"/>
  <c r="I11" i="39"/>
  <c r="H11" i="39"/>
  <c r="H38" i="39" s="1"/>
  <c r="G11" i="39"/>
  <c r="F11" i="39"/>
  <c r="E11" i="39"/>
  <c r="D11" i="39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6" i="38"/>
  <c r="O36" i="38" s="1"/>
  <c r="N35" i="38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M12" i="38"/>
  <c r="M37" i="38" s="1"/>
  <c r="L12" i="38"/>
  <c r="K12" i="38"/>
  <c r="J12" i="38"/>
  <c r="J37" i="38" s="1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37" i="38" s="1"/>
  <c r="K5" i="38"/>
  <c r="J5" i="38"/>
  <c r="I5" i="38"/>
  <c r="H5" i="38"/>
  <c r="G5" i="38"/>
  <c r="F5" i="38"/>
  <c r="N5" i="38" s="1"/>
  <c r="O5" i="38" s="1"/>
  <c r="E5" i="38"/>
  <c r="E37" i="38" s="1"/>
  <c r="D5" i="38"/>
  <c r="N41" i="37"/>
  <c r="O41" i="37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D42" i="37" s="1"/>
  <c r="N37" i="37"/>
  <c r="O37" i="37" s="1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/>
  <c r="M24" i="37"/>
  <c r="L24" i="37"/>
  <c r="L42" i="37" s="1"/>
  <c r="K24" i="37"/>
  <c r="J24" i="37"/>
  <c r="I24" i="37"/>
  <c r="H24" i="37"/>
  <c r="G24" i="37"/>
  <c r="F24" i="37"/>
  <c r="E24" i="37"/>
  <c r="D24" i="37"/>
  <c r="N23" i="37"/>
  <c r="O23" i="37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J42" i="37" s="1"/>
  <c r="I18" i="37"/>
  <c r="H18" i="37"/>
  <c r="G18" i="37"/>
  <c r="G42" i="37" s="1"/>
  <c r="F18" i="37"/>
  <c r="E18" i="37"/>
  <c r="D18" i="37"/>
  <c r="N17" i="37"/>
  <c r="O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/>
  <c r="N20" i="36"/>
  <c r="O20" i="36" s="1"/>
  <c r="N19" i="36"/>
  <c r="O19" i="36" s="1"/>
  <c r="M18" i="36"/>
  <c r="L18" i="36"/>
  <c r="K18" i="36"/>
  <c r="J18" i="36"/>
  <c r="J40" i="36" s="1"/>
  <c r="I18" i="36"/>
  <c r="H18" i="36"/>
  <c r="G18" i="36"/>
  <c r="G40" i="36" s="1"/>
  <c r="F18" i="36"/>
  <c r="E18" i="36"/>
  <c r="D18" i="36"/>
  <c r="N18" i="36"/>
  <c r="O18" i="36" s="1"/>
  <c r="N17" i="36"/>
  <c r="O17" i="36" s="1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40" i="36" s="1"/>
  <c r="E5" i="36"/>
  <c r="D5" i="36"/>
  <c r="N5" i="36" s="1"/>
  <c r="O5" i="36" s="1"/>
  <c r="N40" i="35"/>
  <c r="O40" i="35" s="1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D41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D39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I39" i="34" s="1"/>
  <c r="H5" i="34"/>
  <c r="G5" i="34"/>
  <c r="F5" i="34"/>
  <c r="E5" i="34"/>
  <c r="E39" i="34" s="1"/>
  <c r="D5" i="34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E32" i="33"/>
  <c r="F32" i="33"/>
  <c r="G32" i="33"/>
  <c r="H32" i="33"/>
  <c r="I32" i="33"/>
  <c r="J32" i="33"/>
  <c r="K32" i="33"/>
  <c r="K39" i="33" s="1"/>
  <c r="L32" i="33"/>
  <c r="M32" i="33"/>
  <c r="E28" i="33"/>
  <c r="F28" i="33"/>
  <c r="G28" i="33"/>
  <c r="H28" i="33"/>
  <c r="I28" i="33"/>
  <c r="J28" i="33"/>
  <c r="K28" i="33"/>
  <c r="L28" i="33"/>
  <c r="M28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2" i="33"/>
  <c r="F12" i="33"/>
  <c r="G12" i="33"/>
  <c r="H12" i="33"/>
  <c r="I12" i="33"/>
  <c r="J12" i="33"/>
  <c r="J39" i="33" s="1"/>
  <c r="K12" i="33"/>
  <c r="L12" i="33"/>
  <c r="M12" i="33"/>
  <c r="E5" i="33"/>
  <c r="F5" i="33"/>
  <c r="F39" i="33" s="1"/>
  <c r="G5" i="33"/>
  <c r="H5" i="33"/>
  <c r="I5" i="33"/>
  <c r="J5" i="33"/>
  <c r="K5" i="33"/>
  <c r="L5" i="33"/>
  <c r="M5" i="33"/>
  <c r="M39" i="33" s="1"/>
  <c r="D32" i="33"/>
  <c r="D24" i="33"/>
  <c r="D18" i="33"/>
  <c r="N18" i="33" s="1"/>
  <c r="O18" i="33" s="1"/>
  <c r="D12" i="33"/>
  <c r="D5" i="33"/>
  <c r="D39" i="33"/>
  <c r="N38" i="33"/>
  <c r="O38" i="33"/>
  <c r="N37" i="33"/>
  <c r="O37" i="33"/>
  <c r="N33" i="33"/>
  <c r="O33" i="33" s="1"/>
  <c r="N34" i="33"/>
  <c r="N35" i="33"/>
  <c r="O35" i="33" s="1"/>
  <c r="D28" i="33"/>
  <c r="N29" i="33"/>
  <c r="O29" i="33"/>
  <c r="N30" i="33"/>
  <c r="O30" i="33"/>
  <c r="N31" i="33"/>
  <c r="O31" i="33" s="1"/>
  <c r="N26" i="33"/>
  <c r="O26" i="33" s="1"/>
  <c r="N27" i="33"/>
  <c r="O27" i="33" s="1"/>
  <c r="N25" i="33"/>
  <c r="O25" i="33" s="1"/>
  <c r="O34" i="33"/>
  <c r="N14" i="33"/>
  <c r="O14" i="33" s="1"/>
  <c r="N15" i="33"/>
  <c r="O15" i="33" s="1"/>
  <c r="N16" i="33"/>
  <c r="O16" i="33"/>
  <c r="N17" i="33"/>
  <c r="O17" i="33"/>
  <c r="N7" i="33"/>
  <c r="O7" i="33"/>
  <c r="N8" i="33"/>
  <c r="O8" i="33" s="1"/>
  <c r="N9" i="33"/>
  <c r="O9" i="33" s="1"/>
  <c r="N10" i="33"/>
  <c r="O10" i="33" s="1"/>
  <c r="N11" i="33"/>
  <c r="O11" i="33"/>
  <c r="N6" i="33"/>
  <c r="O6" i="33" s="1"/>
  <c r="N19" i="33"/>
  <c r="O19" i="33" s="1"/>
  <c r="N20" i="33"/>
  <c r="O20" i="33" s="1"/>
  <c r="N21" i="33"/>
  <c r="O21" i="33" s="1"/>
  <c r="N22" i="33"/>
  <c r="O22" i="33" s="1"/>
  <c r="N23" i="33"/>
  <c r="O23" i="33"/>
  <c r="N13" i="33"/>
  <c r="O13" i="33"/>
  <c r="F37" i="38"/>
  <c r="N12" i="42"/>
  <c r="O12" i="42"/>
  <c r="N28" i="44"/>
  <c r="O28" i="44"/>
  <c r="N28" i="45"/>
  <c r="O28" i="45" s="1"/>
  <c r="I41" i="35" l="1"/>
  <c r="L39" i="34"/>
  <c r="N28" i="35"/>
  <c r="O28" i="35" s="1"/>
  <c r="I38" i="44"/>
  <c r="J40" i="46"/>
  <c r="N24" i="33"/>
  <c r="O24" i="33" s="1"/>
  <c r="N12" i="33"/>
  <c r="O12" i="33" s="1"/>
  <c r="E39" i="33"/>
  <c r="N24" i="34"/>
  <c r="O24" i="34" s="1"/>
  <c r="F38" i="39"/>
  <c r="N11" i="39"/>
  <c r="O11" i="39" s="1"/>
  <c r="N31" i="39"/>
  <c r="O31" i="39" s="1"/>
  <c r="N17" i="42"/>
  <c r="O17" i="42" s="1"/>
  <c r="J38" i="44"/>
  <c r="N23" i="45"/>
  <c r="O23" i="45" s="1"/>
  <c r="N5" i="43"/>
  <c r="O5" i="43" s="1"/>
  <c r="N12" i="43"/>
  <c r="O12" i="43" s="1"/>
  <c r="K40" i="40"/>
  <c r="F40" i="46"/>
  <c r="N40" i="46" s="1"/>
  <c r="O40" i="46" s="1"/>
  <c r="F41" i="41"/>
  <c r="D38" i="39"/>
  <c r="M38" i="43"/>
  <c r="D38" i="45"/>
  <c r="I41" i="41"/>
  <c r="E40" i="36"/>
  <c r="D40" i="36"/>
  <c r="M42" i="37"/>
  <c r="G38" i="39"/>
  <c r="N16" i="39"/>
  <c r="O16" i="39" s="1"/>
  <c r="K41" i="41"/>
  <c r="N23" i="42"/>
  <c r="O23" i="42" s="1"/>
  <c r="K38" i="44"/>
  <c r="L40" i="46"/>
  <c r="M39" i="34"/>
  <c r="N36" i="34"/>
  <c r="O36" i="34" s="1"/>
  <c r="L41" i="35"/>
  <c r="N22" i="38"/>
  <c r="O22" i="38" s="1"/>
  <c r="N32" i="38"/>
  <c r="O32" i="38" s="1"/>
  <c r="L41" i="41"/>
  <c r="N36" i="42"/>
  <c r="O36" i="42" s="1"/>
  <c r="D38" i="43"/>
  <c r="M40" i="46"/>
  <c r="N32" i="46"/>
  <c r="O32" i="46" s="1"/>
  <c r="H42" i="37"/>
  <c r="E41" i="41"/>
  <c r="O32" i="48"/>
  <c r="P32" i="48" s="1"/>
  <c r="M41" i="41"/>
  <c r="M38" i="44"/>
  <c r="N31" i="44"/>
  <c r="O31" i="44" s="1"/>
  <c r="E38" i="45"/>
  <c r="O12" i="48"/>
  <c r="P12" i="48" s="1"/>
  <c r="F40" i="48"/>
  <c r="M40" i="36"/>
  <c r="N12" i="37"/>
  <c r="O12" i="37" s="1"/>
  <c r="I38" i="43"/>
  <c r="N24" i="38"/>
  <c r="O24" i="38" s="1"/>
  <c r="J38" i="43"/>
  <c r="E40" i="42"/>
  <c r="N40" i="42" s="1"/>
  <c r="O40" i="42" s="1"/>
  <c r="G40" i="42"/>
  <c r="G38" i="44"/>
  <c r="F38" i="45"/>
  <c r="O5" i="48"/>
  <c r="P5" i="48" s="1"/>
  <c r="O24" i="48"/>
  <c r="P24" i="48" s="1"/>
  <c r="N12" i="35"/>
  <c r="O12" i="35" s="1"/>
  <c r="H37" i="38"/>
  <c r="M40" i="48"/>
  <c r="J41" i="35"/>
  <c r="I42" i="37"/>
  <c r="H41" i="41"/>
  <c r="G41" i="41"/>
  <c r="M41" i="35"/>
  <c r="O36" i="48"/>
  <c r="P36" i="48" s="1"/>
  <c r="H40" i="36"/>
  <c r="N32" i="36"/>
  <c r="O32" i="36" s="1"/>
  <c r="N24" i="37"/>
  <c r="O24" i="37" s="1"/>
  <c r="D40" i="40"/>
  <c r="N23" i="41"/>
  <c r="O23" i="41" s="1"/>
  <c r="J41" i="41"/>
  <c r="N5" i="45"/>
  <c r="O5" i="45" s="1"/>
  <c r="F39" i="34"/>
  <c r="N39" i="34" s="1"/>
  <c r="O39" i="34" s="1"/>
  <c r="N5" i="37"/>
  <c r="O5" i="37" s="1"/>
  <c r="J40" i="40"/>
  <c r="N32" i="33"/>
  <c r="O32" i="33" s="1"/>
  <c r="E40" i="46"/>
  <c r="J39" i="34"/>
  <c r="F41" i="35"/>
  <c r="M40" i="40"/>
  <c r="K38" i="43"/>
  <c r="N31" i="43"/>
  <c r="O31" i="43" s="1"/>
  <c r="H39" i="33"/>
  <c r="K42" i="37"/>
  <c r="E38" i="39"/>
  <c r="N12" i="44"/>
  <c r="O12" i="44" s="1"/>
  <c r="N12" i="46"/>
  <c r="O12" i="46" s="1"/>
  <c r="N24" i="35"/>
  <c r="O24" i="35" s="1"/>
  <c r="N18" i="34"/>
  <c r="O18" i="34" s="1"/>
  <c r="N16" i="38"/>
  <c r="O16" i="38" s="1"/>
  <c r="N31" i="40"/>
  <c r="O31" i="40" s="1"/>
  <c r="N35" i="43"/>
  <c r="O35" i="43" s="1"/>
  <c r="N35" i="45"/>
  <c r="O35" i="45" s="1"/>
  <c r="E40" i="48"/>
  <c r="N28" i="33"/>
  <c r="O28" i="33" s="1"/>
  <c r="N37" i="35"/>
  <c r="O37" i="35" s="1"/>
  <c r="I40" i="36"/>
  <c r="M38" i="39"/>
  <c r="F40" i="40"/>
  <c r="N18" i="40"/>
  <c r="O18" i="40" s="1"/>
  <c r="N36" i="41"/>
  <c r="O36" i="41" s="1"/>
  <c r="H40" i="42"/>
  <c r="D40" i="42"/>
  <c r="D38" i="44"/>
  <c r="N38" i="44" s="1"/>
  <c r="O38" i="44" s="1"/>
  <c r="I38" i="45"/>
  <c r="G40" i="48"/>
  <c r="F38" i="44"/>
  <c r="G40" i="46"/>
  <c r="G41" i="35"/>
  <c r="I40" i="46"/>
  <c r="I38" i="39"/>
  <c r="L39" i="33"/>
  <c r="N39" i="33" s="1"/>
  <c r="O39" i="33" s="1"/>
  <c r="G37" i="38"/>
  <c r="F40" i="42"/>
  <c r="O18" i="48"/>
  <c r="P18" i="48" s="1"/>
  <c r="I39" i="33"/>
  <c r="N32" i="34"/>
  <c r="O32" i="34" s="1"/>
  <c r="N18" i="37"/>
  <c r="O18" i="37" s="1"/>
  <c r="N28" i="41"/>
  <c r="O28" i="41" s="1"/>
  <c r="I40" i="42"/>
  <c r="J38" i="45"/>
  <c r="N12" i="45"/>
  <c r="O12" i="45" s="1"/>
  <c r="N24" i="46"/>
  <c r="O24" i="46" s="1"/>
  <c r="H40" i="48"/>
  <c r="H39" i="34"/>
  <c r="N35" i="44"/>
  <c r="O35" i="44" s="1"/>
  <c r="I37" i="38"/>
  <c r="D41" i="41"/>
  <c r="N40" i="48"/>
  <c r="K37" i="38"/>
  <c r="K39" i="34"/>
  <c r="N32" i="41"/>
  <c r="O32" i="41" s="1"/>
  <c r="H41" i="35"/>
  <c r="N33" i="37"/>
  <c r="O33" i="37" s="1"/>
  <c r="H38" i="44"/>
  <c r="J38" i="39"/>
  <c r="K38" i="39"/>
  <c r="K40" i="36"/>
  <c r="N29" i="37"/>
  <c r="O29" i="37" s="1"/>
  <c r="N12" i="38"/>
  <c r="O12" i="38" s="1"/>
  <c r="N22" i="39"/>
  <c r="O22" i="39" s="1"/>
  <c r="J40" i="42"/>
  <c r="N28" i="42"/>
  <c r="O28" i="42" s="1"/>
  <c r="N23" i="44"/>
  <c r="O23" i="44" s="1"/>
  <c r="K38" i="45"/>
  <c r="D40" i="46"/>
  <c r="I40" i="48"/>
  <c r="L40" i="48"/>
  <c r="M40" i="42"/>
  <c r="L40" i="40"/>
  <c r="E38" i="44"/>
  <c r="H40" i="46"/>
  <c r="G38" i="43"/>
  <c r="G39" i="33"/>
  <c r="N5" i="34"/>
  <c r="O5" i="34" s="1"/>
  <c r="G39" i="34"/>
  <c r="K41" i="35"/>
  <c r="N32" i="35"/>
  <c r="O32" i="35" s="1"/>
  <c r="L40" i="36"/>
  <c r="N28" i="36"/>
  <c r="O28" i="36" s="1"/>
  <c r="N28" i="38"/>
  <c r="O28" i="38" s="1"/>
  <c r="G40" i="40"/>
  <c r="K40" i="42"/>
  <c r="E38" i="43"/>
  <c r="N38" i="43" s="1"/>
  <c r="O38" i="43" s="1"/>
  <c r="J40" i="48"/>
  <c r="O42" i="49"/>
  <c r="P42" i="49" s="1"/>
  <c r="N40" i="36"/>
  <c r="O40" i="36" s="1"/>
  <c r="N40" i="40"/>
  <c r="O40" i="40" s="1"/>
  <c r="N41" i="41"/>
  <c r="O41" i="41" s="1"/>
  <c r="N17" i="45"/>
  <c r="O17" i="45" s="1"/>
  <c r="N5" i="44"/>
  <c r="O5" i="44" s="1"/>
  <c r="N5" i="41"/>
  <c r="O5" i="41" s="1"/>
  <c r="D37" i="38"/>
  <c r="N12" i="34"/>
  <c r="O12" i="34" s="1"/>
  <c r="I40" i="40"/>
  <c r="D40" i="48"/>
  <c r="L40" i="42"/>
  <c r="N18" i="35"/>
  <c r="O18" i="35" s="1"/>
  <c r="N12" i="41"/>
  <c r="O12" i="41" s="1"/>
  <c r="N5" i="35"/>
  <c r="O5" i="35" s="1"/>
  <c r="N12" i="36"/>
  <c r="O12" i="36" s="1"/>
  <c r="N5" i="40"/>
  <c r="O5" i="40" s="1"/>
  <c r="N5" i="39"/>
  <c r="O5" i="39" s="1"/>
  <c r="N5" i="33"/>
  <c r="O5" i="33" s="1"/>
  <c r="N38" i="37"/>
  <c r="O38" i="37" s="1"/>
  <c r="H38" i="43"/>
  <c r="H38" i="45"/>
  <c r="N38" i="45" s="1"/>
  <c r="O38" i="45" s="1"/>
  <c r="N17" i="44"/>
  <c r="O17" i="44" s="1"/>
  <c r="F42" i="37"/>
  <c r="K40" i="48"/>
  <c r="N5" i="46"/>
  <c r="O5" i="46" s="1"/>
  <c r="L38" i="39"/>
  <c r="N12" i="40"/>
  <c r="O12" i="40" s="1"/>
  <c r="E41" i="35"/>
  <c r="N31" i="45"/>
  <c r="O31" i="45" s="1"/>
  <c r="N17" i="43"/>
  <c r="O17" i="43" s="1"/>
  <c r="E42" i="37"/>
  <c r="N42" i="37" l="1"/>
  <c r="O42" i="37" s="1"/>
  <c r="N41" i="35"/>
  <c r="O41" i="35" s="1"/>
  <c r="N38" i="39"/>
  <c r="O38" i="39" s="1"/>
  <c r="N37" i="38"/>
  <c r="O37" i="38" s="1"/>
  <c r="O40" i="48"/>
  <c r="P40" i="48" s="1"/>
</calcChain>
</file>

<file path=xl/sharedStrings.xml><?xml version="1.0" encoding="utf-8"?>
<sst xmlns="http://schemas.openxmlformats.org/spreadsheetml/2006/main" count="949" uniqueCount="111">
  <si>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</si>
  <si>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</si>
  <si>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</si>
  <si>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</si>
  <si>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</si>
  <si>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</si>
  <si>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</si>
  <si>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</si>
  <si>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</si>
  <si>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</si>
  <si>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</si>
  <si>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</si>
  <si>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</si>
  <si>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</si>
  <si>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</si>
  <si>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</si>
  <si>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</si>
  <si>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</si>
  <si>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</si>
  <si>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</si>
  <si>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</si>
  <si>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</si>
  <si>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</si>
  <si>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</si>
  <si>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</si>
  <si>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</si>
  <si>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</si>
  <si>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</si>
  <si>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</si>
  <si>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</si>
  <si>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</si>
  <si>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</si>
  <si>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</si>
  <si>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</si>
  <si>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</si>
  <si>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</si>
  <si>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</si>
  <si>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</si>
  <si>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</si>
  <si>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</si>
  <si>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Parking Facilities</t>
  </si>
  <si>
    <t>Economic Environment</t>
  </si>
  <si>
    <t>Industry Development</t>
  </si>
  <si>
    <t>Housing and Urban Development</t>
  </si>
  <si>
    <t>Other Economic Environment</t>
  </si>
  <si>
    <t>Culture / Recreation</t>
  </si>
  <si>
    <t>Parks and Recreation</t>
  </si>
  <si>
    <t>Cultural Services</t>
  </si>
  <si>
    <t>Special Recreation Facilities</t>
  </si>
  <si>
    <t>Inter-Fund Group Transfers Out</t>
  </si>
  <si>
    <t>Proprietary - Other Non-Operating Disbursements</t>
  </si>
  <si>
    <t>Other Uses and Non-Operating</t>
  </si>
  <si>
    <t>2009 Municipal Population:</t>
  </si>
  <si>
    <t>Tampa Expenditures Reported by Account Code and Fund Type</t>
  </si>
  <si>
    <t>Local Fiscal Year Ended September 30, 2010</t>
  </si>
  <si>
    <t>2010 Municipal Census Population:</t>
  </si>
  <si>
    <t>Local Fiscal Year Ended September 30, 2011</t>
  </si>
  <si>
    <t>Other Culture / Recreation</t>
  </si>
  <si>
    <t>Payment to Refunded Bond Escrow Agent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</si>
  <si>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</si>
  <si>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</si>
  <si>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</si>
  <si>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Transportation Systems /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</si>
  <si>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</si>
  <si>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</si>
  <si>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</si>
  <si>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</si>
  <si>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Installment Purchase Acquisitions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</si>
  <si>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</si>
  <si>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</si>
  <si>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</si>
  <si>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</si>
  <si>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</si>
  <si>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</si>
  <si>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</si>
  <si>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Other Transportation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</si>
  <si>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</si>
  <si>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</si>
  <si>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</si>
  <si>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</si>
  <si>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</si>
  <si>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</si>
  <si>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</si>
  <si>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</si>
  <si>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</si>
  <si>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</si>
  <si>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</si>
  <si>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</si>
  <si>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</si>
  <si>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</si>
  <si>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</si>
  <si>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</si>
  <si>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</si>
  <si>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</si>
  <si>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</si>
  <si>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Detention / Corrections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</si>
  <si>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</si>
  <si>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</si>
  <si>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</si>
  <si>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</si>
  <si>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</si>
  <si>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</si>
  <si>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Detention and/or Correction</t>
  </si>
  <si>
    <t>Inter-fund Group Transfers Out</t>
  </si>
  <si>
    <t>Local Fiscal Year Ended September 30, 2022</t>
  </si>
  <si>
    <t>Comprehensive Planning</t>
  </si>
  <si>
    <t>Lease Acquisitions</t>
  </si>
  <si>
    <t>2022 Municipal Population:</t>
  </si>
  <si>
    <t>Local Fiscal Year Ended September 30, 2023</t>
  </si>
  <si>
    <t>Pension Benefits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</si>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</sst>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51C0-4790-40A5-96FD-29B9BC9C6303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100</v>
      </c>
      <c r="N4" s="98" t="s">
        <v>5</v>
      </c>
      <c r="O4" s="98" t="s">
        <v>101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110825988</v>
      </c>
      <c r="E5" s="103">
        <f>SUM(E6:E13)</f>
        <v>8157746</v>
      </c>
      <c r="F5" s="103">
        <f>SUM(F6:F13)</f>
        <v>53169018</v>
      </c>
      <c r="G5" s="103">
        <f>SUM(G6:G13)</f>
        <v>77073573</v>
      </c>
      <c r="H5" s="103">
        <f>SUM(H6:H13)</f>
        <v>0</v>
      </c>
      <c r="I5" s="103">
        <f>SUM(I6:I13)</f>
        <v>0</v>
      </c>
      <c r="J5" s="103">
        <f>SUM(J6:J13)</f>
        <v>12253225</v>
      </c>
      <c r="K5" s="103">
        <f>SUM(K6:K13)</f>
        <v>209680445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471159995</v>
      </c>
      <c r="P5" s="105">
        <f>(O5/P$43)</f>
        <v>1159.6528499067178</v>
      </c>
      <c r="Q5" s="106"/>
    </row>
    <row r="6" spans="1:134">
      <c r="A6" s="108"/>
      <c r="B6" s="109">
        <v>511</v>
      </c>
      <c r="C6" s="110" t="s">
        <v>19</v>
      </c>
      <c r="D6" s="111">
        <v>1890912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1890912</v>
      </c>
      <c r="P6" s="112">
        <f>(O6/P$43)</f>
        <v>4.6540485461266963</v>
      </c>
      <c r="Q6" s="113"/>
    </row>
    <row r="7" spans="1:134">
      <c r="A7" s="108"/>
      <c r="B7" s="109">
        <v>512</v>
      </c>
      <c r="C7" s="110" t="s">
        <v>20</v>
      </c>
      <c r="D7" s="111">
        <v>13496132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13496132</v>
      </c>
      <c r="P7" s="112">
        <f>(O7/P$43)</f>
        <v>33.217650272955055</v>
      </c>
      <c r="Q7" s="113"/>
    </row>
    <row r="8" spans="1:134">
      <c r="A8" s="108"/>
      <c r="B8" s="109">
        <v>513</v>
      </c>
      <c r="C8" s="110" t="s">
        <v>21</v>
      </c>
      <c r="D8" s="111">
        <v>50537363</v>
      </c>
      <c r="E8" s="111">
        <v>1542635</v>
      </c>
      <c r="F8" s="111">
        <v>0</v>
      </c>
      <c r="G8" s="111">
        <v>0</v>
      </c>
      <c r="H8" s="111">
        <v>0</v>
      </c>
      <c r="I8" s="111">
        <v>0</v>
      </c>
      <c r="J8" s="111">
        <v>12253225</v>
      </c>
      <c r="K8" s="111">
        <v>13413200</v>
      </c>
      <c r="L8" s="111">
        <v>0</v>
      </c>
      <c r="M8" s="111">
        <v>0</v>
      </c>
      <c r="N8" s="111">
        <v>0</v>
      </c>
      <c r="O8" s="111">
        <f t="shared" si="0"/>
        <v>77746423</v>
      </c>
      <c r="P8" s="112">
        <f>(O8/P$43)</f>
        <v>191.35508523384544</v>
      </c>
      <c r="Q8" s="113"/>
    </row>
    <row r="9" spans="1:134">
      <c r="A9" s="108"/>
      <c r="B9" s="109">
        <v>514</v>
      </c>
      <c r="C9" s="110" t="s">
        <v>22</v>
      </c>
      <c r="D9" s="111">
        <v>6372608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6372608</v>
      </c>
      <c r="P9" s="112">
        <f>(O9/P$43)</f>
        <v>15.68472091638075</v>
      </c>
      <c r="Q9" s="113"/>
    </row>
    <row r="10" spans="1:134">
      <c r="A10" s="108"/>
      <c r="B10" s="109">
        <v>515</v>
      </c>
      <c r="C10" s="110" t="s">
        <v>105</v>
      </c>
      <c r="D10" s="111">
        <v>861356</v>
      </c>
      <c r="E10" s="111">
        <v>358383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1219739</v>
      </c>
      <c r="P10" s="112">
        <f>(O10/P$43)</f>
        <v>3.0021093100070391</v>
      </c>
      <c r="Q10" s="113"/>
    </row>
    <row r="11" spans="1:134">
      <c r="A11" s="108"/>
      <c r="B11" s="109">
        <v>517</v>
      </c>
      <c r="C11" s="110" t="s">
        <v>23</v>
      </c>
      <c r="D11" s="111">
        <v>0</v>
      </c>
      <c r="E11" s="111">
        <v>0</v>
      </c>
      <c r="F11" s="111">
        <v>53169018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53169018</v>
      </c>
      <c r="P11" s="112">
        <f>(O11/P$43)</f>
        <v>130.8634092553668</v>
      </c>
      <c r="Q11" s="113"/>
    </row>
    <row r="12" spans="1:134">
      <c r="A12" s="108"/>
      <c r="B12" s="109">
        <v>518</v>
      </c>
      <c r="C12" s="110" t="s">
        <v>109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196267245</v>
      </c>
      <c r="L12" s="111">
        <v>0</v>
      </c>
      <c r="M12" s="111">
        <v>0</v>
      </c>
      <c r="N12" s="111">
        <v>0</v>
      </c>
      <c r="O12" s="111">
        <f t="shared" si="0"/>
        <v>196267245</v>
      </c>
      <c r="P12" s="112">
        <f>(O12/P$43)</f>
        <v>483.06705243001375</v>
      </c>
      <c r="Q12" s="113"/>
    </row>
    <row r="13" spans="1:134">
      <c r="A13" s="108"/>
      <c r="B13" s="109">
        <v>519</v>
      </c>
      <c r="C13" s="110" t="s">
        <v>24</v>
      </c>
      <c r="D13" s="111">
        <v>37667617</v>
      </c>
      <c r="E13" s="111">
        <v>6256728</v>
      </c>
      <c r="F13" s="111">
        <v>0</v>
      </c>
      <c r="G13" s="111">
        <v>77073573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120997918</v>
      </c>
      <c r="P13" s="112">
        <f>(O13/P$43)</f>
        <v>297.8087739420223</v>
      </c>
      <c r="Q13" s="113"/>
    </row>
    <row r="14" spans="1:134" ht="15.75">
      <c r="A14" s="114" t="s">
        <v>25</v>
      </c>
      <c r="B14" s="115"/>
      <c r="C14" s="116"/>
      <c r="D14" s="117">
        <f>SUM(D15:D19)</f>
        <v>335852900</v>
      </c>
      <c r="E14" s="117">
        <f>SUM(E15:E19)</f>
        <v>40073849</v>
      </c>
      <c r="F14" s="117">
        <f>SUM(F15:F19)</f>
        <v>0</v>
      </c>
      <c r="G14" s="117">
        <f>SUM(G15:G19)</f>
        <v>3124990</v>
      </c>
      <c r="H14" s="117">
        <f>SUM(H15:H19)</f>
        <v>0</v>
      </c>
      <c r="I14" s="117">
        <f>SUM(I15:I19)</f>
        <v>0</v>
      </c>
      <c r="J14" s="117">
        <f>SUM(J15:J19)</f>
        <v>0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379051739</v>
      </c>
      <c r="P14" s="119">
        <f>(O14/P$43)</f>
        <v>932.94938886619047</v>
      </c>
      <c r="Q14" s="120"/>
    </row>
    <row r="15" spans="1:134">
      <c r="A15" s="108"/>
      <c r="B15" s="109">
        <v>521</v>
      </c>
      <c r="C15" s="110" t="s">
        <v>26</v>
      </c>
      <c r="D15" s="111">
        <v>192926267</v>
      </c>
      <c r="E15" s="111">
        <v>19195392</v>
      </c>
      <c r="F15" s="111">
        <v>0</v>
      </c>
      <c r="G15" s="111">
        <v>155239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212276898</v>
      </c>
      <c r="P15" s="112">
        <f>(O15/P$43)</f>
        <v>522.47116127730169</v>
      </c>
      <c r="Q15" s="113"/>
    </row>
    <row r="16" spans="1:134">
      <c r="A16" s="108"/>
      <c r="B16" s="109">
        <v>522</v>
      </c>
      <c r="C16" s="110" t="s">
        <v>27</v>
      </c>
      <c r="D16" s="111">
        <v>127451567</v>
      </c>
      <c r="E16" s="111">
        <v>11281820</v>
      </c>
      <c r="F16" s="111">
        <v>0</v>
      </c>
      <c r="G16" s="111">
        <v>2969751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1">SUM(D16:N16)</f>
        <v>141703138</v>
      </c>
      <c r="P16" s="112">
        <f>(O16/P$43)</f>
        <v>348.76994983927892</v>
      </c>
      <c r="Q16" s="113"/>
    </row>
    <row r="17" spans="1:17">
      <c r="A17" s="108"/>
      <c r="B17" s="109">
        <v>524</v>
      </c>
      <c r="C17" s="110" t="s">
        <v>28</v>
      </c>
      <c r="D17" s="111">
        <v>13582134</v>
      </c>
      <c r="E17" s="111">
        <v>28396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13610530</v>
      </c>
      <c r="P17" s="112">
        <f>(O17/P$43)</f>
        <v>33.499214854268089</v>
      </c>
      <c r="Q17" s="113"/>
    </row>
    <row r="18" spans="1:17">
      <c r="A18" s="108"/>
      <c r="B18" s="109">
        <v>525</v>
      </c>
      <c r="C18" s="110" t="s">
        <v>29</v>
      </c>
      <c r="D18" s="111">
        <v>0</v>
      </c>
      <c r="E18" s="111">
        <v>9568241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9568241</v>
      </c>
      <c r="P18" s="112">
        <f>(O18/P$43)</f>
        <v>23.550042580003641</v>
      </c>
      <c r="Q18" s="113"/>
    </row>
    <row r="19" spans="1:17">
      <c r="A19" s="108"/>
      <c r="B19" s="109">
        <v>529</v>
      </c>
      <c r="C19" s="110" t="s">
        <v>30</v>
      </c>
      <c r="D19" s="111">
        <v>1892932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1892932</v>
      </c>
      <c r="P19" s="112">
        <f>(O19/P$43)</f>
        <v>4.6590203153381538</v>
      </c>
      <c r="Q19" s="113"/>
    </row>
    <row r="20" spans="1:17" ht="15.75">
      <c r="A20" s="114" t="s">
        <v>31</v>
      </c>
      <c r="B20" s="115"/>
      <c r="C20" s="116"/>
      <c r="D20" s="117">
        <f>SUM(D21:D25)</f>
        <v>0</v>
      </c>
      <c r="E20" s="117">
        <f>SUM(E21:E25)</f>
        <v>20018805</v>
      </c>
      <c r="F20" s="117">
        <f>SUM(F21:F25)</f>
        <v>0</v>
      </c>
      <c r="G20" s="117">
        <f>SUM(G21:G25)</f>
        <v>38169817</v>
      </c>
      <c r="H20" s="117">
        <f>SUM(H21:H25)</f>
        <v>0</v>
      </c>
      <c r="I20" s="117">
        <f>SUM(I21:I25)</f>
        <v>368025777</v>
      </c>
      <c r="J20" s="117">
        <f>SUM(J21:J25)</f>
        <v>0</v>
      </c>
      <c r="K20" s="117">
        <f>SUM(K21:K25)</f>
        <v>0</v>
      </c>
      <c r="L20" s="117">
        <f>SUM(L21:L25)</f>
        <v>0</v>
      </c>
      <c r="M20" s="117">
        <f>SUM(M21:M25)</f>
        <v>0</v>
      </c>
      <c r="N20" s="117">
        <f>SUM(N21:N25)</f>
        <v>0</v>
      </c>
      <c r="O20" s="118">
        <f>SUM(D20:N20)</f>
        <v>426214399</v>
      </c>
      <c r="P20" s="119">
        <f>(O20/P$43)</f>
        <v>1049.0295180337391</v>
      </c>
      <c r="Q20" s="120"/>
    </row>
    <row r="21" spans="1:17">
      <c r="A21" s="108"/>
      <c r="B21" s="109">
        <v>533</v>
      </c>
      <c r="C21" s="110" t="s">
        <v>32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134439079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6" si="2">SUM(D21:N21)</f>
        <v>134439079</v>
      </c>
      <c r="P21" s="112">
        <f>(O21/P$43)</f>
        <v>330.89112563808476</v>
      </c>
      <c r="Q21" s="113"/>
    </row>
    <row r="22" spans="1:17">
      <c r="A22" s="108"/>
      <c r="B22" s="109">
        <v>534</v>
      </c>
      <c r="C22" s="110" t="s">
        <v>33</v>
      </c>
      <c r="D22" s="111">
        <v>0</v>
      </c>
      <c r="E22" s="111">
        <v>0</v>
      </c>
      <c r="F22" s="111">
        <v>0</v>
      </c>
      <c r="G22" s="111">
        <v>5084059</v>
      </c>
      <c r="H22" s="111">
        <v>0</v>
      </c>
      <c r="I22" s="111">
        <v>98849358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103933417</v>
      </c>
      <c r="P22" s="112">
        <f>(O22/P$43)</f>
        <v>255.80839736742359</v>
      </c>
      <c r="Q22" s="113"/>
    </row>
    <row r="23" spans="1:17">
      <c r="A23" s="108"/>
      <c r="B23" s="109">
        <v>535</v>
      </c>
      <c r="C23" s="110" t="s">
        <v>34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134737340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134737340</v>
      </c>
      <c r="P23" s="112">
        <f>(O23/P$43)</f>
        <v>331.62522705233158</v>
      </c>
      <c r="Q23" s="113"/>
    </row>
    <row r="24" spans="1:17">
      <c r="A24" s="108"/>
      <c r="B24" s="109">
        <v>538</v>
      </c>
      <c r="C24" s="110" t="s">
        <v>35</v>
      </c>
      <c r="D24" s="111">
        <v>0</v>
      </c>
      <c r="E24" s="111">
        <v>20018805</v>
      </c>
      <c r="F24" s="111">
        <v>0</v>
      </c>
      <c r="G24" s="111">
        <v>32982603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53001408</v>
      </c>
      <c r="P24" s="112">
        <f>(O24/P$43)</f>
        <v>130.45087547441017</v>
      </c>
      <c r="Q24" s="113"/>
    </row>
    <row r="25" spans="1:17">
      <c r="A25" s="108"/>
      <c r="B25" s="109">
        <v>539</v>
      </c>
      <c r="C25" s="110" t="s">
        <v>36</v>
      </c>
      <c r="D25" s="111">
        <v>0</v>
      </c>
      <c r="E25" s="111">
        <v>0</v>
      </c>
      <c r="F25" s="111">
        <v>0</v>
      </c>
      <c r="G25" s="111">
        <v>103155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103155</v>
      </c>
      <c r="P25" s="112">
        <f>(O25/P$43)</f>
        <v>0.2538925014890695</v>
      </c>
      <c r="Q25" s="113"/>
    </row>
    <row r="26" spans="1:17" ht="15.75">
      <c r="A26" s="114" t="s">
        <v>37</v>
      </c>
      <c r="B26" s="115"/>
      <c r="C26" s="116"/>
      <c r="D26" s="117">
        <f>SUM(D27:D29)</f>
        <v>1215956</v>
      </c>
      <c r="E26" s="117">
        <f>SUM(E27:E29)</f>
        <v>36841516</v>
      </c>
      <c r="F26" s="117">
        <f>SUM(F27:F29)</f>
        <v>0</v>
      </c>
      <c r="G26" s="117">
        <f>SUM(G27:G29)</f>
        <v>20623141</v>
      </c>
      <c r="H26" s="117">
        <f>SUM(H27:H29)</f>
        <v>0</v>
      </c>
      <c r="I26" s="117">
        <f>SUM(I27:I29)</f>
        <v>22749389</v>
      </c>
      <c r="J26" s="117">
        <f>SUM(J27:J29)</f>
        <v>0</v>
      </c>
      <c r="K26" s="117">
        <f>SUM(K27:K29)</f>
        <v>0</v>
      </c>
      <c r="L26" s="117">
        <f>SUM(L27:L29)</f>
        <v>0</v>
      </c>
      <c r="M26" s="117">
        <f>SUM(M27:M29)</f>
        <v>144481</v>
      </c>
      <c r="N26" s="117">
        <f>SUM(N27:N29)</f>
        <v>3763059</v>
      </c>
      <c r="O26" s="117">
        <f t="shared" si="2"/>
        <v>85337542</v>
      </c>
      <c r="P26" s="119">
        <f>(O26/P$43)</f>
        <v>210.03889301835616</v>
      </c>
      <c r="Q26" s="120"/>
    </row>
    <row r="27" spans="1:17">
      <c r="A27" s="108"/>
      <c r="B27" s="109">
        <v>541</v>
      </c>
      <c r="C27" s="110" t="s">
        <v>38</v>
      </c>
      <c r="D27" s="111">
        <v>1215956</v>
      </c>
      <c r="E27" s="111">
        <v>36841516</v>
      </c>
      <c r="F27" s="111">
        <v>0</v>
      </c>
      <c r="G27" s="111">
        <v>19062392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144481</v>
      </c>
      <c r="N27" s="111">
        <v>0</v>
      </c>
      <c r="O27" s="111">
        <f t="shared" si="2"/>
        <v>57264345</v>
      </c>
      <c r="P27" s="112">
        <f>(O27/P$43)</f>
        <v>140.94312246796656</v>
      </c>
      <c r="Q27" s="113"/>
    </row>
    <row r="28" spans="1:17">
      <c r="A28" s="108"/>
      <c r="B28" s="109">
        <v>544</v>
      </c>
      <c r="C28" s="110" t="s">
        <v>39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3763059</v>
      </c>
      <c r="O28" s="111">
        <f t="shared" si="2"/>
        <v>3763059</v>
      </c>
      <c r="P28" s="112">
        <f>(O28/P$43)</f>
        <v>9.2619113252964596</v>
      </c>
      <c r="Q28" s="113"/>
    </row>
    <row r="29" spans="1:17">
      <c r="A29" s="108"/>
      <c r="B29" s="109">
        <v>545</v>
      </c>
      <c r="C29" s="110" t="s">
        <v>40</v>
      </c>
      <c r="D29" s="111">
        <v>0</v>
      </c>
      <c r="E29" s="111">
        <v>0</v>
      </c>
      <c r="F29" s="111">
        <v>0</v>
      </c>
      <c r="G29" s="111">
        <v>1560749</v>
      </c>
      <c r="H29" s="111">
        <v>0</v>
      </c>
      <c r="I29" s="111">
        <v>22749389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24310138</v>
      </c>
      <c r="P29" s="112">
        <f>(O29/P$43)</f>
        <v>59.833859225093157</v>
      </c>
      <c r="Q29" s="113"/>
    </row>
    <row r="30" spans="1:17" ht="15.75">
      <c r="A30" s="114" t="s">
        <v>41</v>
      </c>
      <c r="B30" s="115"/>
      <c r="C30" s="116"/>
      <c r="D30" s="117">
        <f>SUM(D31:D32)</f>
        <v>11947179</v>
      </c>
      <c r="E30" s="117">
        <f>SUM(E31:E32)</f>
        <v>72338653</v>
      </c>
      <c r="F30" s="117">
        <f>SUM(F31:F32)</f>
        <v>0</v>
      </c>
      <c r="G30" s="117">
        <f>SUM(G31:G32)</f>
        <v>4896368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13725453</v>
      </c>
      <c r="N30" s="117">
        <f>SUM(N31:N32)</f>
        <v>0</v>
      </c>
      <c r="O30" s="117">
        <f t="shared" si="2"/>
        <v>102907653</v>
      </c>
      <c r="P30" s="119">
        <f>(O30/P$43)</f>
        <v>253.28371327167028</v>
      </c>
      <c r="Q30" s="120"/>
    </row>
    <row r="31" spans="1:17">
      <c r="A31" s="121"/>
      <c r="B31" s="122">
        <v>554</v>
      </c>
      <c r="C31" s="123" t="s">
        <v>43</v>
      </c>
      <c r="D31" s="111">
        <v>7967564</v>
      </c>
      <c r="E31" s="111">
        <v>57258930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13725453</v>
      </c>
      <c r="N31" s="111">
        <v>0</v>
      </c>
      <c r="O31" s="111">
        <f t="shared" si="2"/>
        <v>78951947</v>
      </c>
      <c r="P31" s="112">
        <f>(O31/P$43)</f>
        <v>194.32220756398075</v>
      </c>
      <c r="Q31" s="113"/>
    </row>
    <row r="32" spans="1:17">
      <c r="A32" s="121"/>
      <c r="B32" s="122">
        <v>559</v>
      </c>
      <c r="C32" s="123" t="s">
        <v>44</v>
      </c>
      <c r="D32" s="111">
        <v>3979615</v>
      </c>
      <c r="E32" s="111">
        <v>15079723</v>
      </c>
      <c r="F32" s="111">
        <v>0</v>
      </c>
      <c r="G32" s="111">
        <v>4896368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23955706</v>
      </c>
      <c r="P32" s="112">
        <f>(O32/P$43)</f>
        <v>58.961505707689504</v>
      </c>
      <c r="Q32" s="113"/>
    </row>
    <row r="33" spans="1:120" ht="15.75">
      <c r="A33" s="114" t="s">
        <v>45</v>
      </c>
      <c r="B33" s="115"/>
      <c r="C33" s="116"/>
      <c r="D33" s="117">
        <f>SUM(D34:D36)</f>
        <v>67636513</v>
      </c>
      <c r="E33" s="117">
        <f>SUM(E34:E36)</f>
        <v>929529</v>
      </c>
      <c r="F33" s="117">
        <f>SUM(F34:F36)</f>
        <v>0</v>
      </c>
      <c r="G33" s="117">
        <f>SUM(G34:G36)</f>
        <v>31713654</v>
      </c>
      <c r="H33" s="117">
        <f>SUM(H34:H36)</f>
        <v>0</v>
      </c>
      <c r="I33" s="117">
        <f>SUM(I34:I36)</f>
        <v>7189253</v>
      </c>
      <c r="J33" s="117">
        <f>SUM(J34:J36)</f>
        <v>0</v>
      </c>
      <c r="K33" s="117">
        <f>SUM(K34:K36)</f>
        <v>0</v>
      </c>
      <c r="L33" s="117">
        <f>SUM(L34:L36)</f>
        <v>0</v>
      </c>
      <c r="M33" s="117">
        <f>SUM(M34:M36)</f>
        <v>0</v>
      </c>
      <c r="N33" s="117">
        <f>SUM(N34:N36)</f>
        <v>0</v>
      </c>
      <c r="O33" s="117">
        <f>SUM(D33:N33)</f>
        <v>107468949</v>
      </c>
      <c r="P33" s="119">
        <f>(O33/P$43)</f>
        <v>264.5103028841184</v>
      </c>
      <c r="Q33" s="113"/>
    </row>
    <row r="34" spans="1:120">
      <c r="A34" s="108"/>
      <c r="B34" s="109">
        <v>572</v>
      </c>
      <c r="C34" s="110" t="s">
        <v>46</v>
      </c>
      <c r="D34" s="111">
        <v>54817697</v>
      </c>
      <c r="E34" s="111">
        <v>94956</v>
      </c>
      <c r="F34" s="111">
        <v>0</v>
      </c>
      <c r="G34" s="111">
        <v>11871369</v>
      </c>
      <c r="H34" s="111">
        <v>0</v>
      </c>
      <c r="I34" s="111">
        <v>7189253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73973275</v>
      </c>
      <c r="P34" s="112">
        <f>(O34/P$43)</f>
        <v>182.06834213648244</v>
      </c>
      <c r="Q34" s="113"/>
    </row>
    <row r="35" spans="1:120">
      <c r="A35" s="108"/>
      <c r="B35" s="109">
        <v>575</v>
      </c>
      <c r="C35" s="110" t="s">
        <v>48</v>
      </c>
      <c r="D35" s="111">
        <v>12818816</v>
      </c>
      <c r="E35" s="111">
        <v>233274</v>
      </c>
      <c r="F35" s="111">
        <v>0</v>
      </c>
      <c r="G35" s="111">
        <v>19842285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32894375</v>
      </c>
      <c r="P35" s="112">
        <f>(O35/P$43)</f>
        <v>80.962000423338765</v>
      </c>
      <c r="Q35" s="113"/>
    </row>
    <row r="36" spans="1:120">
      <c r="A36" s="108"/>
      <c r="B36" s="109">
        <v>579</v>
      </c>
      <c r="C36" s="110" t="s">
        <v>57</v>
      </c>
      <c r="D36" s="111">
        <v>0</v>
      </c>
      <c r="E36" s="111">
        <v>601299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601299</v>
      </c>
      <c r="P36" s="112">
        <f>(O36/P$43)</f>
        <v>1.4799603242971837</v>
      </c>
      <c r="Q36" s="113"/>
    </row>
    <row r="37" spans="1:120" ht="15.75">
      <c r="A37" s="114" t="s">
        <v>51</v>
      </c>
      <c r="B37" s="115"/>
      <c r="C37" s="116"/>
      <c r="D37" s="117">
        <f>SUM(D38:D40)</f>
        <v>203793951</v>
      </c>
      <c r="E37" s="117">
        <f>SUM(E38:E40)</f>
        <v>9516112</v>
      </c>
      <c r="F37" s="117">
        <f>SUM(F38:F40)</f>
        <v>0</v>
      </c>
      <c r="G37" s="117">
        <f>SUM(G38:G40)</f>
        <v>28799198</v>
      </c>
      <c r="H37" s="117">
        <f>SUM(H38:H40)</f>
        <v>0</v>
      </c>
      <c r="I37" s="117">
        <f>SUM(I38:I40)</f>
        <v>46895755</v>
      </c>
      <c r="J37" s="117">
        <f>SUM(J38:J40)</f>
        <v>33197800</v>
      </c>
      <c r="K37" s="117">
        <f>SUM(K38:K40)</f>
        <v>0</v>
      </c>
      <c r="L37" s="117">
        <f>SUM(L38:L40)</f>
        <v>0</v>
      </c>
      <c r="M37" s="117">
        <f>SUM(M38:M40)</f>
        <v>0</v>
      </c>
      <c r="N37" s="117">
        <f>SUM(N38:N40)</f>
        <v>0</v>
      </c>
      <c r="O37" s="117">
        <f>SUM(D37:N37)</f>
        <v>322202816</v>
      </c>
      <c r="P37" s="119">
        <f>(O37/P$43)</f>
        <v>793.0287328880072</v>
      </c>
      <c r="Q37" s="113"/>
    </row>
    <row r="38" spans="1:120">
      <c r="A38" s="108"/>
      <c r="B38" s="109">
        <v>581</v>
      </c>
      <c r="C38" s="110" t="s">
        <v>103</v>
      </c>
      <c r="D38" s="111">
        <v>90029628</v>
      </c>
      <c r="E38" s="111">
        <v>9516112</v>
      </c>
      <c r="F38" s="111">
        <v>0</v>
      </c>
      <c r="G38" s="111">
        <v>28799198</v>
      </c>
      <c r="H38" s="111">
        <v>0</v>
      </c>
      <c r="I38" s="111">
        <v>46386316</v>
      </c>
      <c r="J38" s="111">
        <v>90000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174821254</v>
      </c>
      <c r="P38" s="112">
        <f>(O38/P$43)</f>
        <v>430.28263769585573</v>
      </c>
      <c r="Q38" s="113"/>
    </row>
    <row r="39" spans="1:120">
      <c r="A39" s="108"/>
      <c r="B39" s="109">
        <v>584</v>
      </c>
      <c r="C39" s="110" t="s">
        <v>106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509439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ref="O39:O40" si="3">SUM(D39:N39)</f>
        <v>509439</v>
      </c>
      <c r="P39" s="112">
        <f>(O39/P$43)</f>
        <v>1.2538678887702008</v>
      </c>
      <c r="Q39" s="113"/>
    </row>
    <row r="40" spans="1:120" ht="15.75" thickBot="1">
      <c r="A40" s="108"/>
      <c r="B40" s="109">
        <v>590</v>
      </c>
      <c r="C40" s="110" t="s">
        <v>50</v>
      </c>
      <c r="D40" s="111">
        <v>113764323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33107800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146872123</v>
      </c>
      <c r="P40" s="112">
        <f>(O40/P$43)</f>
        <v>361.4922273033813</v>
      </c>
      <c r="Q40" s="113"/>
    </row>
    <row r="41" spans="1:120" ht="16.5" thickBot="1">
      <c r="A41" s="124" t="s">
        <v>10</v>
      </c>
      <c r="B41" s="125"/>
      <c r="C41" s="126"/>
      <c r="D41" s="127">
        <f>SUM(D5,D14,D20,D26,D30,D33,D37)</f>
        <v>731272487</v>
      </c>
      <c r="E41" s="127">
        <f t="shared" ref="E41:N41" si="4">SUM(E5,E14,E20,E26,E30,E33,E37)</f>
        <v>187876210</v>
      </c>
      <c r="F41" s="127">
        <f t="shared" si="4"/>
        <v>53169018</v>
      </c>
      <c r="G41" s="127">
        <f t="shared" si="4"/>
        <v>204400741</v>
      </c>
      <c r="H41" s="127">
        <f t="shared" si="4"/>
        <v>0</v>
      </c>
      <c r="I41" s="127">
        <f t="shared" si="4"/>
        <v>444860174</v>
      </c>
      <c r="J41" s="127">
        <f t="shared" si="4"/>
        <v>45451025</v>
      </c>
      <c r="K41" s="127">
        <f t="shared" si="4"/>
        <v>209680445</v>
      </c>
      <c r="L41" s="127">
        <f t="shared" si="4"/>
        <v>0</v>
      </c>
      <c r="M41" s="127">
        <f t="shared" si="4"/>
        <v>13869934</v>
      </c>
      <c r="N41" s="127">
        <f t="shared" si="4"/>
        <v>3763059</v>
      </c>
      <c r="O41" s="127">
        <f>SUM(D41:N41)</f>
        <v>1894343093</v>
      </c>
      <c r="P41" s="128">
        <f>(O41/P$43)</f>
        <v>4662.4933988687999</v>
      </c>
      <c r="Q41" s="106"/>
      <c r="R41" s="129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</row>
    <row r="42" spans="1:120">
      <c r="A42" s="130"/>
      <c r="B42" s="131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3"/>
    </row>
    <row r="43" spans="1:120">
      <c r="A43" s="134"/>
      <c r="B43" s="135"/>
      <c r="C43" s="135"/>
      <c r="D43" s="136"/>
      <c r="E43" s="136"/>
      <c r="F43" s="136"/>
      <c r="G43" s="136"/>
      <c r="H43" s="136"/>
      <c r="I43" s="136"/>
      <c r="J43" s="136"/>
      <c r="K43" s="136"/>
      <c r="L43" s="136"/>
      <c r="M43" s="139" t="s">
        <v>110</v>
      </c>
      <c r="N43" s="139"/>
      <c r="O43" s="139"/>
      <c r="P43" s="137">
        <v>406294</v>
      </c>
    </row>
    <row r="44" spans="1:120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43" t="s">
        <v>60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44472101</v>
      </c>
      <c r="E5" s="59">
        <f t="shared" si="0"/>
        <v>2176501</v>
      </c>
      <c r="F5" s="59">
        <f t="shared" si="0"/>
        <v>34550359</v>
      </c>
      <c r="G5" s="59">
        <f t="shared" si="0"/>
        <v>1670357</v>
      </c>
      <c r="H5" s="59">
        <f t="shared" si="0"/>
        <v>0</v>
      </c>
      <c r="I5" s="59">
        <f t="shared" si="0"/>
        <v>0</v>
      </c>
      <c r="J5" s="59">
        <f t="shared" si="0"/>
        <v>9184935</v>
      </c>
      <c r="K5" s="59">
        <f t="shared" si="0"/>
        <v>152967648</v>
      </c>
      <c r="L5" s="59">
        <f t="shared" si="0"/>
        <v>0</v>
      </c>
      <c r="M5" s="59">
        <f t="shared" si="0"/>
        <v>0</v>
      </c>
      <c r="N5" s="60">
        <f t="shared" ref="N5:N21" si="1">SUM(D5:M5)</f>
        <v>245021901</v>
      </c>
      <c r="O5" s="61">
        <f t="shared" ref="O5:O38" si="2">(N5/O$40)</f>
        <v>694.62268633359884</v>
      </c>
      <c r="P5" s="62"/>
    </row>
    <row r="6" spans="1:133">
      <c r="A6" s="64"/>
      <c r="B6" s="65">
        <v>511</v>
      </c>
      <c r="C6" s="66" t="s">
        <v>19</v>
      </c>
      <c r="D6" s="67">
        <v>1328172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1328172</v>
      </c>
      <c r="O6" s="68">
        <f t="shared" si="2"/>
        <v>3.7652895467212488</v>
      </c>
      <c r="P6" s="69"/>
    </row>
    <row r="7" spans="1:133">
      <c r="A7" s="64"/>
      <c r="B7" s="65">
        <v>512</v>
      </c>
      <c r="C7" s="66" t="s">
        <v>20</v>
      </c>
      <c r="D7" s="67">
        <v>1956654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1956654</v>
      </c>
      <c r="O7" s="68">
        <f t="shared" si="2"/>
        <v>5.5469990729742218</v>
      </c>
      <c r="P7" s="69"/>
    </row>
    <row r="8" spans="1:133">
      <c r="A8" s="64"/>
      <c r="B8" s="65">
        <v>513</v>
      </c>
      <c r="C8" s="66" t="s">
        <v>21</v>
      </c>
      <c r="D8" s="67">
        <v>35459612</v>
      </c>
      <c r="E8" s="67">
        <v>0</v>
      </c>
      <c r="F8" s="67">
        <v>6468054</v>
      </c>
      <c r="G8" s="67">
        <v>398190</v>
      </c>
      <c r="H8" s="67">
        <v>0</v>
      </c>
      <c r="I8" s="67">
        <v>0</v>
      </c>
      <c r="J8" s="67">
        <v>9184935</v>
      </c>
      <c r="K8" s="67">
        <v>152967648</v>
      </c>
      <c r="L8" s="67">
        <v>0</v>
      </c>
      <c r="M8" s="67">
        <v>0</v>
      </c>
      <c r="N8" s="67">
        <f t="shared" si="1"/>
        <v>204478439</v>
      </c>
      <c r="O8" s="68">
        <f t="shared" si="2"/>
        <v>579.68435480990297</v>
      </c>
      <c r="P8" s="69"/>
    </row>
    <row r="9" spans="1:133">
      <c r="A9" s="64"/>
      <c r="B9" s="65">
        <v>514</v>
      </c>
      <c r="C9" s="66" t="s">
        <v>22</v>
      </c>
      <c r="D9" s="67">
        <v>4441817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4441817</v>
      </c>
      <c r="O9" s="68">
        <f t="shared" si="2"/>
        <v>12.592290093864904</v>
      </c>
      <c r="P9" s="69"/>
    </row>
    <row r="10" spans="1:133">
      <c r="A10" s="64"/>
      <c r="B10" s="65">
        <v>519</v>
      </c>
      <c r="C10" s="66" t="s">
        <v>70</v>
      </c>
      <c r="D10" s="67">
        <v>1285846</v>
      </c>
      <c r="E10" s="67">
        <v>2176501</v>
      </c>
      <c r="F10" s="67">
        <v>28082305</v>
      </c>
      <c r="G10" s="67">
        <v>1272167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32816819</v>
      </c>
      <c r="O10" s="68">
        <f t="shared" si="2"/>
        <v>93.033752810135482</v>
      </c>
      <c r="P10" s="69"/>
    </row>
    <row r="11" spans="1:133" ht="15.75">
      <c r="A11" s="70" t="s">
        <v>25</v>
      </c>
      <c r="B11" s="71"/>
      <c r="C11" s="72"/>
      <c r="D11" s="73">
        <f t="shared" ref="D11:M11" si="3">SUM(D12:D15)</f>
        <v>225618847</v>
      </c>
      <c r="E11" s="73">
        <f t="shared" si="3"/>
        <v>6646489</v>
      </c>
      <c r="F11" s="73">
        <f t="shared" si="3"/>
        <v>0</v>
      </c>
      <c r="G11" s="73">
        <f t="shared" si="3"/>
        <v>385214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232650550</v>
      </c>
      <c r="O11" s="75">
        <f t="shared" si="2"/>
        <v>659.55063346761506</v>
      </c>
      <c r="P11" s="76"/>
    </row>
    <row r="12" spans="1:133">
      <c r="A12" s="64"/>
      <c r="B12" s="65">
        <v>521</v>
      </c>
      <c r="C12" s="66" t="s">
        <v>26</v>
      </c>
      <c r="D12" s="67">
        <v>139562122</v>
      </c>
      <c r="E12" s="67">
        <v>5824730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145386852</v>
      </c>
      <c r="O12" s="68">
        <f t="shared" si="2"/>
        <v>412.16317921647897</v>
      </c>
      <c r="P12" s="69"/>
    </row>
    <row r="13" spans="1:133">
      <c r="A13" s="64"/>
      <c r="B13" s="65">
        <v>522</v>
      </c>
      <c r="C13" s="66" t="s">
        <v>27</v>
      </c>
      <c r="D13" s="67">
        <v>76367626</v>
      </c>
      <c r="E13" s="67">
        <v>744119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77111745</v>
      </c>
      <c r="O13" s="68">
        <f t="shared" si="2"/>
        <v>218.60726425337572</v>
      </c>
      <c r="P13" s="69"/>
    </row>
    <row r="14" spans="1:133">
      <c r="A14" s="64"/>
      <c r="B14" s="65">
        <v>524</v>
      </c>
      <c r="C14" s="66" t="s">
        <v>28</v>
      </c>
      <c r="D14" s="67">
        <v>9689099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9689099</v>
      </c>
      <c r="O14" s="68">
        <f t="shared" si="2"/>
        <v>27.468026115478494</v>
      </c>
      <c r="P14" s="69"/>
    </row>
    <row r="15" spans="1:133">
      <c r="A15" s="64"/>
      <c r="B15" s="65">
        <v>529</v>
      </c>
      <c r="C15" s="66" t="s">
        <v>30</v>
      </c>
      <c r="D15" s="67">
        <v>0</v>
      </c>
      <c r="E15" s="67">
        <v>77640</v>
      </c>
      <c r="F15" s="67">
        <v>0</v>
      </c>
      <c r="G15" s="67">
        <v>385214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462854</v>
      </c>
      <c r="O15" s="68">
        <f t="shared" si="2"/>
        <v>1.3121638822819008</v>
      </c>
      <c r="P15" s="69"/>
    </row>
    <row r="16" spans="1:133" ht="15.75">
      <c r="A16" s="70" t="s">
        <v>31</v>
      </c>
      <c r="B16" s="71"/>
      <c r="C16" s="72"/>
      <c r="D16" s="73">
        <f t="shared" ref="D16:M16" si="4">SUM(D17:D21)</f>
        <v>0</v>
      </c>
      <c r="E16" s="73">
        <f t="shared" si="4"/>
        <v>1465420</v>
      </c>
      <c r="F16" s="73">
        <f t="shared" si="4"/>
        <v>2797588</v>
      </c>
      <c r="G16" s="73">
        <f t="shared" si="4"/>
        <v>0</v>
      </c>
      <c r="H16" s="73">
        <f t="shared" si="4"/>
        <v>0</v>
      </c>
      <c r="I16" s="73">
        <f t="shared" si="4"/>
        <v>229030535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233293543</v>
      </c>
      <c r="O16" s="75">
        <f t="shared" si="2"/>
        <v>661.37348082587505</v>
      </c>
      <c r="P16" s="76"/>
    </row>
    <row r="17" spans="1:16">
      <c r="A17" s="64"/>
      <c r="B17" s="65">
        <v>533</v>
      </c>
      <c r="C17" s="66" t="s">
        <v>32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72646068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72646068</v>
      </c>
      <c r="O17" s="68">
        <f t="shared" si="2"/>
        <v>205.94733246206141</v>
      </c>
      <c r="P17" s="69"/>
    </row>
    <row r="18" spans="1:16">
      <c r="A18" s="64"/>
      <c r="B18" s="65">
        <v>534</v>
      </c>
      <c r="C18" s="66" t="s">
        <v>71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67015066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67015066</v>
      </c>
      <c r="O18" s="68">
        <f t="shared" si="2"/>
        <v>189.98377279647107</v>
      </c>
      <c r="P18" s="69"/>
    </row>
    <row r="19" spans="1:16">
      <c r="A19" s="64"/>
      <c r="B19" s="65">
        <v>535</v>
      </c>
      <c r="C19" s="66" t="s">
        <v>34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89369401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89369401</v>
      </c>
      <c r="O19" s="68">
        <f t="shared" si="2"/>
        <v>253.35699847763658</v>
      </c>
      <c r="P19" s="69"/>
    </row>
    <row r="20" spans="1:16">
      <c r="A20" s="64"/>
      <c r="B20" s="65">
        <v>538</v>
      </c>
      <c r="C20" s="66" t="s">
        <v>72</v>
      </c>
      <c r="D20" s="67">
        <v>0</v>
      </c>
      <c r="E20" s="67">
        <v>1461252</v>
      </c>
      <c r="F20" s="67">
        <v>2797588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4258840</v>
      </c>
      <c r="O20" s="68">
        <f t="shared" si="2"/>
        <v>12.073561054711531</v>
      </c>
      <c r="P20" s="69"/>
    </row>
    <row r="21" spans="1:16">
      <c r="A21" s="64"/>
      <c r="B21" s="65">
        <v>539</v>
      </c>
      <c r="C21" s="66" t="s">
        <v>36</v>
      </c>
      <c r="D21" s="67">
        <v>0</v>
      </c>
      <c r="E21" s="67">
        <v>4168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4168</v>
      </c>
      <c r="O21" s="68">
        <f t="shared" si="2"/>
        <v>1.1816034994514389E-2</v>
      </c>
      <c r="P21" s="69"/>
    </row>
    <row r="22" spans="1:16" ht="15.75">
      <c r="A22" s="70" t="s">
        <v>37</v>
      </c>
      <c r="B22" s="71"/>
      <c r="C22" s="72"/>
      <c r="D22" s="73">
        <f t="shared" ref="D22:M22" si="5">SUM(D23:D26)</f>
        <v>20156551</v>
      </c>
      <c r="E22" s="73">
        <f t="shared" si="5"/>
        <v>21226523</v>
      </c>
      <c r="F22" s="73">
        <f t="shared" si="5"/>
        <v>0</v>
      </c>
      <c r="G22" s="73">
        <f t="shared" si="5"/>
        <v>11015066</v>
      </c>
      <c r="H22" s="73">
        <f t="shared" si="5"/>
        <v>0</v>
      </c>
      <c r="I22" s="73">
        <f t="shared" si="5"/>
        <v>15774777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1934014</v>
      </c>
      <c r="N22" s="73">
        <f t="shared" ref="N22:N30" si="6">SUM(D22:M22)</f>
        <v>70106931</v>
      </c>
      <c r="O22" s="75">
        <f t="shared" si="2"/>
        <v>198.7490283238977</v>
      </c>
      <c r="P22" s="76"/>
    </row>
    <row r="23" spans="1:16">
      <c r="A23" s="64"/>
      <c r="B23" s="65">
        <v>541</v>
      </c>
      <c r="C23" s="66" t="s">
        <v>73</v>
      </c>
      <c r="D23" s="67">
        <v>20156551</v>
      </c>
      <c r="E23" s="67">
        <v>21226523</v>
      </c>
      <c r="F23" s="67">
        <v>0</v>
      </c>
      <c r="G23" s="67">
        <v>6534825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47917899</v>
      </c>
      <c r="O23" s="68">
        <f t="shared" si="2"/>
        <v>135.8444269308076</v>
      </c>
      <c r="P23" s="69"/>
    </row>
    <row r="24" spans="1:16">
      <c r="A24" s="64"/>
      <c r="B24" s="65">
        <v>544</v>
      </c>
      <c r="C24" s="66" t="s">
        <v>74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1934014</v>
      </c>
      <c r="N24" s="67">
        <f t="shared" si="6"/>
        <v>1934014</v>
      </c>
      <c r="O24" s="68">
        <f t="shared" si="2"/>
        <v>5.4828160038101608</v>
      </c>
      <c r="P24" s="69"/>
    </row>
    <row r="25" spans="1:16">
      <c r="A25" s="64"/>
      <c r="B25" s="65">
        <v>545</v>
      </c>
      <c r="C25" s="66" t="s">
        <v>40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15774777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15774777</v>
      </c>
      <c r="O25" s="68">
        <f t="shared" si="2"/>
        <v>44.720565514074067</v>
      </c>
      <c r="P25" s="69"/>
    </row>
    <row r="26" spans="1:16">
      <c r="A26" s="64"/>
      <c r="B26" s="65">
        <v>549</v>
      </c>
      <c r="C26" s="66" t="s">
        <v>75</v>
      </c>
      <c r="D26" s="67">
        <v>0</v>
      </c>
      <c r="E26" s="67">
        <v>0</v>
      </c>
      <c r="F26" s="67">
        <v>0</v>
      </c>
      <c r="G26" s="67">
        <v>4480241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4480241</v>
      </c>
      <c r="O26" s="68">
        <f t="shared" si="2"/>
        <v>12.701219875205888</v>
      </c>
      <c r="P26" s="69"/>
    </row>
    <row r="27" spans="1:16" ht="15.75">
      <c r="A27" s="70" t="s">
        <v>41</v>
      </c>
      <c r="B27" s="71"/>
      <c r="C27" s="72"/>
      <c r="D27" s="73">
        <f t="shared" ref="D27:M27" si="7">SUM(D28:D30)</f>
        <v>6897608</v>
      </c>
      <c r="E27" s="73">
        <f t="shared" si="7"/>
        <v>23381252</v>
      </c>
      <c r="F27" s="73">
        <f t="shared" si="7"/>
        <v>310000</v>
      </c>
      <c r="G27" s="73">
        <f t="shared" si="7"/>
        <v>54070400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6"/>
        <v>84659260</v>
      </c>
      <c r="O27" s="75">
        <f t="shared" si="2"/>
        <v>240.00402561652885</v>
      </c>
      <c r="P27" s="76"/>
    </row>
    <row r="28" spans="1:16">
      <c r="A28" s="64"/>
      <c r="B28" s="65">
        <v>552</v>
      </c>
      <c r="C28" s="66" t="s">
        <v>42</v>
      </c>
      <c r="D28" s="67">
        <v>0</v>
      </c>
      <c r="E28" s="67">
        <v>0</v>
      </c>
      <c r="F28" s="67">
        <v>310000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6"/>
        <v>310000</v>
      </c>
      <c r="O28" s="68">
        <f t="shared" si="2"/>
        <v>0.87883177742309515</v>
      </c>
      <c r="P28" s="69"/>
    </row>
    <row r="29" spans="1:16">
      <c r="A29" s="64"/>
      <c r="B29" s="65">
        <v>554</v>
      </c>
      <c r="C29" s="66" t="s">
        <v>43</v>
      </c>
      <c r="D29" s="67">
        <v>5266424</v>
      </c>
      <c r="E29" s="67">
        <v>15583003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6"/>
        <v>20849427</v>
      </c>
      <c r="O29" s="68">
        <f t="shared" si="2"/>
        <v>59.106899963429257</v>
      </c>
      <c r="P29" s="69"/>
    </row>
    <row r="30" spans="1:16">
      <c r="A30" s="64"/>
      <c r="B30" s="65">
        <v>559</v>
      </c>
      <c r="C30" s="66" t="s">
        <v>44</v>
      </c>
      <c r="D30" s="67">
        <v>1631184</v>
      </c>
      <c r="E30" s="67">
        <v>7798249</v>
      </c>
      <c r="F30" s="67">
        <v>0</v>
      </c>
      <c r="G30" s="67">
        <v>54070400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6"/>
        <v>63499833</v>
      </c>
      <c r="O30" s="68">
        <f t="shared" si="2"/>
        <v>180.01829387567648</v>
      </c>
      <c r="P30" s="69"/>
    </row>
    <row r="31" spans="1:16" ht="15.75">
      <c r="A31" s="70" t="s">
        <v>45</v>
      </c>
      <c r="B31" s="71"/>
      <c r="C31" s="72"/>
      <c r="D31" s="73">
        <f t="shared" ref="D31:M31" si="8">SUM(D32:D34)</f>
        <v>43523879</v>
      </c>
      <c r="E31" s="73">
        <f t="shared" si="8"/>
        <v>816281</v>
      </c>
      <c r="F31" s="73">
        <f t="shared" si="8"/>
        <v>0</v>
      </c>
      <c r="G31" s="73">
        <f t="shared" si="8"/>
        <v>630627</v>
      </c>
      <c r="H31" s="73">
        <f t="shared" si="8"/>
        <v>0</v>
      </c>
      <c r="I31" s="73">
        <f t="shared" si="8"/>
        <v>4341528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f t="shared" ref="N31:N38" si="9">SUM(D31:M31)</f>
        <v>49312315</v>
      </c>
      <c r="O31" s="75">
        <f t="shared" si="2"/>
        <v>139.7975143235405</v>
      </c>
      <c r="P31" s="69"/>
    </row>
    <row r="32" spans="1:16">
      <c r="A32" s="64"/>
      <c r="B32" s="65">
        <v>572</v>
      </c>
      <c r="C32" s="66" t="s">
        <v>76</v>
      </c>
      <c r="D32" s="67">
        <v>33991069</v>
      </c>
      <c r="E32" s="67">
        <v>720943</v>
      </c>
      <c r="F32" s="67">
        <v>0</v>
      </c>
      <c r="G32" s="67">
        <v>132412</v>
      </c>
      <c r="H32" s="67">
        <v>0</v>
      </c>
      <c r="I32" s="67">
        <v>4341528</v>
      </c>
      <c r="J32" s="67">
        <v>0</v>
      </c>
      <c r="K32" s="67">
        <v>0</v>
      </c>
      <c r="L32" s="67">
        <v>0</v>
      </c>
      <c r="M32" s="67">
        <v>0</v>
      </c>
      <c r="N32" s="67">
        <f t="shared" si="9"/>
        <v>39185952</v>
      </c>
      <c r="O32" s="68">
        <f t="shared" si="2"/>
        <v>111.08987047153578</v>
      </c>
      <c r="P32" s="69"/>
    </row>
    <row r="33" spans="1:119">
      <c r="A33" s="64"/>
      <c r="B33" s="65">
        <v>575</v>
      </c>
      <c r="C33" s="66" t="s">
        <v>77</v>
      </c>
      <c r="D33" s="67">
        <v>9532810</v>
      </c>
      <c r="E33" s="67">
        <v>0</v>
      </c>
      <c r="F33" s="67">
        <v>0</v>
      </c>
      <c r="G33" s="67">
        <v>498215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9"/>
        <v>10031025</v>
      </c>
      <c r="O33" s="68">
        <f t="shared" si="2"/>
        <v>28.437366226211299</v>
      </c>
      <c r="P33" s="69"/>
    </row>
    <row r="34" spans="1:119">
      <c r="A34" s="64"/>
      <c r="B34" s="65">
        <v>579</v>
      </c>
      <c r="C34" s="66" t="s">
        <v>57</v>
      </c>
      <c r="D34" s="67">
        <v>0</v>
      </c>
      <c r="E34" s="67">
        <v>95338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9"/>
        <v>95338</v>
      </c>
      <c r="O34" s="68">
        <f t="shared" si="2"/>
        <v>0.27027762579342918</v>
      </c>
      <c r="P34" s="69"/>
    </row>
    <row r="35" spans="1:119" ht="15.75">
      <c r="A35" s="70" t="s">
        <v>78</v>
      </c>
      <c r="B35" s="71"/>
      <c r="C35" s="72"/>
      <c r="D35" s="73">
        <f t="shared" ref="D35:M35" si="10">SUM(D36:D37)</f>
        <v>1134690</v>
      </c>
      <c r="E35" s="73">
        <f t="shared" si="10"/>
        <v>102242203</v>
      </c>
      <c r="F35" s="73">
        <f t="shared" si="10"/>
        <v>1257813</v>
      </c>
      <c r="G35" s="73">
        <f t="shared" si="10"/>
        <v>7093222</v>
      </c>
      <c r="H35" s="73">
        <f t="shared" si="10"/>
        <v>0</v>
      </c>
      <c r="I35" s="73">
        <f t="shared" si="10"/>
        <v>32445273</v>
      </c>
      <c r="J35" s="73">
        <f t="shared" si="10"/>
        <v>17946002</v>
      </c>
      <c r="K35" s="73">
        <f t="shared" si="10"/>
        <v>0</v>
      </c>
      <c r="L35" s="73">
        <f t="shared" si="10"/>
        <v>0</v>
      </c>
      <c r="M35" s="73">
        <f t="shared" si="10"/>
        <v>0</v>
      </c>
      <c r="N35" s="73">
        <f t="shared" si="9"/>
        <v>162119203</v>
      </c>
      <c r="O35" s="75">
        <f t="shared" si="2"/>
        <v>459.59841073195349</v>
      </c>
      <c r="P35" s="69"/>
    </row>
    <row r="36" spans="1:119">
      <c r="A36" s="64"/>
      <c r="B36" s="65">
        <v>581</v>
      </c>
      <c r="C36" s="66" t="s">
        <v>79</v>
      </c>
      <c r="D36" s="67">
        <v>2181550</v>
      </c>
      <c r="E36" s="67">
        <v>102242203</v>
      </c>
      <c r="F36" s="67">
        <v>1257813</v>
      </c>
      <c r="G36" s="67">
        <v>7093222</v>
      </c>
      <c r="H36" s="67">
        <v>0</v>
      </c>
      <c r="I36" s="67">
        <v>32445273</v>
      </c>
      <c r="J36" s="67">
        <v>60000</v>
      </c>
      <c r="K36" s="67">
        <v>0</v>
      </c>
      <c r="L36" s="67">
        <v>0</v>
      </c>
      <c r="M36" s="67">
        <v>0</v>
      </c>
      <c r="N36" s="67">
        <f t="shared" si="9"/>
        <v>145280061</v>
      </c>
      <c r="O36" s="68">
        <f t="shared" si="2"/>
        <v>411.86043300892158</v>
      </c>
      <c r="P36" s="69"/>
    </row>
    <row r="37" spans="1:119" ht="15.75" thickBot="1">
      <c r="A37" s="64"/>
      <c r="B37" s="65">
        <v>590</v>
      </c>
      <c r="C37" s="66" t="s">
        <v>80</v>
      </c>
      <c r="D37" s="67">
        <v>-1046860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17886002</v>
      </c>
      <c r="K37" s="67">
        <v>0</v>
      </c>
      <c r="L37" s="67">
        <v>0</v>
      </c>
      <c r="M37" s="67">
        <v>0</v>
      </c>
      <c r="N37" s="67">
        <f t="shared" si="9"/>
        <v>16839142</v>
      </c>
      <c r="O37" s="68">
        <f t="shared" si="2"/>
        <v>47.737977723031911</v>
      </c>
      <c r="P37" s="69"/>
    </row>
    <row r="38" spans="1:119" ht="16.5" thickBot="1">
      <c r="A38" s="77" t="s">
        <v>10</v>
      </c>
      <c r="B38" s="78"/>
      <c r="C38" s="79"/>
      <c r="D38" s="80">
        <f>SUM(D5,D11,D16,D22,D27,D31,D35)</f>
        <v>341803676</v>
      </c>
      <c r="E38" s="80">
        <f t="shared" ref="E38:M38" si="11">SUM(E5,E11,E16,E22,E27,E31,E35)</f>
        <v>157954669</v>
      </c>
      <c r="F38" s="80">
        <f t="shared" si="11"/>
        <v>38915760</v>
      </c>
      <c r="G38" s="80">
        <f t="shared" si="11"/>
        <v>74864886</v>
      </c>
      <c r="H38" s="80">
        <f t="shared" si="11"/>
        <v>0</v>
      </c>
      <c r="I38" s="80">
        <f t="shared" si="11"/>
        <v>281592113</v>
      </c>
      <c r="J38" s="80">
        <f t="shared" si="11"/>
        <v>27130937</v>
      </c>
      <c r="K38" s="80">
        <f t="shared" si="11"/>
        <v>152967648</v>
      </c>
      <c r="L38" s="80">
        <f t="shared" si="11"/>
        <v>0</v>
      </c>
      <c r="M38" s="80">
        <f t="shared" si="11"/>
        <v>1934014</v>
      </c>
      <c r="N38" s="80">
        <f t="shared" si="9"/>
        <v>1077163703</v>
      </c>
      <c r="O38" s="81">
        <f t="shared" si="2"/>
        <v>3053.6957796230095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77" t="s">
        <v>81</v>
      </c>
      <c r="M40" s="177"/>
      <c r="N40" s="177"/>
      <c r="O40" s="91">
        <v>352741</v>
      </c>
    </row>
    <row r="41" spans="1:119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1:119" ht="15.75" customHeight="1" thickBot="1">
      <c r="A42" s="181" t="s">
        <v>60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42207717</v>
      </c>
      <c r="E5" s="26">
        <f t="shared" si="0"/>
        <v>2134356</v>
      </c>
      <c r="F5" s="26">
        <f t="shared" si="0"/>
        <v>34023968</v>
      </c>
      <c r="G5" s="26">
        <f t="shared" si="0"/>
        <v>9273943</v>
      </c>
      <c r="H5" s="26">
        <f t="shared" si="0"/>
        <v>0</v>
      </c>
      <c r="I5" s="26">
        <f t="shared" si="0"/>
        <v>253963</v>
      </c>
      <c r="J5" s="26">
        <f t="shared" si="0"/>
        <v>7880265</v>
      </c>
      <c r="K5" s="26">
        <f t="shared" si="0"/>
        <v>162017945</v>
      </c>
      <c r="L5" s="26">
        <f t="shared" si="0"/>
        <v>0</v>
      </c>
      <c r="M5" s="26">
        <f t="shared" si="0"/>
        <v>0</v>
      </c>
      <c r="N5" s="27">
        <f t="shared" ref="N5:N21" si="1">SUM(D5:M5)</f>
        <v>257792157</v>
      </c>
      <c r="O5" s="32">
        <f t="shared" ref="O5:O37" si="2">(N5/O$39)</f>
        <v>743.75494288953837</v>
      </c>
      <c r="P5" s="6"/>
    </row>
    <row r="6" spans="1:133">
      <c r="A6" s="12"/>
      <c r="B6" s="44">
        <v>511</v>
      </c>
      <c r="C6" s="20" t="s">
        <v>19</v>
      </c>
      <c r="D6" s="46">
        <v>1269657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1269657</v>
      </c>
      <c r="O6" s="47">
        <f t="shared" si="2"/>
        <v>3.6630814548958623</v>
      </c>
      <c r="P6" s="9"/>
    </row>
    <row r="7" spans="1:133">
      <c r="A7" s="12"/>
      <c r="B7" s="44">
        <v>512</v>
      </c>
      <c r="C7" s="20" t="s">
        <v>20</v>
      </c>
      <c r="D7" s="46">
        <v>1959118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1959118</v>
      </c>
      <c r="O7" s="47">
        <f t="shared" si="2"/>
        <v>5.6522421518194852</v>
      </c>
      <c r="P7" s="9"/>
    </row>
    <row r="8" spans="1:133">
      <c r="A8" s="12"/>
      <c r="B8" s="44">
        <v>513</v>
      </c>
      <c r="C8" s="20" t="s">
        <v>21</v>
      </c>
      <c r="D8" s="46">
        <v>33212646</v>
      </c>
      <c r="E8" s="46">
        <v>13150</v>
      </c>
      <c r="F8" s="46">
        <v>5973473</v>
      </c>
      <c r="G8" s="46">
        <v>7760361</v>
      </c>
      <c r="H8" s="46">
        <v>0</v>
      </c>
      <c r="I8" s="46">
        <v>0</v>
      </c>
      <c r="J8" s="46">
        <v>7836488</v>
      </c>
      <c r="K8" s="46">
        <v>162017945</v>
      </c>
      <c r="L8" s="46">
        <v>0</v>
      </c>
      <c r="M8" s="46">
        <v>0</v>
      </c>
      <c r="N8" s="46">
        <f t="shared" si="1"/>
        <v>216814063</v>
      </c>
      <c r="O8" s="47">
        <f t="shared" si="2"/>
        <v>625.52923611331505</v>
      </c>
      <c r="P8" s="9"/>
    </row>
    <row r="9" spans="1:133">
      <c r="A9" s="12"/>
      <c r="B9" s="44">
        <v>514</v>
      </c>
      <c r="C9" s="20" t="s">
        <v>22</v>
      </c>
      <c r="D9" s="46">
        <v>4407322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4407322</v>
      </c>
      <c r="O9" s="47">
        <f t="shared" si="2"/>
        <v>12.715544027996964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68806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68806</v>
      </c>
      <c r="O10" s="47">
        <f t="shared" si="2"/>
        <v>0.19851186783955407</v>
      </c>
      <c r="P10" s="9"/>
    </row>
    <row r="11" spans="1:133">
      <c r="A11" s="12"/>
      <c r="B11" s="44">
        <v>519</v>
      </c>
      <c r="C11" s="20" t="s">
        <v>24</v>
      </c>
      <c r="D11" s="46">
        <v>1358974</v>
      </c>
      <c r="E11" s="46">
        <v>2121206</v>
      </c>
      <c r="F11" s="46">
        <v>28050495</v>
      </c>
      <c r="G11" s="46">
        <v>1444776</v>
      </c>
      <c r="H11" s="46">
        <v>0</v>
      </c>
      <c r="I11" s="46">
        <v>253963</v>
      </c>
      <c r="J11" s="46">
        <v>43777</v>
      </c>
      <c r="K11" s="46">
        <v>0</v>
      </c>
      <c r="L11" s="46">
        <v>0</v>
      </c>
      <c r="M11" s="46">
        <v>0</v>
      </c>
      <c r="N11" s="46">
        <f t="shared" si="1"/>
        <v>33273191</v>
      </c>
      <c r="O11" s="47">
        <f t="shared" si="2"/>
        <v>95.996327273671483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214593060</v>
      </c>
      <c r="E12" s="31">
        <f t="shared" si="3"/>
        <v>17589889</v>
      </c>
      <c r="F12" s="31">
        <f t="shared" si="3"/>
        <v>0</v>
      </c>
      <c r="G12" s="31">
        <f t="shared" si="3"/>
        <v>1167146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233350095</v>
      </c>
      <c r="O12" s="43">
        <f t="shared" si="2"/>
        <v>673.23726446803175</v>
      </c>
      <c r="P12" s="10"/>
    </row>
    <row r="13" spans="1:133">
      <c r="A13" s="12"/>
      <c r="B13" s="44">
        <v>521</v>
      </c>
      <c r="C13" s="20" t="s">
        <v>26</v>
      </c>
      <c r="D13" s="46">
        <v>135343938</v>
      </c>
      <c r="E13" s="46">
        <v>17117510</v>
      </c>
      <c r="F13" s="46">
        <v>0</v>
      </c>
      <c r="G13" s="46">
        <v>30529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152491977</v>
      </c>
      <c r="O13" s="47">
        <f t="shared" si="2"/>
        <v>439.95388752167429</v>
      </c>
      <c r="P13" s="9"/>
    </row>
    <row r="14" spans="1:133">
      <c r="A14" s="12"/>
      <c r="B14" s="44">
        <v>522</v>
      </c>
      <c r="C14" s="20" t="s">
        <v>27</v>
      </c>
      <c r="D14" s="46">
        <v>73705479</v>
      </c>
      <c r="E14" s="46">
        <v>472379</v>
      </c>
      <c r="F14" s="46">
        <v>0</v>
      </c>
      <c r="G14" s="46">
        <v>1136617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75314475</v>
      </c>
      <c r="O14" s="47">
        <f t="shared" si="2"/>
        <v>217.28943853160189</v>
      </c>
      <c r="P14" s="9"/>
    </row>
    <row r="15" spans="1:133">
      <c r="A15" s="12"/>
      <c r="B15" s="44">
        <v>524</v>
      </c>
      <c r="C15" s="20" t="s">
        <v>28</v>
      </c>
      <c r="D15" s="46">
        <v>5543643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5543643</v>
      </c>
      <c r="O15" s="47">
        <f t="shared" si="2"/>
        <v>15.993938414755531</v>
      </c>
      <c r="P15" s="9"/>
    </row>
    <row r="16" spans="1:133" ht="15.75">
      <c r="A16" s="28" t="s">
        <v>31</v>
      </c>
      <c r="B16" s="29"/>
      <c r="C16" s="30"/>
      <c r="D16" s="31">
        <f t="shared" ref="D16:M16" si="4">SUM(D17:D21)</f>
        <v>0</v>
      </c>
      <c r="E16" s="31">
        <f t="shared" si="4"/>
        <v>1291961</v>
      </c>
      <c r="F16" s="31">
        <f t="shared" si="4"/>
        <v>2211367</v>
      </c>
      <c r="G16" s="31">
        <f t="shared" si="4"/>
        <v>13463820</v>
      </c>
      <c r="H16" s="31">
        <f t="shared" si="4"/>
        <v>0</v>
      </c>
      <c r="I16" s="31">
        <f t="shared" si="4"/>
        <v>226116564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243083712</v>
      </c>
      <c r="O16" s="43">
        <f t="shared" si="2"/>
        <v>701.31967721553679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73885996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73885996</v>
      </c>
      <c r="O17" s="47">
        <f t="shared" si="2"/>
        <v>213.16814046952041</v>
      </c>
      <c r="P17" s="9"/>
    </row>
    <row r="18" spans="1:16">
      <c r="A18" s="12"/>
      <c r="B18" s="44">
        <v>534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66782615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66782615</v>
      </c>
      <c r="O18" s="47">
        <f t="shared" si="2"/>
        <v>192.67420926750316</v>
      </c>
      <c r="P18" s="9"/>
    </row>
    <row r="19" spans="1:16">
      <c r="A19" s="12"/>
      <c r="B19" s="44">
        <v>535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85447953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85447953</v>
      </c>
      <c r="O19" s="47">
        <f t="shared" si="2"/>
        <v>246.52548837450846</v>
      </c>
      <c r="P19" s="9"/>
    </row>
    <row r="20" spans="1:16">
      <c r="A20" s="12"/>
      <c r="B20" s="44">
        <v>538</v>
      </c>
      <c r="C20" s="20" t="s">
        <v>35</v>
      </c>
      <c r="D20" s="46">
        <v>0</v>
      </c>
      <c r="E20" s="46">
        <v>1291961</v>
      </c>
      <c r="F20" s="46">
        <v>2211367</v>
      </c>
      <c r="G20" s="46">
        <v>13413405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16916733</v>
      </c>
      <c r="O20" s="47">
        <f t="shared" si="2"/>
        <v>48.806387023995335</v>
      </c>
      <c r="P20" s="9"/>
    </row>
    <row r="21" spans="1:16">
      <c r="A21" s="12"/>
      <c r="B21" s="44">
        <v>539</v>
      </c>
      <c r="C21" s="20" t="s">
        <v>36</v>
      </c>
      <c r="D21" s="46">
        <v>0</v>
      </c>
      <c r="E21" s="46">
        <v>0</v>
      </c>
      <c r="F21" s="46">
        <v>0</v>
      </c>
      <c r="G21" s="46">
        <v>50415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50415</v>
      </c>
      <c r="O21" s="47">
        <f t="shared" si="2"/>
        <v>0.14545208000946311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SUM(D23:D23)</f>
        <v>24593696</v>
      </c>
      <c r="E22" s="31">
        <f t="shared" si="5"/>
        <v>23481543</v>
      </c>
      <c r="F22" s="31">
        <f t="shared" si="5"/>
        <v>0</v>
      </c>
      <c r="G22" s="31">
        <f t="shared" si="5"/>
        <v>19014121</v>
      </c>
      <c r="H22" s="31">
        <f t="shared" si="5"/>
        <v>0</v>
      </c>
      <c r="I22" s="31">
        <f t="shared" si="5"/>
        <v>13496206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1868938</v>
      </c>
      <c r="N22" s="31">
        <f t="shared" ref="N22:N27" si="6">SUM(D22:M22)</f>
        <v>82454504</v>
      </c>
      <c r="O22" s="43">
        <f t="shared" si="2"/>
        <v>237.88910270650791</v>
      </c>
      <c r="P22" s="10"/>
    </row>
    <row r="23" spans="1:16">
      <c r="A23" s="12"/>
      <c r="B23" s="44">
        <v>541</v>
      </c>
      <c r="C23" s="20" t="s">
        <v>38</v>
      </c>
      <c r="D23" s="46">
        <v>24593696</v>
      </c>
      <c r="E23" s="46">
        <v>23481543</v>
      </c>
      <c r="F23" s="46">
        <v>0</v>
      </c>
      <c r="G23" s="46">
        <v>19014121</v>
      </c>
      <c r="H23" s="46">
        <v>0</v>
      </c>
      <c r="I23" s="46">
        <v>13496206</v>
      </c>
      <c r="J23" s="46">
        <v>0</v>
      </c>
      <c r="K23" s="46">
        <v>0</v>
      </c>
      <c r="L23" s="46">
        <v>0</v>
      </c>
      <c r="M23" s="46">
        <v>1868938</v>
      </c>
      <c r="N23" s="46">
        <f t="shared" si="6"/>
        <v>82454504</v>
      </c>
      <c r="O23" s="47">
        <f t="shared" si="2"/>
        <v>237.88910270650791</v>
      </c>
      <c r="P23" s="9"/>
    </row>
    <row r="24" spans="1:16" ht="15.75">
      <c r="A24" s="28" t="s">
        <v>41</v>
      </c>
      <c r="B24" s="29"/>
      <c r="C24" s="30"/>
      <c r="D24" s="31">
        <f t="shared" ref="D24:M24" si="7">SUM(D25:D27)</f>
        <v>4080200</v>
      </c>
      <c r="E24" s="31">
        <f t="shared" si="7"/>
        <v>19842615</v>
      </c>
      <c r="F24" s="31">
        <f t="shared" si="7"/>
        <v>290000</v>
      </c>
      <c r="G24" s="31">
        <f t="shared" si="7"/>
        <v>1133913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25346728</v>
      </c>
      <c r="O24" s="43">
        <f t="shared" si="2"/>
        <v>73.127726054430212</v>
      </c>
      <c r="P24" s="10"/>
    </row>
    <row r="25" spans="1:16">
      <c r="A25" s="13"/>
      <c r="B25" s="45">
        <v>552</v>
      </c>
      <c r="C25" s="21" t="s">
        <v>42</v>
      </c>
      <c r="D25" s="46">
        <v>0</v>
      </c>
      <c r="E25" s="46">
        <v>0</v>
      </c>
      <c r="F25" s="46">
        <v>290000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290000</v>
      </c>
      <c r="O25" s="47">
        <f t="shared" si="2"/>
        <v>0.83667763964582575</v>
      </c>
      <c r="P25" s="9"/>
    </row>
    <row r="26" spans="1:16">
      <c r="A26" s="13"/>
      <c r="B26" s="45">
        <v>554</v>
      </c>
      <c r="C26" s="21" t="s">
        <v>43</v>
      </c>
      <c r="D26" s="46">
        <v>2479349</v>
      </c>
      <c r="E26" s="46">
        <v>13813966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16293315</v>
      </c>
      <c r="O26" s="47">
        <f t="shared" si="2"/>
        <v>47.00776667657216</v>
      </c>
      <c r="P26" s="9"/>
    </row>
    <row r="27" spans="1:16">
      <c r="A27" s="13"/>
      <c r="B27" s="45">
        <v>559</v>
      </c>
      <c r="C27" s="21" t="s">
        <v>44</v>
      </c>
      <c r="D27" s="46">
        <v>1600851</v>
      </c>
      <c r="E27" s="46">
        <v>6028649</v>
      </c>
      <c r="F27" s="46">
        <v>0</v>
      </c>
      <c r="G27" s="46">
        <v>1133913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8763413</v>
      </c>
      <c r="O27" s="47">
        <f t="shared" si="2"/>
        <v>25.283281738212221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SUM(D29:D31)</f>
        <v>42217780</v>
      </c>
      <c r="E28" s="31">
        <f t="shared" si="8"/>
        <v>222804</v>
      </c>
      <c r="F28" s="31">
        <f t="shared" si="8"/>
        <v>0</v>
      </c>
      <c r="G28" s="31">
        <f t="shared" si="8"/>
        <v>7118070</v>
      </c>
      <c r="H28" s="31">
        <f t="shared" si="8"/>
        <v>0</v>
      </c>
      <c r="I28" s="31">
        <f t="shared" si="8"/>
        <v>4445615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ref="N28:N37" si="9">SUM(D28:M28)</f>
        <v>54004269</v>
      </c>
      <c r="O28" s="43">
        <f t="shared" si="2"/>
        <v>155.80746316454565</v>
      </c>
      <c r="P28" s="9"/>
    </row>
    <row r="29" spans="1:16">
      <c r="A29" s="12"/>
      <c r="B29" s="44">
        <v>572</v>
      </c>
      <c r="C29" s="20" t="s">
        <v>46</v>
      </c>
      <c r="D29" s="46">
        <v>32771259</v>
      </c>
      <c r="E29" s="46">
        <v>89940</v>
      </c>
      <c r="F29" s="46">
        <v>0</v>
      </c>
      <c r="G29" s="46">
        <v>6819752</v>
      </c>
      <c r="H29" s="46">
        <v>0</v>
      </c>
      <c r="I29" s="46">
        <v>4445615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44126566</v>
      </c>
      <c r="O29" s="47">
        <f t="shared" si="2"/>
        <v>127.30934857433016</v>
      </c>
      <c r="P29" s="9"/>
    </row>
    <row r="30" spans="1:16">
      <c r="A30" s="12"/>
      <c r="B30" s="44">
        <v>573</v>
      </c>
      <c r="C30" s="20" t="s">
        <v>47</v>
      </c>
      <c r="D30" s="46">
        <v>213219</v>
      </c>
      <c r="E30" s="46">
        <v>132864</v>
      </c>
      <c r="F30" s="46">
        <v>0</v>
      </c>
      <c r="G30" s="46">
        <v>89130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435213</v>
      </c>
      <c r="O30" s="47">
        <f t="shared" si="2"/>
        <v>1.2556309847695819</v>
      </c>
      <c r="P30" s="9"/>
    </row>
    <row r="31" spans="1:16">
      <c r="A31" s="12"/>
      <c r="B31" s="44">
        <v>575</v>
      </c>
      <c r="C31" s="20" t="s">
        <v>48</v>
      </c>
      <c r="D31" s="46">
        <v>9233302</v>
      </c>
      <c r="E31" s="46">
        <v>0</v>
      </c>
      <c r="F31" s="46">
        <v>0</v>
      </c>
      <c r="G31" s="46">
        <v>209188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9442490</v>
      </c>
      <c r="O31" s="47">
        <f t="shared" si="2"/>
        <v>27.242483605445905</v>
      </c>
      <c r="P31" s="9"/>
    </row>
    <row r="32" spans="1:16" ht="15.75">
      <c r="A32" s="28" t="s">
        <v>51</v>
      </c>
      <c r="B32" s="29"/>
      <c r="C32" s="30"/>
      <c r="D32" s="31">
        <f t="shared" ref="D32:M32" si="10">SUM(D33:D36)</f>
        <v>4318374</v>
      </c>
      <c r="E32" s="31">
        <f t="shared" si="10"/>
        <v>111081429</v>
      </c>
      <c r="F32" s="31">
        <f t="shared" si="10"/>
        <v>39050345</v>
      </c>
      <c r="G32" s="31">
        <f t="shared" si="10"/>
        <v>23828655</v>
      </c>
      <c r="H32" s="31">
        <f t="shared" si="10"/>
        <v>0</v>
      </c>
      <c r="I32" s="31">
        <f t="shared" si="10"/>
        <v>30722925</v>
      </c>
      <c r="J32" s="31">
        <f t="shared" si="10"/>
        <v>17458477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9"/>
        <v>226460205</v>
      </c>
      <c r="O32" s="43">
        <f t="shared" si="2"/>
        <v>653.35927514865455</v>
      </c>
      <c r="P32" s="9"/>
    </row>
    <row r="33" spans="1:119">
      <c r="A33" s="12"/>
      <c r="B33" s="44">
        <v>581</v>
      </c>
      <c r="C33" s="20" t="s">
        <v>49</v>
      </c>
      <c r="D33" s="46">
        <v>3396756</v>
      </c>
      <c r="E33" s="46">
        <v>111081429</v>
      </c>
      <c r="F33" s="46">
        <v>1843677</v>
      </c>
      <c r="G33" s="46">
        <v>23134174</v>
      </c>
      <c r="H33" s="46">
        <v>0</v>
      </c>
      <c r="I33" s="46">
        <v>30722925</v>
      </c>
      <c r="J33" s="46">
        <v>299099</v>
      </c>
      <c r="K33" s="46">
        <v>0</v>
      </c>
      <c r="L33" s="46">
        <v>0</v>
      </c>
      <c r="M33" s="46">
        <v>0</v>
      </c>
      <c r="N33" s="46">
        <f t="shared" si="9"/>
        <v>170478060</v>
      </c>
      <c r="O33" s="47">
        <f t="shared" si="2"/>
        <v>491.84545121448087</v>
      </c>
      <c r="P33" s="9"/>
    </row>
    <row r="34" spans="1:119">
      <c r="A34" s="12"/>
      <c r="B34" s="44">
        <v>583</v>
      </c>
      <c r="C34" s="20" t="s">
        <v>67</v>
      </c>
      <c r="D34" s="46">
        <v>0</v>
      </c>
      <c r="E34" s="46">
        <v>0</v>
      </c>
      <c r="F34" s="46">
        <v>0</v>
      </c>
      <c r="G34" s="46">
        <v>694481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694481</v>
      </c>
      <c r="O34" s="47">
        <f t="shared" si="2"/>
        <v>2.0036438753754231</v>
      </c>
      <c r="P34" s="9"/>
    </row>
    <row r="35" spans="1:119">
      <c r="A35" s="12"/>
      <c r="B35" s="44">
        <v>585</v>
      </c>
      <c r="C35" s="20" t="s">
        <v>58</v>
      </c>
      <c r="D35" s="46">
        <v>0</v>
      </c>
      <c r="E35" s="46">
        <v>0</v>
      </c>
      <c r="F35" s="46">
        <v>37206668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37206668</v>
      </c>
      <c r="O35" s="47">
        <f t="shared" si="2"/>
        <v>107.34478331491681</v>
      </c>
      <c r="P35" s="9"/>
    </row>
    <row r="36" spans="1:119" ht="15.75" thickBot="1">
      <c r="A36" s="12"/>
      <c r="B36" s="44">
        <v>590</v>
      </c>
      <c r="C36" s="20" t="s">
        <v>50</v>
      </c>
      <c r="D36" s="46">
        <v>921618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17159378</v>
      </c>
      <c r="K36" s="46">
        <v>0</v>
      </c>
      <c r="L36" s="46">
        <v>0</v>
      </c>
      <c r="M36" s="46">
        <v>0</v>
      </c>
      <c r="N36" s="46">
        <f t="shared" si="9"/>
        <v>18080996</v>
      </c>
      <c r="O36" s="47">
        <f t="shared" si="2"/>
        <v>52.165396743881438</v>
      </c>
      <c r="P36" s="9"/>
    </row>
    <row r="37" spans="1:119" ht="16.5" thickBot="1">
      <c r="A37" s="14" t="s">
        <v>10</v>
      </c>
      <c r="B37" s="23"/>
      <c r="C37" s="22"/>
      <c r="D37" s="15">
        <f>SUM(D5,D12,D16,D22,D24,D28,D32)</f>
        <v>332010827</v>
      </c>
      <c r="E37" s="15">
        <f t="shared" ref="E37:M37" si="11">SUM(E5,E12,E16,E22,E24,E28,E32)</f>
        <v>175644597</v>
      </c>
      <c r="F37" s="15">
        <f t="shared" si="11"/>
        <v>75575680</v>
      </c>
      <c r="G37" s="15">
        <f t="shared" si="11"/>
        <v>74999668</v>
      </c>
      <c r="H37" s="15">
        <f t="shared" si="11"/>
        <v>0</v>
      </c>
      <c r="I37" s="15">
        <f t="shared" si="11"/>
        <v>275035273</v>
      </c>
      <c r="J37" s="15">
        <f t="shared" si="11"/>
        <v>25338742</v>
      </c>
      <c r="K37" s="15">
        <f t="shared" si="11"/>
        <v>162017945</v>
      </c>
      <c r="L37" s="15">
        <f t="shared" si="11"/>
        <v>0</v>
      </c>
      <c r="M37" s="15">
        <f t="shared" si="11"/>
        <v>1868938</v>
      </c>
      <c r="N37" s="15">
        <f t="shared" si="9"/>
        <v>1122491670</v>
      </c>
      <c r="O37" s="37">
        <f t="shared" si="2"/>
        <v>3238.4954516472453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68</v>
      </c>
      <c r="M39" s="163"/>
      <c r="N39" s="163"/>
      <c r="O39" s="41">
        <v>346609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60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42454040</v>
      </c>
      <c r="E5" s="26">
        <f t="shared" si="0"/>
        <v>2358458</v>
      </c>
      <c r="F5" s="26">
        <f t="shared" si="0"/>
        <v>33104626</v>
      </c>
      <c r="G5" s="26">
        <f t="shared" si="0"/>
        <v>12064321</v>
      </c>
      <c r="H5" s="26">
        <f t="shared" si="0"/>
        <v>0</v>
      </c>
      <c r="I5" s="26">
        <f t="shared" si="0"/>
        <v>275143</v>
      </c>
      <c r="J5" s="26">
        <f t="shared" si="0"/>
        <v>3564305</v>
      </c>
      <c r="K5" s="26">
        <f t="shared" si="0"/>
        <v>127329706</v>
      </c>
      <c r="L5" s="26">
        <f t="shared" si="0"/>
        <v>0</v>
      </c>
      <c r="M5" s="26">
        <f t="shared" si="0"/>
        <v>0</v>
      </c>
      <c r="N5" s="27">
        <f t="shared" ref="N5:N23" si="1">SUM(D5:M5)</f>
        <v>221150599</v>
      </c>
      <c r="O5" s="32">
        <f t="shared" ref="O5:O40" si="2">(N5/O$42)</f>
        <v>647.07245202196793</v>
      </c>
      <c r="P5" s="6"/>
    </row>
    <row r="6" spans="1:133">
      <c r="A6" s="12"/>
      <c r="B6" s="44">
        <v>511</v>
      </c>
      <c r="C6" s="20" t="s">
        <v>19</v>
      </c>
      <c r="D6" s="46">
        <v>1240016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1240016</v>
      </c>
      <c r="O6" s="47">
        <f t="shared" si="2"/>
        <v>3.6282071913649783</v>
      </c>
      <c r="P6" s="9"/>
    </row>
    <row r="7" spans="1:133">
      <c r="A7" s="12"/>
      <c r="B7" s="44">
        <v>512</v>
      </c>
      <c r="C7" s="20" t="s">
        <v>20</v>
      </c>
      <c r="D7" s="46">
        <v>2101469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2101469</v>
      </c>
      <c r="O7" s="47">
        <f t="shared" si="2"/>
        <v>6.1487633532394499</v>
      </c>
      <c r="P7" s="9"/>
    </row>
    <row r="8" spans="1:133">
      <c r="A8" s="12"/>
      <c r="B8" s="44">
        <v>513</v>
      </c>
      <c r="C8" s="20" t="s">
        <v>21</v>
      </c>
      <c r="D8" s="46">
        <v>33393854</v>
      </c>
      <c r="E8" s="46">
        <v>473451</v>
      </c>
      <c r="F8" s="46">
        <v>9466732</v>
      </c>
      <c r="G8" s="46">
        <v>8120908</v>
      </c>
      <c r="H8" s="46">
        <v>0</v>
      </c>
      <c r="I8" s="46">
        <v>846800</v>
      </c>
      <c r="J8" s="46">
        <v>3568630</v>
      </c>
      <c r="K8" s="46">
        <v>127329706</v>
      </c>
      <c r="L8" s="46">
        <v>0</v>
      </c>
      <c r="M8" s="46">
        <v>0</v>
      </c>
      <c r="N8" s="46">
        <f t="shared" si="1"/>
        <v>183200081</v>
      </c>
      <c r="O8" s="47">
        <f t="shared" si="2"/>
        <v>536.03167325489869</v>
      </c>
      <c r="P8" s="9"/>
    </row>
    <row r="9" spans="1:133">
      <c r="A9" s="12"/>
      <c r="B9" s="44">
        <v>514</v>
      </c>
      <c r="C9" s="20" t="s">
        <v>22</v>
      </c>
      <c r="D9" s="46">
        <v>4231600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4231600</v>
      </c>
      <c r="O9" s="47">
        <f t="shared" si="2"/>
        <v>12.381389878017737</v>
      </c>
      <c r="P9" s="9"/>
    </row>
    <row r="10" spans="1:133">
      <c r="A10" s="12"/>
      <c r="B10" s="44">
        <v>517</v>
      </c>
      <c r="C10" s="20" t="s">
        <v>23</v>
      </c>
      <c r="D10" s="46">
        <v>172061</v>
      </c>
      <c r="E10" s="46">
        <v>0</v>
      </c>
      <c r="F10" s="46">
        <v>12931026</v>
      </c>
      <c r="G10" s="46">
        <v>596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13103683</v>
      </c>
      <c r="O10" s="47">
        <f t="shared" si="2"/>
        <v>38.340535036618085</v>
      </c>
      <c r="P10" s="9"/>
    </row>
    <row r="11" spans="1:133">
      <c r="A11" s="12"/>
      <c r="B11" s="44">
        <v>519</v>
      </c>
      <c r="C11" s="20" t="s">
        <v>24</v>
      </c>
      <c r="D11" s="46">
        <v>1315040</v>
      </c>
      <c r="E11" s="46">
        <v>1885007</v>
      </c>
      <c r="F11" s="46">
        <v>10706868</v>
      </c>
      <c r="G11" s="46">
        <v>3942817</v>
      </c>
      <c r="H11" s="46">
        <v>0</v>
      </c>
      <c r="I11" s="46">
        <v>-571657</v>
      </c>
      <c r="J11" s="46">
        <v>-4325</v>
      </c>
      <c r="K11" s="46">
        <v>0</v>
      </c>
      <c r="L11" s="46">
        <v>0</v>
      </c>
      <c r="M11" s="46">
        <v>0</v>
      </c>
      <c r="N11" s="46">
        <f t="shared" si="1"/>
        <v>17273750</v>
      </c>
      <c r="O11" s="47">
        <f t="shared" si="2"/>
        <v>50.541883307828925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218254125</v>
      </c>
      <c r="E12" s="31">
        <f t="shared" si="3"/>
        <v>52390567</v>
      </c>
      <c r="F12" s="31">
        <f t="shared" si="3"/>
        <v>0</v>
      </c>
      <c r="G12" s="31">
        <f t="shared" si="3"/>
        <v>3780959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274425651</v>
      </c>
      <c r="O12" s="43">
        <f t="shared" si="2"/>
        <v>802.95183324506763</v>
      </c>
      <c r="P12" s="10"/>
    </row>
    <row r="13" spans="1:133">
      <c r="A13" s="12"/>
      <c r="B13" s="44">
        <v>521</v>
      </c>
      <c r="C13" s="20" t="s">
        <v>26</v>
      </c>
      <c r="D13" s="46">
        <v>136743617</v>
      </c>
      <c r="E13" s="46">
        <v>50888026</v>
      </c>
      <c r="F13" s="46">
        <v>0</v>
      </c>
      <c r="G13" s="46">
        <v>1252838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188884481</v>
      </c>
      <c r="O13" s="47">
        <f t="shared" si="2"/>
        <v>552.66386264487039</v>
      </c>
      <c r="P13" s="9"/>
    </row>
    <row r="14" spans="1:133">
      <c r="A14" s="12"/>
      <c r="B14" s="44">
        <v>522</v>
      </c>
      <c r="C14" s="20" t="s">
        <v>27</v>
      </c>
      <c r="D14" s="46">
        <v>71539684</v>
      </c>
      <c r="E14" s="46">
        <v>1502541</v>
      </c>
      <c r="F14" s="46">
        <v>0</v>
      </c>
      <c r="G14" s="46">
        <v>1049431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74091656</v>
      </c>
      <c r="O14" s="47">
        <f t="shared" si="2"/>
        <v>216.78742783910863</v>
      </c>
      <c r="P14" s="9"/>
    </row>
    <row r="15" spans="1:133">
      <c r="A15" s="12"/>
      <c r="B15" s="44">
        <v>524</v>
      </c>
      <c r="C15" s="20" t="s">
        <v>28</v>
      </c>
      <c r="D15" s="46">
        <v>4794258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4794258</v>
      </c>
      <c r="O15" s="47">
        <f t="shared" si="2"/>
        <v>14.027691056292079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0</v>
      </c>
      <c r="F16" s="46">
        <v>0</v>
      </c>
      <c r="G16" s="46">
        <v>6224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6224</v>
      </c>
      <c r="O16" s="47">
        <f t="shared" si="2"/>
        <v>1.8211024340859815E-2</v>
      </c>
      <c r="P16" s="9"/>
    </row>
    <row r="17" spans="1:16">
      <c r="A17" s="12"/>
      <c r="B17" s="44">
        <v>529</v>
      </c>
      <c r="C17" s="20" t="s">
        <v>30</v>
      </c>
      <c r="D17" s="46">
        <v>5176566</v>
      </c>
      <c r="E17" s="46">
        <v>0</v>
      </c>
      <c r="F17" s="46">
        <v>0</v>
      </c>
      <c r="G17" s="46">
        <v>1472466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6649032</v>
      </c>
      <c r="O17" s="47">
        <f t="shared" si="2"/>
        <v>19.454640680455626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11203135</v>
      </c>
      <c r="F18" s="31">
        <f t="shared" si="4"/>
        <v>1131758</v>
      </c>
      <c r="G18" s="31">
        <f t="shared" si="4"/>
        <v>7020056</v>
      </c>
      <c r="H18" s="31">
        <f t="shared" si="4"/>
        <v>0</v>
      </c>
      <c r="I18" s="31">
        <f t="shared" si="4"/>
        <v>222179313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241534262</v>
      </c>
      <c r="O18" s="43">
        <f t="shared" si="2"/>
        <v>706.71374107223846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74388074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74388074</v>
      </c>
      <c r="O19" s="47">
        <f t="shared" si="2"/>
        <v>217.6547278733421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63409778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63409778</v>
      </c>
      <c r="O20" s="47">
        <f t="shared" si="2"/>
        <v>185.5329387221268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84381461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84381461</v>
      </c>
      <c r="O21" s="47">
        <f t="shared" si="2"/>
        <v>246.89473653411201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11203135</v>
      </c>
      <c r="F22" s="46">
        <v>1131758</v>
      </c>
      <c r="G22" s="46">
        <v>6591545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18926438</v>
      </c>
      <c r="O22" s="47">
        <f t="shared" si="2"/>
        <v>55.377542272457291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428511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428511</v>
      </c>
      <c r="O23" s="47">
        <f t="shared" si="2"/>
        <v>1.2537956702002218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SUM(D25:D27)</f>
        <v>19986961</v>
      </c>
      <c r="E24" s="31">
        <f t="shared" si="5"/>
        <v>22666226</v>
      </c>
      <c r="F24" s="31">
        <f t="shared" si="5"/>
        <v>0</v>
      </c>
      <c r="G24" s="31">
        <f t="shared" si="5"/>
        <v>22528430</v>
      </c>
      <c r="H24" s="31">
        <f t="shared" si="5"/>
        <v>0</v>
      </c>
      <c r="I24" s="31">
        <f t="shared" si="5"/>
        <v>14646903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1972964</v>
      </c>
      <c r="N24" s="31">
        <f t="shared" ref="N24:N31" si="6">SUM(D24:M24)</f>
        <v>81801484</v>
      </c>
      <c r="O24" s="43">
        <f t="shared" si="2"/>
        <v>239.34588949910906</v>
      </c>
      <c r="P24" s="10"/>
    </row>
    <row r="25" spans="1:16">
      <c r="A25" s="12"/>
      <c r="B25" s="44">
        <v>541</v>
      </c>
      <c r="C25" s="20" t="s">
        <v>38</v>
      </c>
      <c r="D25" s="46">
        <v>19986961</v>
      </c>
      <c r="E25" s="46">
        <v>22666226</v>
      </c>
      <c r="F25" s="46">
        <v>0</v>
      </c>
      <c r="G25" s="46">
        <v>22528430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65181617</v>
      </c>
      <c r="O25" s="47">
        <f t="shared" si="2"/>
        <v>190.71722586176125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1972964</v>
      </c>
      <c r="N26" s="46">
        <f t="shared" si="6"/>
        <v>1972964</v>
      </c>
      <c r="O26" s="47">
        <f t="shared" si="2"/>
        <v>5.772765974877915</v>
      </c>
      <c r="P26" s="9"/>
    </row>
    <row r="27" spans="1:16">
      <c r="A27" s="12"/>
      <c r="B27" s="44">
        <v>549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14646903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14646903</v>
      </c>
      <c r="O27" s="47">
        <f t="shared" si="2"/>
        <v>42.8558976624699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6524801</v>
      </c>
      <c r="E28" s="31">
        <f t="shared" si="7"/>
        <v>27993216</v>
      </c>
      <c r="F28" s="31">
        <f t="shared" si="7"/>
        <v>617142</v>
      </c>
      <c r="G28" s="31">
        <f t="shared" si="7"/>
        <v>1009993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36145152</v>
      </c>
      <c r="O28" s="43">
        <f t="shared" si="2"/>
        <v>105.75839377829014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617142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617142</v>
      </c>
      <c r="O29" s="47">
        <f t="shared" si="2"/>
        <v>1.8057178637157629</v>
      </c>
      <c r="P29" s="9"/>
    </row>
    <row r="30" spans="1:16">
      <c r="A30" s="13"/>
      <c r="B30" s="45">
        <v>554</v>
      </c>
      <c r="C30" s="21" t="s">
        <v>43</v>
      </c>
      <c r="D30" s="46">
        <v>4630643</v>
      </c>
      <c r="E30" s="46">
        <v>21531404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26162047</v>
      </c>
      <c r="O30" s="47">
        <f t="shared" si="2"/>
        <v>76.548469589286398</v>
      </c>
      <c r="P30" s="9"/>
    </row>
    <row r="31" spans="1:16">
      <c r="A31" s="13"/>
      <c r="B31" s="45">
        <v>559</v>
      </c>
      <c r="C31" s="21" t="s">
        <v>44</v>
      </c>
      <c r="D31" s="46">
        <v>1894158</v>
      </c>
      <c r="E31" s="46">
        <v>6461812</v>
      </c>
      <c r="F31" s="46">
        <v>0</v>
      </c>
      <c r="G31" s="46">
        <v>1009993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9365963</v>
      </c>
      <c r="O31" s="47">
        <f t="shared" si="2"/>
        <v>27.404206325287984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44150120</v>
      </c>
      <c r="E32" s="31">
        <f t="shared" si="8"/>
        <v>330210</v>
      </c>
      <c r="F32" s="31">
        <f t="shared" si="8"/>
        <v>3393338</v>
      </c>
      <c r="G32" s="31">
        <f t="shared" si="8"/>
        <v>9708413</v>
      </c>
      <c r="H32" s="31">
        <f t="shared" si="8"/>
        <v>0</v>
      </c>
      <c r="I32" s="31">
        <f t="shared" si="8"/>
        <v>4199187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40" si="9">SUM(D32:M32)</f>
        <v>61781268</v>
      </c>
      <c r="O32" s="43">
        <f t="shared" si="2"/>
        <v>180.76802303296651</v>
      </c>
      <c r="P32" s="9"/>
    </row>
    <row r="33" spans="1:119">
      <c r="A33" s="12"/>
      <c r="B33" s="44">
        <v>572</v>
      </c>
      <c r="C33" s="20" t="s">
        <v>46</v>
      </c>
      <c r="D33" s="46">
        <v>33333763</v>
      </c>
      <c r="E33" s="46">
        <v>322831</v>
      </c>
      <c r="F33" s="46">
        <v>0</v>
      </c>
      <c r="G33" s="46">
        <v>7475640</v>
      </c>
      <c r="H33" s="46">
        <v>0</v>
      </c>
      <c r="I33" s="46">
        <v>4199187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45331421</v>
      </c>
      <c r="O33" s="47">
        <f t="shared" si="2"/>
        <v>132.63682699819469</v>
      </c>
      <c r="P33" s="9"/>
    </row>
    <row r="34" spans="1:119">
      <c r="A34" s="12"/>
      <c r="B34" s="44">
        <v>573</v>
      </c>
      <c r="C34" s="20" t="s">
        <v>47</v>
      </c>
      <c r="D34" s="46">
        <v>131756</v>
      </c>
      <c r="E34" s="46">
        <v>2851</v>
      </c>
      <c r="F34" s="46">
        <v>0</v>
      </c>
      <c r="G34" s="46">
        <v>1188379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1322986</v>
      </c>
      <c r="O34" s="47">
        <f t="shared" si="2"/>
        <v>3.8709720836466524</v>
      </c>
      <c r="P34" s="9"/>
    </row>
    <row r="35" spans="1:119">
      <c r="A35" s="12"/>
      <c r="B35" s="44">
        <v>575</v>
      </c>
      <c r="C35" s="20" t="s">
        <v>48</v>
      </c>
      <c r="D35" s="46">
        <v>10684601</v>
      </c>
      <c r="E35" s="46">
        <v>4528</v>
      </c>
      <c r="F35" s="46">
        <v>3393338</v>
      </c>
      <c r="G35" s="46">
        <v>1044394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15126861</v>
      </c>
      <c r="O35" s="47">
        <f t="shared" si="2"/>
        <v>44.26022395112517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SUM(D37:D39)</f>
        <v>22282486</v>
      </c>
      <c r="E36" s="31">
        <f t="shared" si="10"/>
        <v>99473587</v>
      </c>
      <c r="F36" s="31">
        <f t="shared" si="10"/>
        <v>33191212</v>
      </c>
      <c r="G36" s="31">
        <f t="shared" si="10"/>
        <v>12178919</v>
      </c>
      <c r="H36" s="31">
        <f t="shared" si="10"/>
        <v>0</v>
      </c>
      <c r="I36" s="31">
        <f t="shared" si="10"/>
        <v>23379677</v>
      </c>
      <c r="J36" s="31">
        <f t="shared" si="10"/>
        <v>20906947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211412828</v>
      </c>
      <c r="O36" s="43">
        <f t="shared" si="2"/>
        <v>618.58035936343344</v>
      </c>
      <c r="P36" s="9"/>
    </row>
    <row r="37" spans="1:119">
      <c r="A37" s="12"/>
      <c r="B37" s="44">
        <v>581</v>
      </c>
      <c r="C37" s="20" t="s">
        <v>49</v>
      </c>
      <c r="D37" s="46">
        <v>3448321</v>
      </c>
      <c r="E37" s="46">
        <v>99473587</v>
      </c>
      <c r="F37" s="46">
        <v>2133099</v>
      </c>
      <c r="G37" s="46">
        <v>7357658</v>
      </c>
      <c r="H37" s="46">
        <v>0</v>
      </c>
      <c r="I37" s="46">
        <v>23379677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135792342</v>
      </c>
      <c r="O37" s="47">
        <f t="shared" si="2"/>
        <v>397.31967311445385</v>
      </c>
      <c r="P37" s="9"/>
    </row>
    <row r="38" spans="1:119">
      <c r="A38" s="12"/>
      <c r="B38" s="44">
        <v>585</v>
      </c>
      <c r="C38" s="20" t="s">
        <v>58</v>
      </c>
      <c r="D38" s="46">
        <v>0</v>
      </c>
      <c r="E38" s="46">
        <v>0</v>
      </c>
      <c r="F38" s="46">
        <v>31058113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31058113</v>
      </c>
      <c r="O38" s="47">
        <f t="shared" si="2"/>
        <v>90.874044316223433</v>
      </c>
      <c r="P38" s="9"/>
    </row>
    <row r="39" spans="1:119" ht="15.75" thickBot="1">
      <c r="A39" s="12"/>
      <c r="B39" s="44">
        <v>590</v>
      </c>
      <c r="C39" s="20" t="s">
        <v>50</v>
      </c>
      <c r="D39" s="46">
        <v>18834165</v>
      </c>
      <c r="E39" s="46">
        <v>0</v>
      </c>
      <c r="F39" s="46">
        <v>0</v>
      </c>
      <c r="G39" s="46">
        <v>4821261</v>
      </c>
      <c r="H39" s="46">
        <v>0</v>
      </c>
      <c r="I39" s="46">
        <v>0</v>
      </c>
      <c r="J39" s="46">
        <v>20906947</v>
      </c>
      <c r="K39" s="46">
        <v>0</v>
      </c>
      <c r="L39" s="46">
        <v>0</v>
      </c>
      <c r="M39" s="46">
        <v>0</v>
      </c>
      <c r="N39" s="46">
        <f t="shared" si="9"/>
        <v>44562373</v>
      </c>
      <c r="O39" s="47">
        <f t="shared" si="2"/>
        <v>130.38664193275613</v>
      </c>
      <c r="P39" s="9"/>
    </row>
    <row r="40" spans="1:119" ht="16.5" thickBot="1">
      <c r="A40" s="14" t="s">
        <v>10</v>
      </c>
      <c r="B40" s="23"/>
      <c r="C40" s="22"/>
      <c r="D40" s="15">
        <f>SUM(D5,D12,D18,D24,D28,D32,D36)</f>
        <v>353652533</v>
      </c>
      <c r="E40" s="15">
        <f t="shared" ref="E40:M40" si="11">SUM(E5,E12,E18,E24,E28,E32,E36)</f>
        <v>216415399</v>
      </c>
      <c r="F40" s="15">
        <f t="shared" si="11"/>
        <v>71438076</v>
      </c>
      <c r="G40" s="15">
        <f t="shared" si="11"/>
        <v>68291091</v>
      </c>
      <c r="H40" s="15">
        <f t="shared" si="11"/>
        <v>0</v>
      </c>
      <c r="I40" s="15">
        <f t="shared" si="11"/>
        <v>264680223</v>
      </c>
      <c r="J40" s="15">
        <f t="shared" si="11"/>
        <v>24471252</v>
      </c>
      <c r="K40" s="15">
        <f t="shared" si="11"/>
        <v>127329706</v>
      </c>
      <c r="L40" s="15">
        <f t="shared" si="11"/>
        <v>0</v>
      </c>
      <c r="M40" s="15">
        <f t="shared" si="11"/>
        <v>1972964</v>
      </c>
      <c r="N40" s="15">
        <f t="shared" si="9"/>
        <v>1128251244</v>
      </c>
      <c r="O40" s="37">
        <f t="shared" si="2"/>
        <v>3301.1906920130732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63</v>
      </c>
      <c r="M42" s="163"/>
      <c r="N42" s="163"/>
      <c r="O42" s="41">
        <v>341771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39534205</v>
      </c>
      <c r="E5" s="26">
        <f t="shared" si="0"/>
        <v>2136849</v>
      </c>
      <c r="F5" s="26">
        <f t="shared" si="0"/>
        <v>35184997</v>
      </c>
      <c r="G5" s="26">
        <f t="shared" si="0"/>
        <v>47770984</v>
      </c>
      <c r="H5" s="26">
        <f t="shared" si="0"/>
        <v>0</v>
      </c>
      <c r="I5" s="26">
        <f t="shared" si="0"/>
        <v>271041</v>
      </c>
      <c r="J5" s="26">
        <f t="shared" si="0"/>
        <v>3258241</v>
      </c>
      <c r="K5" s="26">
        <f t="shared" si="0"/>
        <v>125217237</v>
      </c>
      <c r="L5" s="26">
        <f t="shared" si="0"/>
        <v>0</v>
      </c>
      <c r="M5" s="26">
        <f t="shared" si="0"/>
        <v>0</v>
      </c>
      <c r="N5" s="27">
        <f t="shared" ref="N5:N23" si="1">SUM(D5:M5)</f>
        <v>253373554</v>
      </c>
      <c r="O5" s="32">
        <f t="shared" ref="O5:O41" si="2">(N5/O$43)</f>
        <v>751.03019254938226</v>
      </c>
      <c r="P5" s="6"/>
    </row>
    <row r="6" spans="1:133">
      <c r="A6" s="12"/>
      <c r="B6" s="44">
        <v>511</v>
      </c>
      <c r="C6" s="20" t="s">
        <v>19</v>
      </c>
      <c r="D6" s="46">
        <v>1317476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1317476</v>
      </c>
      <c r="O6" s="47">
        <f t="shared" si="2"/>
        <v>3.9051599440373717</v>
      </c>
      <c r="P6" s="9"/>
    </row>
    <row r="7" spans="1:133">
      <c r="A7" s="12"/>
      <c r="B7" s="44">
        <v>512</v>
      </c>
      <c r="C7" s="20" t="s">
        <v>20</v>
      </c>
      <c r="D7" s="46">
        <v>2123835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2123835</v>
      </c>
      <c r="O7" s="47">
        <f t="shared" si="2"/>
        <v>6.2953066088070004</v>
      </c>
      <c r="P7" s="9"/>
    </row>
    <row r="8" spans="1:133">
      <c r="A8" s="12"/>
      <c r="B8" s="44">
        <v>513</v>
      </c>
      <c r="C8" s="20" t="s">
        <v>21</v>
      </c>
      <c r="D8" s="46">
        <v>30693299</v>
      </c>
      <c r="E8" s="46">
        <v>2108321</v>
      </c>
      <c r="F8" s="46">
        <v>21355850</v>
      </c>
      <c r="G8" s="46">
        <v>1348172</v>
      </c>
      <c r="H8" s="46">
        <v>0</v>
      </c>
      <c r="I8" s="46">
        <v>279163</v>
      </c>
      <c r="J8" s="46">
        <v>3303278</v>
      </c>
      <c r="K8" s="46">
        <v>125217237</v>
      </c>
      <c r="L8" s="46">
        <v>0</v>
      </c>
      <c r="M8" s="46">
        <v>0</v>
      </c>
      <c r="N8" s="46">
        <f t="shared" si="1"/>
        <v>184305320</v>
      </c>
      <c r="O8" s="47">
        <f t="shared" si="2"/>
        <v>546.30350240686732</v>
      </c>
      <c r="P8" s="9"/>
    </row>
    <row r="9" spans="1:133">
      <c r="A9" s="12"/>
      <c r="B9" s="44">
        <v>514</v>
      </c>
      <c r="C9" s="20" t="s">
        <v>22</v>
      </c>
      <c r="D9" s="46">
        <v>4170257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4170257</v>
      </c>
      <c r="O9" s="47">
        <f t="shared" si="2"/>
        <v>12.361151620782055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43716869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43716869</v>
      </c>
      <c r="O10" s="47">
        <f t="shared" si="2"/>
        <v>129.58214472030542</v>
      </c>
      <c r="P10" s="9"/>
    </row>
    <row r="11" spans="1:133">
      <c r="A11" s="12"/>
      <c r="B11" s="44">
        <v>519</v>
      </c>
      <c r="C11" s="20" t="s">
        <v>24</v>
      </c>
      <c r="D11" s="46">
        <v>1229338</v>
      </c>
      <c r="E11" s="46">
        <v>28528</v>
      </c>
      <c r="F11" s="46">
        <v>13829147</v>
      </c>
      <c r="G11" s="46">
        <v>2705943</v>
      </c>
      <c r="H11" s="46">
        <v>0</v>
      </c>
      <c r="I11" s="46">
        <v>-8122</v>
      </c>
      <c r="J11" s="46">
        <v>-45037</v>
      </c>
      <c r="K11" s="46">
        <v>0</v>
      </c>
      <c r="L11" s="46">
        <v>0</v>
      </c>
      <c r="M11" s="46">
        <v>0</v>
      </c>
      <c r="N11" s="46">
        <f t="shared" si="1"/>
        <v>17739797</v>
      </c>
      <c r="O11" s="47">
        <f t="shared" si="2"/>
        <v>52.582927248583147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214920810</v>
      </c>
      <c r="E12" s="31">
        <f t="shared" si="3"/>
        <v>17411812</v>
      </c>
      <c r="F12" s="31">
        <f t="shared" si="3"/>
        <v>0</v>
      </c>
      <c r="G12" s="31">
        <f t="shared" si="3"/>
        <v>1995935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234328557</v>
      </c>
      <c r="O12" s="43">
        <f t="shared" si="2"/>
        <v>694.578492921676</v>
      </c>
      <c r="P12" s="10"/>
    </row>
    <row r="13" spans="1:133">
      <c r="A13" s="12"/>
      <c r="B13" s="44">
        <v>521</v>
      </c>
      <c r="C13" s="20" t="s">
        <v>26</v>
      </c>
      <c r="D13" s="46">
        <v>134786455</v>
      </c>
      <c r="E13" s="46">
        <v>15301893</v>
      </c>
      <c r="F13" s="46">
        <v>0</v>
      </c>
      <c r="G13" s="46">
        <v>320962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150409310</v>
      </c>
      <c r="O13" s="47">
        <f t="shared" si="2"/>
        <v>445.83158450119748</v>
      </c>
      <c r="P13" s="9"/>
    </row>
    <row r="14" spans="1:133">
      <c r="A14" s="12"/>
      <c r="B14" s="44">
        <v>522</v>
      </c>
      <c r="C14" s="20" t="s">
        <v>27</v>
      </c>
      <c r="D14" s="46">
        <v>70394595</v>
      </c>
      <c r="E14" s="46">
        <v>2109919</v>
      </c>
      <c r="F14" s="46">
        <v>0</v>
      </c>
      <c r="G14" s="46">
        <v>1551328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74055842</v>
      </c>
      <c r="O14" s="47">
        <f t="shared" si="2"/>
        <v>219.51057005999382</v>
      </c>
      <c r="P14" s="9"/>
    </row>
    <row r="15" spans="1:133">
      <c r="A15" s="12"/>
      <c r="B15" s="44">
        <v>524</v>
      </c>
      <c r="C15" s="20" t="s">
        <v>28</v>
      </c>
      <c r="D15" s="46">
        <v>4598562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4598562</v>
      </c>
      <c r="O15" s="47">
        <f t="shared" si="2"/>
        <v>13.630700007113893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0</v>
      </c>
      <c r="F16" s="46">
        <v>0</v>
      </c>
      <c r="G16" s="46">
        <v>123645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123645</v>
      </c>
      <c r="O16" s="47">
        <f t="shared" si="2"/>
        <v>0.36649889734651775</v>
      </c>
      <c r="P16" s="9"/>
    </row>
    <row r="17" spans="1:16">
      <c r="A17" s="12"/>
      <c r="B17" s="44">
        <v>529</v>
      </c>
      <c r="C17" s="20" t="s">
        <v>30</v>
      </c>
      <c r="D17" s="46">
        <v>5141198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5141198</v>
      </c>
      <c r="O17" s="47">
        <f t="shared" si="2"/>
        <v>15.239139456024281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15438644</v>
      </c>
      <c r="F18" s="31">
        <f t="shared" si="4"/>
        <v>902262</v>
      </c>
      <c r="G18" s="31">
        <f t="shared" si="4"/>
        <v>777962</v>
      </c>
      <c r="H18" s="31">
        <f t="shared" si="4"/>
        <v>0</v>
      </c>
      <c r="I18" s="31">
        <f t="shared" si="4"/>
        <v>216696636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233815504</v>
      </c>
      <c r="O18" s="43">
        <f t="shared" si="2"/>
        <v>693.05774110170501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543956</v>
      </c>
      <c r="F19" s="46">
        <v>0</v>
      </c>
      <c r="G19" s="46">
        <v>0</v>
      </c>
      <c r="H19" s="46">
        <v>0</v>
      </c>
      <c r="I19" s="46">
        <v>71977288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72521244</v>
      </c>
      <c r="O19" s="47">
        <f t="shared" si="2"/>
        <v>214.96183396172725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62991197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62991197</v>
      </c>
      <c r="O20" s="47">
        <f t="shared" si="2"/>
        <v>186.71360947096346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81728151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81728151</v>
      </c>
      <c r="O21" s="47">
        <f t="shared" si="2"/>
        <v>242.25223198406488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14894688</v>
      </c>
      <c r="F22" s="46">
        <v>902262</v>
      </c>
      <c r="G22" s="46">
        <v>343403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16140353</v>
      </c>
      <c r="O22" s="47">
        <f t="shared" si="2"/>
        <v>47.841979677977754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434559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434559</v>
      </c>
      <c r="O23" s="47">
        <f t="shared" si="2"/>
        <v>1.2880860069716156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SUM(D25:D27)</f>
        <v>28904014</v>
      </c>
      <c r="E24" s="31">
        <f t="shared" si="5"/>
        <v>2345748</v>
      </c>
      <c r="F24" s="31">
        <f t="shared" si="5"/>
        <v>0</v>
      </c>
      <c r="G24" s="31">
        <f t="shared" si="5"/>
        <v>24007573</v>
      </c>
      <c r="H24" s="31">
        <f t="shared" si="5"/>
        <v>0</v>
      </c>
      <c r="I24" s="31">
        <f t="shared" si="5"/>
        <v>13709797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2496126</v>
      </c>
      <c r="N24" s="31">
        <f t="shared" ref="N24:N31" si="6">SUM(D24:M24)</f>
        <v>71463258</v>
      </c>
      <c r="O24" s="43">
        <f t="shared" si="2"/>
        <v>211.82583410400511</v>
      </c>
      <c r="P24" s="10"/>
    </row>
    <row r="25" spans="1:16">
      <c r="A25" s="12"/>
      <c r="B25" s="44">
        <v>541</v>
      </c>
      <c r="C25" s="20" t="s">
        <v>38</v>
      </c>
      <c r="D25" s="46">
        <v>28904014</v>
      </c>
      <c r="E25" s="46">
        <v>2345748</v>
      </c>
      <c r="F25" s="46">
        <v>0</v>
      </c>
      <c r="G25" s="46">
        <v>23783446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55033208</v>
      </c>
      <c r="O25" s="47">
        <f t="shared" si="2"/>
        <v>163.12515709848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224127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2496126</v>
      </c>
      <c r="N26" s="46">
        <f t="shared" si="6"/>
        <v>2720253</v>
      </c>
      <c r="O26" s="47">
        <f t="shared" si="2"/>
        <v>8.0631624813260299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13709797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13709797</v>
      </c>
      <c r="O27" s="47">
        <f t="shared" si="2"/>
        <v>40.637514524199091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8858319</v>
      </c>
      <c r="E28" s="31">
        <f t="shared" si="7"/>
        <v>38216209</v>
      </c>
      <c r="F28" s="31">
        <f t="shared" si="7"/>
        <v>605677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47680205</v>
      </c>
      <c r="O28" s="43">
        <f t="shared" si="2"/>
        <v>141.32995719807451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605677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605677</v>
      </c>
      <c r="O29" s="47">
        <f t="shared" si="2"/>
        <v>1.7953006805624718</v>
      </c>
      <c r="P29" s="9"/>
    </row>
    <row r="30" spans="1:16">
      <c r="A30" s="13"/>
      <c r="B30" s="45">
        <v>554</v>
      </c>
      <c r="C30" s="21" t="s">
        <v>43</v>
      </c>
      <c r="D30" s="46">
        <v>4491856</v>
      </c>
      <c r="E30" s="46">
        <v>29801064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34292920</v>
      </c>
      <c r="O30" s="47">
        <f t="shared" si="2"/>
        <v>101.64840767351971</v>
      </c>
      <c r="P30" s="9"/>
    </row>
    <row r="31" spans="1:16">
      <c r="A31" s="13"/>
      <c r="B31" s="45">
        <v>559</v>
      </c>
      <c r="C31" s="21" t="s">
        <v>44</v>
      </c>
      <c r="D31" s="46">
        <v>4366463</v>
      </c>
      <c r="E31" s="46">
        <v>8415145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12781608</v>
      </c>
      <c r="O31" s="47">
        <f t="shared" si="2"/>
        <v>37.88624884399232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41265490</v>
      </c>
      <c r="E32" s="31">
        <f t="shared" si="8"/>
        <v>1711737</v>
      </c>
      <c r="F32" s="31">
        <f t="shared" si="8"/>
        <v>4875163</v>
      </c>
      <c r="G32" s="31">
        <f t="shared" si="8"/>
        <v>8970118</v>
      </c>
      <c r="H32" s="31">
        <f t="shared" si="8"/>
        <v>0</v>
      </c>
      <c r="I32" s="31">
        <f t="shared" si="8"/>
        <v>4194710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41" si="9">SUM(D32:M32)</f>
        <v>61017218</v>
      </c>
      <c r="O32" s="43">
        <f t="shared" si="2"/>
        <v>180.86249436816769</v>
      </c>
      <c r="P32" s="9"/>
    </row>
    <row r="33" spans="1:119">
      <c r="A33" s="12"/>
      <c r="B33" s="44">
        <v>572</v>
      </c>
      <c r="C33" s="20" t="s">
        <v>46</v>
      </c>
      <c r="D33" s="46">
        <v>31714541</v>
      </c>
      <c r="E33" s="46">
        <v>1681326</v>
      </c>
      <c r="F33" s="46">
        <v>0</v>
      </c>
      <c r="G33" s="46">
        <v>8236772</v>
      </c>
      <c r="H33" s="46">
        <v>0</v>
      </c>
      <c r="I33" s="46">
        <v>4194710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45827349</v>
      </c>
      <c r="O33" s="47">
        <f t="shared" si="2"/>
        <v>135.83786547627517</v>
      </c>
      <c r="P33" s="9"/>
    </row>
    <row r="34" spans="1:119">
      <c r="A34" s="12"/>
      <c r="B34" s="44">
        <v>573</v>
      </c>
      <c r="C34" s="20" t="s">
        <v>47</v>
      </c>
      <c r="D34" s="46">
        <v>569363</v>
      </c>
      <c r="E34" s="46">
        <v>3300</v>
      </c>
      <c r="F34" s="46">
        <v>0</v>
      </c>
      <c r="G34" s="46">
        <v>188069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760732</v>
      </c>
      <c r="O34" s="47">
        <f t="shared" si="2"/>
        <v>2.2549026582248466</v>
      </c>
      <c r="P34" s="9"/>
    </row>
    <row r="35" spans="1:119">
      <c r="A35" s="12"/>
      <c r="B35" s="44">
        <v>575</v>
      </c>
      <c r="C35" s="20" t="s">
        <v>48</v>
      </c>
      <c r="D35" s="46">
        <v>8981586</v>
      </c>
      <c r="E35" s="46">
        <v>27111</v>
      </c>
      <c r="F35" s="46">
        <v>4875163</v>
      </c>
      <c r="G35" s="46">
        <v>1338034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15221894</v>
      </c>
      <c r="O35" s="47">
        <f t="shared" si="2"/>
        <v>45.119554907400818</v>
      </c>
      <c r="P35" s="9"/>
    </row>
    <row r="36" spans="1:119">
      <c r="A36" s="12"/>
      <c r="B36" s="44">
        <v>579</v>
      </c>
      <c r="C36" s="20" t="s">
        <v>57</v>
      </c>
      <c r="D36" s="46">
        <v>0</v>
      </c>
      <c r="E36" s="46">
        <v>0</v>
      </c>
      <c r="F36" s="46">
        <v>0</v>
      </c>
      <c r="G36" s="46">
        <v>-792757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-792757</v>
      </c>
      <c r="O36" s="47">
        <f t="shared" si="2"/>
        <v>-2.3498286737331342</v>
      </c>
      <c r="P36" s="9"/>
    </row>
    <row r="37" spans="1:119" ht="15.75">
      <c r="A37" s="28" t="s">
        <v>51</v>
      </c>
      <c r="B37" s="29"/>
      <c r="C37" s="30"/>
      <c r="D37" s="31">
        <f t="shared" ref="D37:M37" si="10">SUM(D38:D40)</f>
        <v>3026021</v>
      </c>
      <c r="E37" s="31">
        <f t="shared" si="10"/>
        <v>99201863</v>
      </c>
      <c r="F37" s="31">
        <f t="shared" si="10"/>
        <v>10944350</v>
      </c>
      <c r="G37" s="31">
        <f t="shared" si="10"/>
        <v>28583666</v>
      </c>
      <c r="H37" s="31">
        <f t="shared" si="10"/>
        <v>0</v>
      </c>
      <c r="I37" s="31">
        <f t="shared" si="10"/>
        <v>30889960</v>
      </c>
      <c r="J37" s="31">
        <f t="shared" si="10"/>
        <v>23789423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9"/>
        <v>196435283</v>
      </c>
      <c r="O37" s="43">
        <f t="shared" si="2"/>
        <v>582.25819579806023</v>
      </c>
      <c r="P37" s="9"/>
    </row>
    <row r="38" spans="1:119">
      <c r="A38" s="12"/>
      <c r="B38" s="44">
        <v>581</v>
      </c>
      <c r="C38" s="20" t="s">
        <v>49</v>
      </c>
      <c r="D38" s="46">
        <v>27000</v>
      </c>
      <c r="E38" s="46">
        <v>94712768</v>
      </c>
      <c r="F38" s="46">
        <v>0</v>
      </c>
      <c r="G38" s="46">
        <v>26684022</v>
      </c>
      <c r="H38" s="46">
        <v>0</v>
      </c>
      <c r="I38" s="46">
        <v>30889960</v>
      </c>
      <c r="J38" s="46">
        <v>3911161</v>
      </c>
      <c r="K38" s="46">
        <v>0</v>
      </c>
      <c r="L38" s="46">
        <v>0</v>
      </c>
      <c r="M38" s="46">
        <v>0</v>
      </c>
      <c r="N38" s="46">
        <f t="shared" si="9"/>
        <v>156224911</v>
      </c>
      <c r="O38" s="47">
        <f t="shared" si="2"/>
        <v>463.06973690450786</v>
      </c>
      <c r="P38" s="9"/>
    </row>
    <row r="39" spans="1:119">
      <c r="A39" s="12"/>
      <c r="B39" s="44">
        <v>585</v>
      </c>
      <c r="C39" s="20" t="s">
        <v>58</v>
      </c>
      <c r="D39" s="46">
        <v>0</v>
      </c>
      <c r="E39" s="46">
        <v>0</v>
      </c>
      <c r="F39" s="46">
        <v>10944350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10944350</v>
      </c>
      <c r="O39" s="47">
        <f t="shared" si="2"/>
        <v>32.440391501268643</v>
      </c>
      <c r="P39" s="9"/>
    </row>
    <row r="40" spans="1:119" ht="15.75" thickBot="1">
      <c r="A40" s="12"/>
      <c r="B40" s="44">
        <v>590</v>
      </c>
      <c r="C40" s="20" t="s">
        <v>50</v>
      </c>
      <c r="D40" s="46">
        <v>2999021</v>
      </c>
      <c r="E40" s="46">
        <v>4489095</v>
      </c>
      <c r="F40" s="46">
        <v>0</v>
      </c>
      <c r="G40" s="46">
        <v>1899644</v>
      </c>
      <c r="H40" s="46">
        <v>0</v>
      </c>
      <c r="I40" s="46">
        <v>0</v>
      </c>
      <c r="J40" s="46">
        <v>19878262</v>
      </c>
      <c r="K40" s="46">
        <v>0</v>
      </c>
      <c r="L40" s="46">
        <v>0</v>
      </c>
      <c r="M40" s="46">
        <v>0</v>
      </c>
      <c r="N40" s="46">
        <f t="shared" si="9"/>
        <v>29266022</v>
      </c>
      <c r="O40" s="47">
        <f t="shared" si="2"/>
        <v>86.748067392283801</v>
      </c>
      <c r="P40" s="9"/>
    </row>
    <row r="41" spans="1:119" ht="16.5" thickBot="1">
      <c r="A41" s="14" t="s">
        <v>10</v>
      </c>
      <c r="B41" s="23"/>
      <c r="C41" s="22"/>
      <c r="D41" s="15">
        <f>SUM(D5,D12,D18,D24,D28,D32,D37)</f>
        <v>336508859</v>
      </c>
      <c r="E41" s="15">
        <f t="shared" ref="E41:M41" si="11">SUM(E5,E12,E18,E24,E28,E32,E37)</f>
        <v>176462862</v>
      </c>
      <c r="F41" s="15">
        <f t="shared" si="11"/>
        <v>52512449</v>
      </c>
      <c r="G41" s="15">
        <f t="shared" si="11"/>
        <v>112106238</v>
      </c>
      <c r="H41" s="15">
        <f t="shared" si="11"/>
        <v>0</v>
      </c>
      <c r="I41" s="15">
        <f t="shared" si="11"/>
        <v>265762144</v>
      </c>
      <c r="J41" s="15">
        <f t="shared" si="11"/>
        <v>27047664</v>
      </c>
      <c r="K41" s="15">
        <f t="shared" si="11"/>
        <v>125217237</v>
      </c>
      <c r="L41" s="15">
        <f t="shared" si="11"/>
        <v>0</v>
      </c>
      <c r="M41" s="15">
        <f t="shared" si="11"/>
        <v>2496126</v>
      </c>
      <c r="N41" s="15">
        <f t="shared" si="9"/>
        <v>1098113579</v>
      </c>
      <c r="O41" s="37">
        <f t="shared" si="2"/>
        <v>3254.942908041071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59</v>
      </c>
      <c r="M43" s="163"/>
      <c r="N43" s="163"/>
      <c r="O43" s="41">
        <v>337368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21733593</v>
      </c>
      <c r="E5" s="26">
        <f t="shared" si="0"/>
        <v>1465962</v>
      </c>
      <c r="F5" s="26">
        <f t="shared" si="0"/>
        <v>35229170</v>
      </c>
      <c r="G5" s="26">
        <f t="shared" si="0"/>
        <v>2292621</v>
      </c>
      <c r="H5" s="26">
        <f t="shared" si="0"/>
        <v>0</v>
      </c>
      <c r="I5" s="26">
        <f t="shared" si="0"/>
        <v>-6018</v>
      </c>
      <c r="J5" s="26">
        <f t="shared" si="0"/>
        <v>3423706</v>
      </c>
      <c r="K5" s="26">
        <f t="shared" si="0"/>
        <v>108416325</v>
      </c>
      <c r="L5" s="26">
        <f t="shared" si="0"/>
        <v>0</v>
      </c>
      <c r="M5" s="26">
        <f t="shared" si="0"/>
        <v>0</v>
      </c>
      <c r="N5" s="27">
        <f t="shared" ref="N5:N23" si="1">SUM(D5:M5)</f>
        <v>172555359</v>
      </c>
      <c r="O5" s="32">
        <f t="shared" ref="O5:O39" si="2">(N5/O$41)</f>
        <v>514.00277919269365</v>
      </c>
      <c r="P5" s="6"/>
    </row>
    <row r="6" spans="1:133">
      <c r="A6" s="12"/>
      <c r="B6" s="44">
        <v>511</v>
      </c>
      <c r="C6" s="20" t="s">
        <v>19</v>
      </c>
      <c r="D6" s="46">
        <v>640205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640205</v>
      </c>
      <c r="O6" s="47">
        <f t="shared" si="2"/>
        <v>1.9070236424999032</v>
      </c>
      <c r="P6" s="9"/>
    </row>
    <row r="7" spans="1:133">
      <c r="A7" s="12"/>
      <c r="B7" s="44">
        <v>512</v>
      </c>
      <c r="C7" s="20" t="s">
        <v>20</v>
      </c>
      <c r="D7" s="46">
        <v>1776364</v>
      </c>
      <c r="E7" s="46">
        <v>1642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1778006</v>
      </c>
      <c r="O7" s="47">
        <f t="shared" si="2"/>
        <v>5.296271473210429</v>
      </c>
      <c r="P7" s="9"/>
    </row>
    <row r="8" spans="1:133">
      <c r="A8" s="12"/>
      <c r="B8" s="44">
        <v>513</v>
      </c>
      <c r="C8" s="20" t="s">
        <v>21</v>
      </c>
      <c r="D8" s="46">
        <v>15921763</v>
      </c>
      <c r="E8" s="46">
        <v>1391354</v>
      </c>
      <c r="F8" s="46">
        <v>16530908</v>
      </c>
      <c r="G8" s="46">
        <v>1253263</v>
      </c>
      <c r="H8" s="46">
        <v>0</v>
      </c>
      <c r="I8" s="46">
        <v>873181</v>
      </c>
      <c r="J8" s="46">
        <v>3508301</v>
      </c>
      <c r="K8" s="46">
        <v>108416325</v>
      </c>
      <c r="L8" s="46">
        <v>0</v>
      </c>
      <c r="M8" s="46">
        <v>0</v>
      </c>
      <c r="N8" s="46">
        <f t="shared" si="1"/>
        <v>147895095</v>
      </c>
      <c r="O8" s="47">
        <f t="shared" si="2"/>
        <v>440.54551709963096</v>
      </c>
      <c r="P8" s="9"/>
    </row>
    <row r="9" spans="1:133">
      <c r="A9" s="12"/>
      <c r="B9" s="44">
        <v>514</v>
      </c>
      <c r="C9" s="20" t="s">
        <v>22</v>
      </c>
      <c r="D9" s="46">
        <v>3395261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3395261</v>
      </c>
      <c r="O9" s="47">
        <f t="shared" si="2"/>
        <v>10.113702641275628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10619138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10619138</v>
      </c>
      <c r="O10" s="47">
        <f t="shared" si="2"/>
        <v>31.631972928935475</v>
      </c>
      <c r="P10" s="9"/>
    </row>
    <row r="11" spans="1:133">
      <c r="A11" s="12"/>
      <c r="B11" s="44">
        <v>519</v>
      </c>
      <c r="C11" s="20" t="s">
        <v>24</v>
      </c>
      <c r="D11" s="46">
        <v>0</v>
      </c>
      <c r="E11" s="46">
        <v>72966</v>
      </c>
      <c r="F11" s="46">
        <v>8079124</v>
      </c>
      <c r="G11" s="46">
        <v>1039358</v>
      </c>
      <c r="H11" s="46">
        <v>0</v>
      </c>
      <c r="I11" s="46">
        <v>-879199</v>
      </c>
      <c r="J11" s="46">
        <v>-84595</v>
      </c>
      <c r="K11" s="46">
        <v>0</v>
      </c>
      <c r="L11" s="46">
        <v>0</v>
      </c>
      <c r="M11" s="46">
        <v>0</v>
      </c>
      <c r="N11" s="46">
        <f t="shared" si="1"/>
        <v>8227654</v>
      </c>
      <c r="O11" s="47">
        <f t="shared" si="2"/>
        <v>24.508291407141304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206486032</v>
      </c>
      <c r="E12" s="31">
        <f t="shared" si="3"/>
        <v>15059558</v>
      </c>
      <c r="F12" s="31">
        <f t="shared" si="3"/>
        <v>0</v>
      </c>
      <c r="G12" s="31">
        <f t="shared" si="3"/>
        <v>633123</v>
      </c>
      <c r="H12" s="31">
        <f t="shared" si="3"/>
        <v>0</v>
      </c>
      <c r="I12" s="31">
        <f t="shared" si="3"/>
        <v>216123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222394836</v>
      </c>
      <c r="O12" s="43">
        <f t="shared" si="2"/>
        <v>662.46313324933203</v>
      </c>
      <c r="P12" s="10"/>
    </row>
    <row r="13" spans="1:133">
      <c r="A13" s="12"/>
      <c r="B13" s="44">
        <v>521</v>
      </c>
      <c r="C13" s="20" t="s">
        <v>26</v>
      </c>
      <c r="D13" s="46">
        <v>130031981</v>
      </c>
      <c r="E13" s="46">
        <v>12992739</v>
      </c>
      <c r="F13" s="46">
        <v>0</v>
      </c>
      <c r="G13" s="46">
        <v>34650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143059370</v>
      </c>
      <c r="O13" s="47">
        <f t="shared" si="2"/>
        <v>426.14100307111221</v>
      </c>
      <c r="P13" s="9"/>
    </row>
    <row r="14" spans="1:133">
      <c r="A14" s="12"/>
      <c r="B14" s="44">
        <v>522</v>
      </c>
      <c r="C14" s="20" t="s">
        <v>27</v>
      </c>
      <c r="D14" s="46">
        <v>66580622</v>
      </c>
      <c r="E14" s="46">
        <v>2066819</v>
      </c>
      <c r="F14" s="46">
        <v>0</v>
      </c>
      <c r="G14" s="46">
        <v>188626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68836067</v>
      </c>
      <c r="O14" s="47">
        <f t="shared" si="2"/>
        <v>205.04683222672017</v>
      </c>
      <c r="P14" s="9"/>
    </row>
    <row r="15" spans="1:133">
      <c r="A15" s="12"/>
      <c r="B15" s="44">
        <v>524</v>
      </c>
      <c r="C15" s="20" t="s">
        <v>28</v>
      </c>
      <c r="D15" s="46">
        <v>4650429</v>
      </c>
      <c r="E15" s="46">
        <v>0</v>
      </c>
      <c r="F15" s="46">
        <v>0</v>
      </c>
      <c r="G15" s="46">
        <v>0</v>
      </c>
      <c r="H15" s="46">
        <v>0</v>
      </c>
      <c r="I15" s="46">
        <v>216123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4866552</v>
      </c>
      <c r="O15" s="47">
        <f t="shared" si="2"/>
        <v>14.496340580681483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0</v>
      </c>
      <c r="F16" s="46">
        <v>0</v>
      </c>
      <c r="G16" s="46">
        <v>409847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409847</v>
      </c>
      <c r="O16" s="47">
        <f t="shared" si="2"/>
        <v>1.2208400728011461</v>
      </c>
      <c r="P16" s="9"/>
    </row>
    <row r="17" spans="1:16">
      <c r="A17" s="12"/>
      <c r="B17" s="44">
        <v>529</v>
      </c>
      <c r="C17" s="20" t="s">
        <v>30</v>
      </c>
      <c r="D17" s="46">
        <v>5223000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5223000</v>
      </c>
      <c r="O17" s="47">
        <f t="shared" si="2"/>
        <v>15.558117298017033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11117558</v>
      </c>
      <c r="F18" s="31">
        <f t="shared" si="4"/>
        <v>0</v>
      </c>
      <c r="G18" s="31">
        <f t="shared" si="4"/>
        <v>5613331</v>
      </c>
      <c r="H18" s="31">
        <f t="shared" si="4"/>
        <v>0</v>
      </c>
      <c r="I18" s="31">
        <f t="shared" si="4"/>
        <v>216186315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232917204</v>
      </c>
      <c r="O18" s="43">
        <f t="shared" si="2"/>
        <v>693.80685057594519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59209</v>
      </c>
      <c r="F19" s="46">
        <v>0</v>
      </c>
      <c r="G19" s="46">
        <v>0</v>
      </c>
      <c r="H19" s="46">
        <v>0</v>
      </c>
      <c r="I19" s="46">
        <v>67216792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67276001</v>
      </c>
      <c r="O19" s="47">
        <f t="shared" si="2"/>
        <v>200.39975395357288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66337263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66337263</v>
      </c>
      <c r="O20" s="47">
        <f t="shared" si="2"/>
        <v>197.6034690758961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82632260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82632260</v>
      </c>
      <c r="O21" s="47">
        <f t="shared" si="2"/>
        <v>246.14252224396725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11058349</v>
      </c>
      <c r="F22" s="46">
        <v>0</v>
      </c>
      <c r="G22" s="46">
        <v>12456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11070805</v>
      </c>
      <c r="O22" s="47">
        <f t="shared" si="2"/>
        <v>32.977385175851708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5600875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5600875</v>
      </c>
      <c r="O23" s="47">
        <f t="shared" si="2"/>
        <v>16.683720126657313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SUM(D25:D27)</f>
        <v>32082340</v>
      </c>
      <c r="E24" s="31">
        <f t="shared" si="5"/>
        <v>528797</v>
      </c>
      <c r="F24" s="31">
        <f t="shared" si="5"/>
        <v>0</v>
      </c>
      <c r="G24" s="31">
        <f t="shared" si="5"/>
        <v>24620221</v>
      </c>
      <c r="H24" s="31">
        <f t="shared" si="5"/>
        <v>0</v>
      </c>
      <c r="I24" s="31">
        <f t="shared" si="5"/>
        <v>13962873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2493505</v>
      </c>
      <c r="N24" s="31">
        <f t="shared" ref="N24:N31" si="6">SUM(D24:M24)</f>
        <v>73687736</v>
      </c>
      <c r="O24" s="43">
        <f t="shared" si="2"/>
        <v>219.49883976896658</v>
      </c>
      <c r="P24" s="10"/>
    </row>
    <row r="25" spans="1:16">
      <c r="A25" s="12"/>
      <c r="B25" s="44">
        <v>541</v>
      </c>
      <c r="C25" s="20" t="s">
        <v>38</v>
      </c>
      <c r="D25" s="46">
        <v>32082340</v>
      </c>
      <c r="E25" s="46">
        <v>528797</v>
      </c>
      <c r="F25" s="46">
        <v>0</v>
      </c>
      <c r="G25" s="46">
        <v>23933036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56544173</v>
      </c>
      <c r="O25" s="47">
        <f t="shared" si="2"/>
        <v>168.4321033990748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687185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2493505</v>
      </c>
      <c r="N26" s="46">
        <f t="shared" si="6"/>
        <v>3180690</v>
      </c>
      <c r="O26" s="47">
        <f t="shared" si="2"/>
        <v>9.4745449183667994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13962873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13962873</v>
      </c>
      <c r="O27" s="47">
        <f t="shared" si="2"/>
        <v>41.592191451524982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7986133</v>
      </c>
      <c r="E28" s="31">
        <f t="shared" si="7"/>
        <v>33313558</v>
      </c>
      <c r="F28" s="31">
        <f t="shared" si="7"/>
        <v>474945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41774636</v>
      </c>
      <c r="O28" s="43">
        <f t="shared" si="2"/>
        <v>124.4370451790092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474945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474945</v>
      </c>
      <c r="O29" s="47">
        <f t="shared" si="2"/>
        <v>1.414752062053743</v>
      </c>
      <c r="P29" s="9"/>
    </row>
    <row r="30" spans="1:16">
      <c r="A30" s="13"/>
      <c r="B30" s="45">
        <v>554</v>
      </c>
      <c r="C30" s="21" t="s">
        <v>43</v>
      </c>
      <c r="D30" s="46">
        <v>5970289</v>
      </c>
      <c r="E30" s="46">
        <v>31552960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37523249</v>
      </c>
      <c r="O30" s="47">
        <f t="shared" si="2"/>
        <v>111.77313983241439</v>
      </c>
      <c r="P30" s="9"/>
    </row>
    <row r="31" spans="1:16">
      <c r="A31" s="13"/>
      <c r="B31" s="45">
        <v>559</v>
      </c>
      <c r="C31" s="21" t="s">
        <v>44</v>
      </c>
      <c r="D31" s="46">
        <v>2015844</v>
      </c>
      <c r="E31" s="46">
        <v>1760598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3776442</v>
      </c>
      <c r="O31" s="47">
        <f t="shared" si="2"/>
        <v>11.249153284541075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40310376</v>
      </c>
      <c r="E32" s="31">
        <f t="shared" si="8"/>
        <v>352679</v>
      </c>
      <c r="F32" s="31">
        <f t="shared" si="8"/>
        <v>4887813</v>
      </c>
      <c r="G32" s="31">
        <f t="shared" si="8"/>
        <v>8087359</v>
      </c>
      <c r="H32" s="31">
        <f t="shared" si="8"/>
        <v>0</v>
      </c>
      <c r="I32" s="31">
        <f t="shared" si="8"/>
        <v>5087552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39" si="9">SUM(D32:M32)</f>
        <v>58725779</v>
      </c>
      <c r="O32" s="43">
        <f t="shared" si="2"/>
        <v>174.930606566997</v>
      </c>
      <c r="P32" s="9"/>
    </row>
    <row r="33" spans="1:119">
      <c r="A33" s="12"/>
      <c r="B33" s="44">
        <v>572</v>
      </c>
      <c r="C33" s="20" t="s">
        <v>46</v>
      </c>
      <c r="D33" s="46">
        <v>30018031</v>
      </c>
      <c r="E33" s="46">
        <v>352679</v>
      </c>
      <c r="F33" s="46">
        <v>0</v>
      </c>
      <c r="G33" s="46">
        <v>3956259</v>
      </c>
      <c r="H33" s="46">
        <v>0</v>
      </c>
      <c r="I33" s="46">
        <v>4506000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38832969</v>
      </c>
      <c r="O33" s="47">
        <f t="shared" si="2"/>
        <v>115.67449487502569</v>
      </c>
      <c r="P33" s="9"/>
    </row>
    <row r="34" spans="1:119">
      <c r="A34" s="12"/>
      <c r="B34" s="44">
        <v>573</v>
      </c>
      <c r="C34" s="20" t="s">
        <v>47</v>
      </c>
      <c r="D34" s="46">
        <v>2038823</v>
      </c>
      <c r="E34" s="46">
        <v>0</v>
      </c>
      <c r="F34" s="46">
        <v>0</v>
      </c>
      <c r="G34" s="46">
        <v>3007796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5046619</v>
      </c>
      <c r="O34" s="47">
        <f t="shared" si="2"/>
        <v>15.03271881301961</v>
      </c>
      <c r="P34" s="9"/>
    </row>
    <row r="35" spans="1:119">
      <c r="A35" s="12"/>
      <c r="B35" s="44">
        <v>575</v>
      </c>
      <c r="C35" s="20" t="s">
        <v>48</v>
      </c>
      <c r="D35" s="46">
        <v>8253522</v>
      </c>
      <c r="E35" s="46">
        <v>0</v>
      </c>
      <c r="F35" s="46">
        <v>4887813</v>
      </c>
      <c r="G35" s="46">
        <v>1123304</v>
      </c>
      <c r="H35" s="46">
        <v>0</v>
      </c>
      <c r="I35" s="46">
        <v>581552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14846191</v>
      </c>
      <c r="O35" s="47">
        <f t="shared" si="2"/>
        <v>44.223392878951714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SUM(D37:D38)</f>
        <v>25311356</v>
      </c>
      <c r="E36" s="31">
        <f t="shared" si="10"/>
        <v>97582982</v>
      </c>
      <c r="F36" s="31">
        <f t="shared" si="10"/>
        <v>0</v>
      </c>
      <c r="G36" s="31">
        <f t="shared" si="10"/>
        <v>15131080</v>
      </c>
      <c r="H36" s="31">
        <f t="shared" si="10"/>
        <v>0</v>
      </c>
      <c r="I36" s="31">
        <f t="shared" si="10"/>
        <v>18779868</v>
      </c>
      <c r="J36" s="31">
        <f t="shared" si="10"/>
        <v>21078718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177884004</v>
      </c>
      <c r="O36" s="43">
        <f t="shared" si="2"/>
        <v>529.87558867948133</v>
      </c>
      <c r="P36" s="9"/>
    </row>
    <row r="37" spans="1:119">
      <c r="A37" s="12"/>
      <c r="B37" s="44">
        <v>581</v>
      </c>
      <c r="C37" s="20" t="s">
        <v>49</v>
      </c>
      <c r="D37" s="46">
        <v>2151000</v>
      </c>
      <c r="E37" s="46">
        <v>96189372</v>
      </c>
      <c r="F37" s="46">
        <v>0</v>
      </c>
      <c r="G37" s="46">
        <v>11245095</v>
      </c>
      <c r="H37" s="46">
        <v>0</v>
      </c>
      <c r="I37" s="46">
        <v>18779868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128365335</v>
      </c>
      <c r="O37" s="47">
        <f t="shared" si="2"/>
        <v>382.37084796654244</v>
      </c>
      <c r="P37" s="9"/>
    </row>
    <row r="38" spans="1:119" ht="15.75" thickBot="1">
      <c r="A38" s="12"/>
      <c r="B38" s="44">
        <v>590</v>
      </c>
      <c r="C38" s="20" t="s">
        <v>50</v>
      </c>
      <c r="D38" s="46">
        <v>23160356</v>
      </c>
      <c r="E38" s="46">
        <v>1393610</v>
      </c>
      <c r="F38" s="46">
        <v>0</v>
      </c>
      <c r="G38" s="46">
        <v>3885985</v>
      </c>
      <c r="H38" s="46">
        <v>0</v>
      </c>
      <c r="I38" s="46">
        <v>0</v>
      </c>
      <c r="J38" s="46">
        <v>21078718</v>
      </c>
      <c r="K38" s="46">
        <v>0</v>
      </c>
      <c r="L38" s="46">
        <v>0</v>
      </c>
      <c r="M38" s="46">
        <v>0</v>
      </c>
      <c r="N38" s="46">
        <f t="shared" si="9"/>
        <v>49518669</v>
      </c>
      <c r="O38" s="47">
        <f t="shared" si="2"/>
        <v>147.50474071293888</v>
      </c>
      <c r="P38" s="9"/>
    </row>
    <row r="39" spans="1:119" ht="16.5" thickBot="1">
      <c r="A39" s="14" t="s">
        <v>10</v>
      </c>
      <c r="B39" s="23"/>
      <c r="C39" s="22"/>
      <c r="D39" s="15">
        <f>SUM(D5,D12,D18,D24,D28,D32,D36)</f>
        <v>333909830</v>
      </c>
      <c r="E39" s="15">
        <f t="shared" ref="E39:M39" si="11">SUM(E5,E12,E18,E24,E28,E32,E36)</f>
        <v>159421094</v>
      </c>
      <c r="F39" s="15">
        <f t="shared" si="11"/>
        <v>40591928</v>
      </c>
      <c r="G39" s="15">
        <f t="shared" si="11"/>
        <v>56377735</v>
      </c>
      <c r="H39" s="15">
        <f t="shared" si="11"/>
        <v>0</v>
      </c>
      <c r="I39" s="15">
        <f t="shared" si="11"/>
        <v>254226713</v>
      </c>
      <c r="J39" s="15">
        <f t="shared" si="11"/>
        <v>24502424</v>
      </c>
      <c r="K39" s="15">
        <f t="shared" si="11"/>
        <v>108416325</v>
      </c>
      <c r="L39" s="15">
        <f t="shared" si="11"/>
        <v>0</v>
      </c>
      <c r="M39" s="15">
        <f t="shared" si="11"/>
        <v>2493505</v>
      </c>
      <c r="N39" s="15">
        <f t="shared" si="9"/>
        <v>979939554</v>
      </c>
      <c r="O39" s="37">
        <f t="shared" si="2"/>
        <v>2919.0148432124251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55</v>
      </c>
      <c r="M41" s="163"/>
      <c r="N41" s="163"/>
      <c r="O41" s="41">
        <v>335709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60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17944599</v>
      </c>
      <c r="E5" s="26">
        <f t="shared" si="0"/>
        <v>3867508</v>
      </c>
      <c r="F5" s="26">
        <f t="shared" si="0"/>
        <v>26459464</v>
      </c>
      <c r="G5" s="26">
        <f t="shared" si="0"/>
        <v>2365564</v>
      </c>
      <c r="H5" s="26">
        <f t="shared" si="0"/>
        <v>0</v>
      </c>
      <c r="I5" s="26">
        <f t="shared" si="0"/>
        <v>2728040</v>
      </c>
      <c r="J5" s="26">
        <f t="shared" si="0"/>
        <v>3699856</v>
      </c>
      <c r="K5" s="26">
        <f t="shared" si="0"/>
        <v>99559091</v>
      </c>
      <c r="L5" s="26">
        <f t="shared" si="0"/>
        <v>0</v>
      </c>
      <c r="M5" s="26">
        <f t="shared" si="0"/>
        <v>0</v>
      </c>
      <c r="N5" s="27">
        <f t="shared" ref="N5:N23" si="1">SUM(D5:M5)</f>
        <v>156624122</v>
      </c>
      <c r="O5" s="32">
        <f t="shared" ref="O5:O39" si="2">(N5/O$41)</f>
        <v>461.36479910451277</v>
      </c>
      <c r="P5" s="6"/>
    </row>
    <row r="6" spans="1:133">
      <c r="A6" s="12"/>
      <c r="B6" s="44">
        <v>511</v>
      </c>
      <c r="C6" s="20" t="s">
        <v>19</v>
      </c>
      <c r="D6" s="46">
        <v>615062</v>
      </c>
      <c r="E6" s="46">
        <v>6635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621697</v>
      </c>
      <c r="O6" s="47">
        <f t="shared" si="2"/>
        <v>1.8313214327795453</v>
      </c>
      <c r="P6" s="9"/>
    </row>
    <row r="7" spans="1:133">
      <c r="A7" s="12"/>
      <c r="B7" s="44">
        <v>512</v>
      </c>
      <c r="C7" s="20" t="s">
        <v>20</v>
      </c>
      <c r="D7" s="46">
        <v>1843218</v>
      </c>
      <c r="E7" s="46">
        <v>6181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1849399</v>
      </c>
      <c r="O7" s="47">
        <f t="shared" si="2"/>
        <v>5.447740662189231</v>
      </c>
      <c r="P7" s="9"/>
    </row>
    <row r="8" spans="1:133">
      <c r="A8" s="12"/>
      <c r="B8" s="44">
        <v>513</v>
      </c>
      <c r="C8" s="20" t="s">
        <v>21</v>
      </c>
      <c r="D8" s="46">
        <v>12202409</v>
      </c>
      <c r="E8" s="46">
        <v>3756073</v>
      </c>
      <c r="F8" s="46">
        <v>8080338</v>
      </c>
      <c r="G8" s="46">
        <v>1293002</v>
      </c>
      <c r="H8" s="46">
        <v>0</v>
      </c>
      <c r="I8" s="46">
        <v>2146082</v>
      </c>
      <c r="J8" s="46">
        <v>3656417</v>
      </c>
      <c r="K8" s="46">
        <v>99559091</v>
      </c>
      <c r="L8" s="46">
        <v>0</v>
      </c>
      <c r="M8" s="46">
        <v>0</v>
      </c>
      <c r="N8" s="46">
        <f t="shared" si="1"/>
        <v>130693412</v>
      </c>
      <c r="O8" s="47">
        <f t="shared" si="2"/>
        <v>384.98118298574292</v>
      </c>
      <c r="P8" s="9"/>
    </row>
    <row r="9" spans="1:133">
      <c r="A9" s="12"/>
      <c r="B9" s="44">
        <v>514</v>
      </c>
      <c r="C9" s="20" t="s">
        <v>22</v>
      </c>
      <c r="D9" s="46">
        <v>3283910</v>
      </c>
      <c r="E9" s="46">
        <v>5823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3289733</v>
      </c>
      <c r="O9" s="47">
        <f t="shared" si="2"/>
        <v>9.6905060681041597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1293738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1293738</v>
      </c>
      <c r="O10" s="47">
        <f t="shared" si="2"/>
        <v>3.8109402615765289</v>
      </c>
      <c r="P10" s="9"/>
    </row>
    <row r="11" spans="1:133">
      <c r="A11" s="12"/>
      <c r="B11" s="44">
        <v>519</v>
      </c>
      <c r="C11" s="20" t="s">
        <v>24</v>
      </c>
      <c r="D11" s="46">
        <v>0</v>
      </c>
      <c r="E11" s="46">
        <v>92796</v>
      </c>
      <c r="F11" s="46">
        <v>17085388</v>
      </c>
      <c r="G11" s="46">
        <v>1072562</v>
      </c>
      <c r="H11" s="46">
        <v>0</v>
      </c>
      <c r="I11" s="46">
        <v>581958</v>
      </c>
      <c r="J11" s="46">
        <v>43439</v>
      </c>
      <c r="K11" s="46">
        <v>0</v>
      </c>
      <c r="L11" s="46">
        <v>0</v>
      </c>
      <c r="M11" s="46">
        <v>0</v>
      </c>
      <c r="N11" s="46">
        <f t="shared" si="1"/>
        <v>18876143</v>
      </c>
      <c r="O11" s="47">
        <f t="shared" si="2"/>
        <v>55.603107694120418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206849453</v>
      </c>
      <c r="E12" s="31">
        <f t="shared" si="3"/>
        <v>19937591</v>
      </c>
      <c r="F12" s="31">
        <f t="shared" si="3"/>
        <v>0</v>
      </c>
      <c r="G12" s="31">
        <f t="shared" si="3"/>
        <v>5684439</v>
      </c>
      <c r="H12" s="31">
        <f t="shared" si="3"/>
        <v>0</v>
      </c>
      <c r="I12" s="31">
        <f t="shared" si="3"/>
        <v>325559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232797042</v>
      </c>
      <c r="O12" s="43">
        <f t="shared" si="2"/>
        <v>685.74597030752921</v>
      </c>
      <c r="P12" s="10"/>
    </row>
    <row r="13" spans="1:133">
      <c r="A13" s="12"/>
      <c r="B13" s="44">
        <v>521</v>
      </c>
      <c r="C13" s="20" t="s">
        <v>26</v>
      </c>
      <c r="D13" s="46">
        <v>132525144</v>
      </c>
      <c r="E13" s="46">
        <v>18478390</v>
      </c>
      <c r="F13" s="46">
        <v>0</v>
      </c>
      <c r="G13" s="46">
        <v>332636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151336170</v>
      </c>
      <c r="O13" s="47">
        <f t="shared" si="2"/>
        <v>445.78817603393423</v>
      </c>
      <c r="P13" s="9"/>
    </row>
    <row r="14" spans="1:133">
      <c r="A14" s="12"/>
      <c r="B14" s="44">
        <v>522</v>
      </c>
      <c r="C14" s="20" t="s">
        <v>27</v>
      </c>
      <c r="D14" s="46">
        <v>63999294</v>
      </c>
      <c r="E14" s="46">
        <v>1391396</v>
      </c>
      <c r="F14" s="46">
        <v>0</v>
      </c>
      <c r="G14" s="46">
        <v>2550123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67940813</v>
      </c>
      <c r="O14" s="47">
        <f t="shared" si="2"/>
        <v>200.13200483091788</v>
      </c>
      <c r="P14" s="9"/>
    </row>
    <row r="15" spans="1:133">
      <c r="A15" s="12"/>
      <c r="B15" s="44">
        <v>524</v>
      </c>
      <c r="C15" s="20" t="s">
        <v>28</v>
      </c>
      <c r="D15" s="46">
        <v>4896015</v>
      </c>
      <c r="E15" s="46">
        <v>67805</v>
      </c>
      <c r="F15" s="46">
        <v>0</v>
      </c>
      <c r="G15" s="46">
        <v>0</v>
      </c>
      <c r="H15" s="46">
        <v>0</v>
      </c>
      <c r="I15" s="46">
        <v>325559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5289379</v>
      </c>
      <c r="O15" s="47">
        <f t="shared" si="2"/>
        <v>15.580826558265583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0</v>
      </c>
      <c r="F16" s="46">
        <v>0</v>
      </c>
      <c r="G16" s="46">
        <v>2801680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2801680</v>
      </c>
      <c r="O16" s="47">
        <f t="shared" si="2"/>
        <v>8.252857311181808</v>
      </c>
      <c r="P16" s="9"/>
    </row>
    <row r="17" spans="1:16">
      <c r="A17" s="12"/>
      <c r="B17" s="44">
        <v>529</v>
      </c>
      <c r="C17" s="20" t="s">
        <v>30</v>
      </c>
      <c r="D17" s="46">
        <v>5429000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5429000</v>
      </c>
      <c r="O17" s="47">
        <f t="shared" si="2"/>
        <v>15.992105573229646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15101394</v>
      </c>
      <c r="F18" s="31">
        <f t="shared" si="4"/>
        <v>0</v>
      </c>
      <c r="G18" s="31">
        <f t="shared" si="4"/>
        <v>11816778</v>
      </c>
      <c r="H18" s="31">
        <f t="shared" si="4"/>
        <v>0</v>
      </c>
      <c r="I18" s="31">
        <f t="shared" si="4"/>
        <v>229580461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256498633</v>
      </c>
      <c r="O18" s="43">
        <f t="shared" si="2"/>
        <v>755.56331153528924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288395</v>
      </c>
      <c r="F19" s="46">
        <v>0</v>
      </c>
      <c r="G19" s="46">
        <v>0</v>
      </c>
      <c r="H19" s="46">
        <v>0</v>
      </c>
      <c r="I19" s="46">
        <v>82358060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82646455</v>
      </c>
      <c r="O19" s="47">
        <f t="shared" si="2"/>
        <v>243.45014433839989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66577159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66577159</v>
      </c>
      <c r="O20" s="47">
        <f t="shared" si="2"/>
        <v>196.11511429244726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80645242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80645242</v>
      </c>
      <c r="O21" s="47">
        <f t="shared" si="2"/>
        <v>237.55520796512312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14812999</v>
      </c>
      <c r="F22" s="46">
        <v>0</v>
      </c>
      <c r="G22" s="46">
        <v>328049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15141048</v>
      </c>
      <c r="O22" s="47">
        <f t="shared" si="2"/>
        <v>44.600706963591378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11488729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11488729</v>
      </c>
      <c r="O23" s="47">
        <f t="shared" si="2"/>
        <v>33.842137975727582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SUM(D25:D27)</f>
        <v>33294108</v>
      </c>
      <c r="E24" s="31">
        <f t="shared" si="5"/>
        <v>2784850</v>
      </c>
      <c r="F24" s="31">
        <f t="shared" si="5"/>
        <v>0</v>
      </c>
      <c r="G24" s="31">
        <f t="shared" si="5"/>
        <v>27842560</v>
      </c>
      <c r="H24" s="31">
        <f t="shared" si="5"/>
        <v>0</v>
      </c>
      <c r="I24" s="31">
        <f t="shared" si="5"/>
        <v>13994412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2423172</v>
      </c>
      <c r="N24" s="31">
        <f t="shared" ref="N24:N31" si="6">SUM(D24:M24)</f>
        <v>80339102</v>
      </c>
      <c r="O24" s="43">
        <f t="shared" si="2"/>
        <v>236.65341699069165</v>
      </c>
      <c r="P24" s="10"/>
    </row>
    <row r="25" spans="1:16">
      <c r="A25" s="12"/>
      <c r="B25" s="44">
        <v>541</v>
      </c>
      <c r="C25" s="20" t="s">
        <v>38</v>
      </c>
      <c r="D25" s="46">
        <v>33294108</v>
      </c>
      <c r="E25" s="46">
        <v>2784850</v>
      </c>
      <c r="F25" s="46">
        <v>0</v>
      </c>
      <c r="G25" s="46">
        <v>26097135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62176093</v>
      </c>
      <c r="O25" s="47">
        <f t="shared" si="2"/>
        <v>183.15097502061977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1745425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2423172</v>
      </c>
      <c r="N26" s="46">
        <f t="shared" si="6"/>
        <v>4168597</v>
      </c>
      <c r="O26" s="47">
        <f t="shared" si="2"/>
        <v>12.279359608813479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13994412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13994412</v>
      </c>
      <c r="O27" s="47">
        <f t="shared" si="2"/>
        <v>41.223082361258392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8782694</v>
      </c>
      <c r="E28" s="31">
        <f t="shared" si="7"/>
        <v>24694952</v>
      </c>
      <c r="F28" s="31">
        <f t="shared" si="7"/>
        <v>594536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34072182</v>
      </c>
      <c r="O28" s="43">
        <f t="shared" si="2"/>
        <v>100.36580063626724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594536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594536</v>
      </c>
      <c r="O29" s="47">
        <f t="shared" si="2"/>
        <v>1.7513137740073053</v>
      </c>
      <c r="P29" s="9"/>
    </row>
    <row r="30" spans="1:16">
      <c r="A30" s="13"/>
      <c r="B30" s="45">
        <v>554</v>
      </c>
      <c r="C30" s="21" t="s">
        <v>43</v>
      </c>
      <c r="D30" s="46">
        <v>6593396</v>
      </c>
      <c r="E30" s="46">
        <v>24621941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31215337</v>
      </c>
      <c r="O30" s="47">
        <f t="shared" si="2"/>
        <v>91.950444797926238</v>
      </c>
      <c r="P30" s="9"/>
    </row>
    <row r="31" spans="1:16">
      <c r="A31" s="13"/>
      <c r="B31" s="45">
        <v>559</v>
      </c>
      <c r="C31" s="21" t="s">
        <v>44</v>
      </c>
      <c r="D31" s="46">
        <v>2189298</v>
      </c>
      <c r="E31" s="46">
        <v>73011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2262309</v>
      </c>
      <c r="O31" s="47">
        <f t="shared" si="2"/>
        <v>6.6640420643336871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39871694</v>
      </c>
      <c r="E32" s="31">
        <f t="shared" si="8"/>
        <v>653532</v>
      </c>
      <c r="F32" s="31">
        <f t="shared" si="8"/>
        <v>4788600</v>
      </c>
      <c r="G32" s="31">
        <f t="shared" si="8"/>
        <v>38434932</v>
      </c>
      <c r="H32" s="31">
        <f t="shared" si="8"/>
        <v>0</v>
      </c>
      <c r="I32" s="31">
        <f t="shared" si="8"/>
        <v>5145154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11766324</v>
      </c>
      <c r="N32" s="31">
        <f t="shared" ref="N32:N39" si="9">SUM(D32:M32)</f>
        <v>100660236</v>
      </c>
      <c r="O32" s="43">
        <f t="shared" si="2"/>
        <v>296.51300813008129</v>
      </c>
      <c r="P32" s="9"/>
    </row>
    <row r="33" spans="1:119">
      <c r="A33" s="12"/>
      <c r="B33" s="44">
        <v>572</v>
      </c>
      <c r="C33" s="20" t="s">
        <v>46</v>
      </c>
      <c r="D33" s="46">
        <v>31479254</v>
      </c>
      <c r="E33" s="46">
        <v>637534</v>
      </c>
      <c r="F33" s="46">
        <v>0</v>
      </c>
      <c r="G33" s="46">
        <v>8879415</v>
      </c>
      <c r="H33" s="46">
        <v>0</v>
      </c>
      <c r="I33" s="46">
        <v>4564000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45560203</v>
      </c>
      <c r="O33" s="47">
        <f t="shared" si="2"/>
        <v>134.20585306940026</v>
      </c>
      <c r="P33" s="9"/>
    </row>
    <row r="34" spans="1:119">
      <c r="A34" s="12"/>
      <c r="B34" s="44">
        <v>573</v>
      </c>
      <c r="C34" s="20" t="s">
        <v>47</v>
      </c>
      <c r="D34" s="46">
        <v>235365</v>
      </c>
      <c r="E34" s="46">
        <v>0</v>
      </c>
      <c r="F34" s="46">
        <v>0</v>
      </c>
      <c r="G34" s="46">
        <v>24762743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24998108</v>
      </c>
      <c r="O34" s="47">
        <f t="shared" si="2"/>
        <v>73.636467538588434</v>
      </c>
      <c r="P34" s="9"/>
    </row>
    <row r="35" spans="1:119">
      <c r="A35" s="12"/>
      <c r="B35" s="44">
        <v>575</v>
      </c>
      <c r="C35" s="20" t="s">
        <v>48</v>
      </c>
      <c r="D35" s="46">
        <v>8157075</v>
      </c>
      <c r="E35" s="46">
        <v>15998</v>
      </c>
      <c r="F35" s="46">
        <v>4788600</v>
      </c>
      <c r="G35" s="46">
        <v>4792774</v>
      </c>
      <c r="H35" s="46">
        <v>0</v>
      </c>
      <c r="I35" s="46">
        <v>581154</v>
      </c>
      <c r="J35" s="46">
        <v>0</v>
      </c>
      <c r="K35" s="46">
        <v>0</v>
      </c>
      <c r="L35" s="46">
        <v>0</v>
      </c>
      <c r="M35" s="46">
        <v>11766324</v>
      </c>
      <c r="N35" s="46">
        <f t="shared" si="9"/>
        <v>30101925</v>
      </c>
      <c r="O35" s="47">
        <f t="shared" si="2"/>
        <v>88.670687522092607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SUM(D37:D38)</f>
        <v>28219824</v>
      </c>
      <c r="E36" s="31">
        <f t="shared" si="10"/>
        <v>109603978</v>
      </c>
      <c r="F36" s="31">
        <f t="shared" si="10"/>
        <v>177146</v>
      </c>
      <c r="G36" s="31">
        <f t="shared" si="10"/>
        <v>6756024</v>
      </c>
      <c r="H36" s="31">
        <f t="shared" si="10"/>
        <v>0</v>
      </c>
      <c r="I36" s="31">
        <f t="shared" si="10"/>
        <v>17315183</v>
      </c>
      <c r="J36" s="31">
        <f t="shared" si="10"/>
        <v>20931367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183003522</v>
      </c>
      <c r="O36" s="43">
        <f t="shared" si="2"/>
        <v>539.07011311417466</v>
      </c>
      <c r="P36" s="9"/>
    </row>
    <row r="37" spans="1:119">
      <c r="A37" s="12"/>
      <c r="B37" s="44">
        <v>581</v>
      </c>
      <c r="C37" s="20" t="s">
        <v>49</v>
      </c>
      <c r="D37" s="46">
        <v>2555000</v>
      </c>
      <c r="E37" s="46">
        <v>108479158</v>
      </c>
      <c r="F37" s="46">
        <v>177146</v>
      </c>
      <c r="G37" s="46">
        <v>5267102</v>
      </c>
      <c r="H37" s="46">
        <v>0</v>
      </c>
      <c r="I37" s="46">
        <v>17315183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133793589</v>
      </c>
      <c r="O37" s="47">
        <f t="shared" si="2"/>
        <v>394.11331742665254</v>
      </c>
      <c r="P37" s="9"/>
    </row>
    <row r="38" spans="1:119" ht="15.75" thickBot="1">
      <c r="A38" s="12"/>
      <c r="B38" s="44">
        <v>590</v>
      </c>
      <c r="C38" s="20" t="s">
        <v>50</v>
      </c>
      <c r="D38" s="46">
        <v>25664824</v>
      </c>
      <c r="E38" s="46">
        <v>1124820</v>
      </c>
      <c r="F38" s="46">
        <v>0</v>
      </c>
      <c r="G38" s="46">
        <v>1488922</v>
      </c>
      <c r="H38" s="46">
        <v>0</v>
      </c>
      <c r="I38" s="46">
        <v>0</v>
      </c>
      <c r="J38" s="46">
        <v>20931367</v>
      </c>
      <c r="K38" s="46">
        <v>0</v>
      </c>
      <c r="L38" s="46">
        <v>0</v>
      </c>
      <c r="M38" s="46">
        <v>0</v>
      </c>
      <c r="N38" s="46">
        <f t="shared" si="9"/>
        <v>49209933</v>
      </c>
      <c r="O38" s="47">
        <f t="shared" si="2"/>
        <v>144.95679568752209</v>
      </c>
      <c r="P38" s="9"/>
    </row>
    <row r="39" spans="1:119" ht="16.5" thickBot="1">
      <c r="A39" s="14" t="s">
        <v>10</v>
      </c>
      <c r="B39" s="23"/>
      <c r="C39" s="22"/>
      <c r="D39" s="15">
        <f>SUM(D5,D12,D18,D24,D28,D32,D36)</f>
        <v>334962372</v>
      </c>
      <c r="E39" s="15">
        <f t="shared" ref="E39:M39" si="11">SUM(E5,E12,E18,E24,E28,E32,E36)</f>
        <v>176643805</v>
      </c>
      <c r="F39" s="15">
        <f t="shared" si="11"/>
        <v>32019746</v>
      </c>
      <c r="G39" s="15">
        <f t="shared" si="11"/>
        <v>92900297</v>
      </c>
      <c r="H39" s="15">
        <f t="shared" si="11"/>
        <v>0</v>
      </c>
      <c r="I39" s="15">
        <f t="shared" si="11"/>
        <v>269088809</v>
      </c>
      <c r="J39" s="15">
        <f t="shared" si="11"/>
        <v>24631223</v>
      </c>
      <c r="K39" s="15">
        <f t="shared" si="11"/>
        <v>99559091</v>
      </c>
      <c r="L39" s="15">
        <f t="shared" si="11"/>
        <v>0</v>
      </c>
      <c r="M39" s="15">
        <f t="shared" si="11"/>
        <v>14189496</v>
      </c>
      <c r="N39" s="15">
        <f t="shared" si="9"/>
        <v>1043994839</v>
      </c>
      <c r="O39" s="37">
        <f t="shared" si="2"/>
        <v>3075.2764198185459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52</v>
      </c>
      <c r="M41" s="163"/>
      <c r="N41" s="163"/>
      <c r="O41" s="41">
        <v>339480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60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17982262</v>
      </c>
      <c r="E5" s="26">
        <f t="shared" si="0"/>
        <v>4200985</v>
      </c>
      <c r="F5" s="26">
        <f t="shared" si="0"/>
        <v>23299134</v>
      </c>
      <c r="G5" s="26">
        <f t="shared" si="0"/>
        <v>3638382</v>
      </c>
      <c r="H5" s="26">
        <f t="shared" si="0"/>
        <v>0</v>
      </c>
      <c r="I5" s="26">
        <f t="shared" si="0"/>
        <v>4763317</v>
      </c>
      <c r="J5" s="26">
        <f t="shared" si="0"/>
        <v>2767582</v>
      </c>
      <c r="K5" s="26">
        <f t="shared" si="0"/>
        <v>115844671</v>
      </c>
      <c r="L5" s="26">
        <f t="shared" si="0"/>
        <v>0</v>
      </c>
      <c r="M5" s="26">
        <f t="shared" si="0"/>
        <v>0</v>
      </c>
      <c r="N5" s="27">
        <f t="shared" ref="N5:N23" si="1">SUM(D5:M5)</f>
        <v>172496333</v>
      </c>
      <c r="O5" s="32">
        <f t="shared" ref="O5:O42" si="2">(N5/O$44)</f>
        <v>508.29146494187677</v>
      </c>
      <c r="P5" s="6"/>
    </row>
    <row r="6" spans="1:133">
      <c r="A6" s="12"/>
      <c r="B6" s="44">
        <v>511</v>
      </c>
      <c r="C6" s="20" t="s">
        <v>19</v>
      </c>
      <c r="D6" s="46">
        <v>443898</v>
      </c>
      <c r="E6" s="46">
        <v>3454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447352</v>
      </c>
      <c r="O6" s="47">
        <f t="shared" si="2"/>
        <v>1.3182031146405788</v>
      </c>
      <c r="P6" s="9"/>
    </row>
    <row r="7" spans="1:133">
      <c r="A7" s="12"/>
      <c r="B7" s="44">
        <v>512</v>
      </c>
      <c r="C7" s="20" t="s">
        <v>20</v>
      </c>
      <c r="D7" s="46">
        <v>1870903</v>
      </c>
      <c r="E7" s="46">
        <v>4521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1875424</v>
      </c>
      <c r="O7" s="47">
        <f t="shared" si="2"/>
        <v>5.5262740706908495</v>
      </c>
      <c r="P7" s="9"/>
    </row>
    <row r="8" spans="1:133">
      <c r="A8" s="12"/>
      <c r="B8" s="44">
        <v>513</v>
      </c>
      <c r="C8" s="20" t="s">
        <v>21</v>
      </c>
      <c r="D8" s="46">
        <v>12343731</v>
      </c>
      <c r="E8" s="46">
        <v>3545295</v>
      </c>
      <c r="F8" s="46">
        <v>0</v>
      </c>
      <c r="G8" s="46">
        <v>2478139</v>
      </c>
      <c r="H8" s="46">
        <v>0</v>
      </c>
      <c r="I8" s="46">
        <v>4338403</v>
      </c>
      <c r="J8" s="46">
        <v>2897195</v>
      </c>
      <c r="K8" s="46">
        <v>115844671</v>
      </c>
      <c r="L8" s="46">
        <v>0</v>
      </c>
      <c r="M8" s="46">
        <v>0</v>
      </c>
      <c r="N8" s="46">
        <f t="shared" si="1"/>
        <v>141447434</v>
      </c>
      <c r="O8" s="47">
        <f t="shared" si="2"/>
        <v>416.80030056134251</v>
      </c>
      <c r="P8" s="9"/>
    </row>
    <row r="9" spans="1:133">
      <c r="A9" s="12"/>
      <c r="B9" s="44">
        <v>514</v>
      </c>
      <c r="C9" s="20" t="s">
        <v>22</v>
      </c>
      <c r="D9" s="46">
        <v>3323730</v>
      </c>
      <c r="E9" s="46">
        <v>11646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3335376</v>
      </c>
      <c r="O9" s="47">
        <f t="shared" si="2"/>
        <v>9.8282851796738022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5774538</v>
      </c>
      <c r="G10" s="46">
        <v>378979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6153517</v>
      </c>
      <c r="O10" s="47">
        <f t="shared" si="2"/>
        <v>18.132444418251733</v>
      </c>
      <c r="P10" s="9"/>
    </row>
    <row r="11" spans="1:133">
      <c r="A11" s="12"/>
      <c r="B11" s="44">
        <v>519</v>
      </c>
      <c r="C11" s="20" t="s">
        <v>24</v>
      </c>
      <c r="D11" s="46">
        <v>0</v>
      </c>
      <c r="E11" s="46">
        <v>636069</v>
      </c>
      <c r="F11" s="46">
        <v>17524596</v>
      </c>
      <c r="G11" s="46">
        <v>781264</v>
      </c>
      <c r="H11" s="46">
        <v>0</v>
      </c>
      <c r="I11" s="46">
        <v>424914</v>
      </c>
      <c r="J11" s="46">
        <v>-129613</v>
      </c>
      <c r="K11" s="46">
        <v>0</v>
      </c>
      <c r="L11" s="46">
        <v>0</v>
      </c>
      <c r="M11" s="46">
        <v>0</v>
      </c>
      <c r="N11" s="46">
        <f t="shared" si="1"/>
        <v>19237230</v>
      </c>
      <c r="O11" s="47">
        <f t="shared" si="2"/>
        <v>56.685957597277266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198066560</v>
      </c>
      <c r="E12" s="31">
        <f t="shared" si="3"/>
        <v>15625320</v>
      </c>
      <c r="F12" s="31">
        <f t="shared" si="3"/>
        <v>0</v>
      </c>
      <c r="G12" s="31">
        <f t="shared" si="3"/>
        <v>4499985</v>
      </c>
      <c r="H12" s="31">
        <f t="shared" si="3"/>
        <v>0</v>
      </c>
      <c r="I12" s="31">
        <f t="shared" si="3"/>
        <v>274386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218466251</v>
      </c>
      <c r="O12" s="43">
        <f t="shared" si="2"/>
        <v>643.75009503042452</v>
      </c>
      <c r="P12" s="10"/>
    </row>
    <row r="13" spans="1:133">
      <c r="A13" s="12"/>
      <c r="B13" s="44">
        <v>521</v>
      </c>
      <c r="C13" s="20" t="s">
        <v>26</v>
      </c>
      <c r="D13" s="46">
        <v>129310929</v>
      </c>
      <c r="E13" s="46">
        <v>13894717</v>
      </c>
      <c r="F13" s="46">
        <v>0</v>
      </c>
      <c r="G13" s="46">
        <v>725015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143930661</v>
      </c>
      <c r="O13" s="47">
        <f t="shared" si="2"/>
        <v>424.11757547183709</v>
      </c>
      <c r="P13" s="9"/>
    </row>
    <row r="14" spans="1:133">
      <c r="A14" s="12"/>
      <c r="B14" s="44">
        <v>522</v>
      </c>
      <c r="C14" s="20" t="s">
        <v>27</v>
      </c>
      <c r="D14" s="46">
        <v>59696796</v>
      </c>
      <c r="E14" s="46">
        <v>1602145</v>
      </c>
      <c r="F14" s="46">
        <v>0</v>
      </c>
      <c r="G14" s="46">
        <v>641026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61939967</v>
      </c>
      <c r="O14" s="47">
        <f t="shared" si="2"/>
        <v>182.51725133705597</v>
      </c>
      <c r="P14" s="9"/>
    </row>
    <row r="15" spans="1:133">
      <c r="A15" s="12"/>
      <c r="B15" s="44">
        <v>524</v>
      </c>
      <c r="C15" s="20" t="s">
        <v>28</v>
      </c>
      <c r="D15" s="46">
        <v>4578835</v>
      </c>
      <c r="E15" s="46">
        <v>124888</v>
      </c>
      <c r="F15" s="46">
        <v>0</v>
      </c>
      <c r="G15" s="46">
        <v>0</v>
      </c>
      <c r="H15" s="46">
        <v>0</v>
      </c>
      <c r="I15" s="46">
        <v>274386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4978109</v>
      </c>
      <c r="O15" s="47">
        <f t="shared" si="2"/>
        <v>14.668893374390406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3570</v>
      </c>
      <c r="F16" s="46">
        <v>0</v>
      </c>
      <c r="G16" s="46">
        <v>3133944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3137514</v>
      </c>
      <c r="O16" s="47">
        <f t="shared" si="2"/>
        <v>9.2452492154464956</v>
      </c>
      <c r="P16" s="9"/>
    </row>
    <row r="17" spans="1:16">
      <c r="A17" s="12"/>
      <c r="B17" s="44">
        <v>529</v>
      </c>
      <c r="C17" s="20" t="s">
        <v>30</v>
      </c>
      <c r="D17" s="46">
        <v>4480000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4480000</v>
      </c>
      <c r="O17" s="47">
        <f t="shared" si="2"/>
        <v>13.201125631694488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17700288</v>
      </c>
      <c r="F18" s="31">
        <f t="shared" si="4"/>
        <v>0</v>
      </c>
      <c r="G18" s="31">
        <f t="shared" si="4"/>
        <v>1141551</v>
      </c>
      <c r="H18" s="31">
        <f t="shared" si="4"/>
        <v>0</v>
      </c>
      <c r="I18" s="31">
        <f t="shared" si="4"/>
        <v>215902574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234744413</v>
      </c>
      <c r="O18" s="43">
        <f t="shared" si="2"/>
        <v>691.7166266409323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51188</v>
      </c>
      <c r="F19" s="46">
        <v>0</v>
      </c>
      <c r="G19" s="46">
        <v>0</v>
      </c>
      <c r="H19" s="46">
        <v>0</v>
      </c>
      <c r="I19" s="46">
        <v>68137830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68189018</v>
      </c>
      <c r="O19" s="47">
        <f t="shared" si="2"/>
        <v>200.93120386604394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66798472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66798472</v>
      </c>
      <c r="O20" s="47">
        <f t="shared" si="2"/>
        <v>196.83371001723808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80966272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80966272</v>
      </c>
      <c r="O21" s="47">
        <f t="shared" si="2"/>
        <v>238.58168049150621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17649100</v>
      </c>
      <c r="F22" s="46">
        <v>0</v>
      </c>
      <c r="G22" s="46">
        <v>-710179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16938921</v>
      </c>
      <c r="O22" s="47">
        <f t="shared" si="2"/>
        <v>49.913576827309832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1851730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1851730</v>
      </c>
      <c r="O23" s="47">
        <f t="shared" si="2"/>
        <v>5.4564554388342934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SUM(D25:D28)</f>
        <v>32183890</v>
      </c>
      <c r="E24" s="31">
        <f t="shared" si="5"/>
        <v>653198</v>
      </c>
      <c r="F24" s="31">
        <f t="shared" si="5"/>
        <v>0</v>
      </c>
      <c r="G24" s="31">
        <f t="shared" si="5"/>
        <v>31276358</v>
      </c>
      <c r="H24" s="31">
        <f t="shared" si="5"/>
        <v>0</v>
      </c>
      <c r="I24" s="31">
        <f t="shared" si="5"/>
        <v>14912821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2689580</v>
      </c>
      <c r="N24" s="31">
        <f t="shared" ref="N24:N32" si="6">SUM(D24:M24)</f>
        <v>81715847</v>
      </c>
      <c r="O24" s="43">
        <f t="shared" si="2"/>
        <v>240.79043802395651</v>
      </c>
      <c r="P24" s="10"/>
    </row>
    <row r="25" spans="1:16">
      <c r="A25" s="12"/>
      <c r="B25" s="44">
        <v>541</v>
      </c>
      <c r="C25" s="20" t="s">
        <v>38</v>
      </c>
      <c r="D25" s="46">
        <v>32183890</v>
      </c>
      <c r="E25" s="46">
        <v>653198</v>
      </c>
      <c r="F25" s="46">
        <v>0</v>
      </c>
      <c r="G25" s="46">
        <v>26290408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59127496</v>
      </c>
      <c r="O25" s="47">
        <f t="shared" si="2"/>
        <v>174.22979977310564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4985950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2689580</v>
      </c>
      <c r="N26" s="46">
        <f t="shared" si="6"/>
        <v>7675530</v>
      </c>
      <c r="O26" s="47">
        <f t="shared" si="2"/>
        <v>22.617329424071428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7235683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7235683</v>
      </c>
      <c r="O27" s="47">
        <f t="shared" si="2"/>
        <v>21.321241141543766</v>
      </c>
      <c r="P27" s="9"/>
    </row>
    <row r="28" spans="1:16">
      <c r="A28" s="12"/>
      <c r="B28" s="44">
        <v>549</v>
      </c>
      <c r="C28" s="20" t="s">
        <v>62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7677138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7677138</v>
      </c>
      <c r="O28" s="47">
        <f t="shared" si="2"/>
        <v>22.62206768523566</v>
      </c>
      <c r="P28" s="9"/>
    </row>
    <row r="29" spans="1:16" ht="15.75">
      <c r="A29" s="28" t="s">
        <v>41</v>
      </c>
      <c r="B29" s="29"/>
      <c r="C29" s="30"/>
      <c r="D29" s="31">
        <f t="shared" ref="D29:M29" si="7">SUM(D30:D32)</f>
        <v>9271954</v>
      </c>
      <c r="E29" s="31">
        <f t="shared" si="7"/>
        <v>25546122</v>
      </c>
      <c r="F29" s="31">
        <f t="shared" si="7"/>
        <v>8987696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6"/>
        <v>43805772</v>
      </c>
      <c r="O29" s="43">
        <f t="shared" si="2"/>
        <v>129.08158472441175</v>
      </c>
      <c r="P29" s="10"/>
    </row>
    <row r="30" spans="1:16">
      <c r="A30" s="13"/>
      <c r="B30" s="45">
        <v>552</v>
      </c>
      <c r="C30" s="21" t="s">
        <v>42</v>
      </c>
      <c r="D30" s="46">
        <v>0</v>
      </c>
      <c r="E30" s="46">
        <v>0</v>
      </c>
      <c r="F30" s="46">
        <v>8987696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8987696</v>
      </c>
      <c r="O30" s="47">
        <f t="shared" si="2"/>
        <v>26.483862507919202</v>
      </c>
      <c r="P30" s="9"/>
    </row>
    <row r="31" spans="1:16">
      <c r="A31" s="13"/>
      <c r="B31" s="45">
        <v>554</v>
      </c>
      <c r="C31" s="21" t="s">
        <v>43</v>
      </c>
      <c r="D31" s="46">
        <v>6951116</v>
      </c>
      <c r="E31" s="46">
        <v>25496563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32447679</v>
      </c>
      <c r="O31" s="47">
        <f t="shared" si="2"/>
        <v>95.612921191047988</v>
      </c>
      <c r="P31" s="9"/>
    </row>
    <row r="32" spans="1:16">
      <c r="A32" s="13"/>
      <c r="B32" s="45">
        <v>559</v>
      </c>
      <c r="C32" s="21" t="s">
        <v>44</v>
      </c>
      <c r="D32" s="46">
        <v>2320838</v>
      </c>
      <c r="E32" s="46">
        <v>49559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2370397</v>
      </c>
      <c r="O32" s="47">
        <f t="shared" si="2"/>
        <v>6.9848010254445807</v>
      </c>
      <c r="P32" s="9"/>
    </row>
    <row r="33" spans="1:119" ht="15.75">
      <c r="A33" s="28" t="s">
        <v>45</v>
      </c>
      <c r="B33" s="29"/>
      <c r="C33" s="30"/>
      <c r="D33" s="31">
        <f t="shared" ref="D33:M33" si="8">SUM(D34:D37)</f>
        <v>43313631</v>
      </c>
      <c r="E33" s="31">
        <f t="shared" si="8"/>
        <v>2832535</v>
      </c>
      <c r="F33" s="31">
        <f t="shared" si="8"/>
        <v>4789119</v>
      </c>
      <c r="G33" s="31">
        <f t="shared" si="8"/>
        <v>16906455</v>
      </c>
      <c r="H33" s="31">
        <f t="shared" si="8"/>
        <v>0</v>
      </c>
      <c r="I33" s="31">
        <f t="shared" si="8"/>
        <v>617749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12259523</v>
      </c>
      <c r="N33" s="31">
        <f t="shared" ref="N33:N42" si="9">SUM(D33:M33)</f>
        <v>80719012</v>
      </c>
      <c r="O33" s="43">
        <f t="shared" si="2"/>
        <v>237.85308443711048</v>
      </c>
      <c r="P33" s="9"/>
    </row>
    <row r="34" spans="1:119">
      <c r="A34" s="12"/>
      <c r="B34" s="44">
        <v>572</v>
      </c>
      <c r="C34" s="20" t="s">
        <v>46</v>
      </c>
      <c r="D34" s="46">
        <v>33216532</v>
      </c>
      <c r="E34" s="46">
        <v>2796167</v>
      </c>
      <c r="F34" s="46">
        <v>0</v>
      </c>
      <c r="G34" s="46">
        <v>8456475</v>
      </c>
      <c r="H34" s="46">
        <v>0</v>
      </c>
      <c r="I34" s="46">
        <v>-10643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44458531</v>
      </c>
      <c r="O34" s="47">
        <f t="shared" si="2"/>
        <v>131.00505650258572</v>
      </c>
      <c r="P34" s="9"/>
    </row>
    <row r="35" spans="1:119">
      <c r="A35" s="12"/>
      <c r="B35" s="44">
        <v>573</v>
      </c>
      <c r="C35" s="20" t="s">
        <v>47</v>
      </c>
      <c r="D35" s="46">
        <v>1227051</v>
      </c>
      <c r="E35" s="46">
        <v>0</v>
      </c>
      <c r="F35" s="46">
        <v>0</v>
      </c>
      <c r="G35" s="46">
        <v>7206105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8433156</v>
      </c>
      <c r="O35" s="47">
        <f t="shared" si="2"/>
        <v>24.849810675821018</v>
      </c>
      <c r="P35" s="9"/>
    </row>
    <row r="36" spans="1:119">
      <c r="A36" s="12"/>
      <c r="B36" s="44">
        <v>575</v>
      </c>
      <c r="C36" s="20" t="s">
        <v>48</v>
      </c>
      <c r="D36" s="46">
        <v>8870048</v>
      </c>
      <c r="E36" s="46">
        <v>36368</v>
      </c>
      <c r="F36" s="46">
        <v>4789119</v>
      </c>
      <c r="G36" s="46">
        <v>1225775</v>
      </c>
      <c r="H36" s="46">
        <v>0</v>
      </c>
      <c r="I36" s="46">
        <v>628392</v>
      </c>
      <c r="J36" s="46">
        <v>0</v>
      </c>
      <c r="K36" s="46">
        <v>0</v>
      </c>
      <c r="L36" s="46">
        <v>0</v>
      </c>
      <c r="M36" s="46">
        <v>12259523</v>
      </c>
      <c r="N36" s="46">
        <f t="shared" si="9"/>
        <v>27809225</v>
      </c>
      <c r="O36" s="47">
        <f t="shared" si="2"/>
        <v>81.944882353807841</v>
      </c>
      <c r="P36" s="9"/>
    </row>
    <row r="37" spans="1:119">
      <c r="A37" s="12"/>
      <c r="B37" s="44">
        <v>579</v>
      </c>
      <c r="C37" s="20" t="s">
        <v>57</v>
      </c>
      <c r="D37" s="46">
        <v>0</v>
      </c>
      <c r="E37" s="46">
        <v>0</v>
      </c>
      <c r="F37" s="46">
        <v>0</v>
      </c>
      <c r="G37" s="46">
        <v>18100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18100</v>
      </c>
      <c r="O37" s="47">
        <f t="shared" si="2"/>
        <v>5.3334904895908537E-2</v>
      </c>
      <c r="P37" s="9"/>
    </row>
    <row r="38" spans="1:119" ht="15.75">
      <c r="A38" s="28" t="s">
        <v>51</v>
      </c>
      <c r="B38" s="29"/>
      <c r="C38" s="30"/>
      <c r="D38" s="31">
        <f t="shared" ref="D38:M38" si="10">SUM(D39:D41)</f>
        <v>24700224</v>
      </c>
      <c r="E38" s="31">
        <f t="shared" si="10"/>
        <v>91624146</v>
      </c>
      <c r="F38" s="31">
        <f t="shared" si="10"/>
        <v>8170179</v>
      </c>
      <c r="G38" s="31">
        <f t="shared" si="10"/>
        <v>9622866</v>
      </c>
      <c r="H38" s="31">
        <f t="shared" si="10"/>
        <v>0</v>
      </c>
      <c r="I38" s="31">
        <f t="shared" si="10"/>
        <v>18171272</v>
      </c>
      <c r="J38" s="31">
        <f t="shared" si="10"/>
        <v>23136756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9"/>
        <v>175425443</v>
      </c>
      <c r="O38" s="43">
        <f t="shared" si="2"/>
        <v>516.92261429434382</v>
      </c>
      <c r="P38" s="9"/>
    </row>
    <row r="39" spans="1:119">
      <c r="A39" s="12"/>
      <c r="B39" s="44">
        <v>581</v>
      </c>
      <c r="C39" s="20" t="s">
        <v>49</v>
      </c>
      <c r="D39" s="46">
        <v>2611000</v>
      </c>
      <c r="E39" s="46">
        <v>91330597</v>
      </c>
      <c r="F39" s="46">
        <v>0</v>
      </c>
      <c r="G39" s="46">
        <v>5239000</v>
      </c>
      <c r="H39" s="46">
        <v>0</v>
      </c>
      <c r="I39" s="46">
        <v>18168109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117348706</v>
      </c>
      <c r="O39" s="47">
        <f t="shared" si="2"/>
        <v>345.78906487115643</v>
      </c>
      <c r="P39" s="9"/>
    </row>
    <row r="40" spans="1:119">
      <c r="A40" s="12"/>
      <c r="B40" s="44">
        <v>585</v>
      </c>
      <c r="C40" s="20" t="s">
        <v>58</v>
      </c>
      <c r="D40" s="46">
        <v>0</v>
      </c>
      <c r="E40" s="46">
        <v>0</v>
      </c>
      <c r="F40" s="46">
        <v>8170179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8170179</v>
      </c>
      <c r="O40" s="47">
        <f t="shared" si="2"/>
        <v>24.074901654560723</v>
      </c>
      <c r="P40" s="9"/>
    </row>
    <row r="41" spans="1:119" ht="15.75" thickBot="1">
      <c r="A41" s="12"/>
      <c r="B41" s="44">
        <v>590</v>
      </c>
      <c r="C41" s="20" t="s">
        <v>50</v>
      </c>
      <c r="D41" s="46">
        <v>22089224</v>
      </c>
      <c r="E41" s="46">
        <v>293549</v>
      </c>
      <c r="F41" s="46">
        <v>0</v>
      </c>
      <c r="G41" s="46">
        <v>4383866</v>
      </c>
      <c r="H41" s="46">
        <v>0</v>
      </c>
      <c r="I41" s="46">
        <v>3163</v>
      </c>
      <c r="J41" s="46">
        <v>23136756</v>
      </c>
      <c r="K41" s="46">
        <v>0</v>
      </c>
      <c r="L41" s="46">
        <v>0</v>
      </c>
      <c r="M41" s="46">
        <v>0</v>
      </c>
      <c r="N41" s="46">
        <f t="shared" si="9"/>
        <v>49906558</v>
      </c>
      <c r="O41" s="47">
        <f t="shared" si="2"/>
        <v>147.05864776862671</v>
      </c>
      <c r="P41" s="9"/>
    </row>
    <row r="42" spans="1:119" ht="16.5" thickBot="1">
      <c r="A42" s="14" t="s">
        <v>10</v>
      </c>
      <c r="B42" s="23"/>
      <c r="C42" s="22"/>
      <c r="D42" s="15">
        <f>SUM(D5,D12,D18,D24,D29,D33,D38)</f>
        <v>325518521</v>
      </c>
      <c r="E42" s="15">
        <f t="shared" ref="E42:M42" si="11">SUM(E5,E12,E18,E24,E29,E33,E38)</f>
        <v>158182594</v>
      </c>
      <c r="F42" s="15">
        <f t="shared" si="11"/>
        <v>45246128</v>
      </c>
      <c r="G42" s="15">
        <f t="shared" si="11"/>
        <v>67085597</v>
      </c>
      <c r="H42" s="15">
        <f t="shared" si="11"/>
        <v>0</v>
      </c>
      <c r="I42" s="15">
        <f t="shared" si="11"/>
        <v>254642119</v>
      </c>
      <c r="J42" s="15">
        <f t="shared" si="11"/>
        <v>25904338</v>
      </c>
      <c r="K42" s="15">
        <f t="shared" si="11"/>
        <v>115844671</v>
      </c>
      <c r="L42" s="15">
        <f t="shared" si="11"/>
        <v>0</v>
      </c>
      <c r="M42" s="15">
        <f t="shared" si="11"/>
        <v>14949103</v>
      </c>
      <c r="N42" s="15">
        <f t="shared" si="9"/>
        <v>1007373071</v>
      </c>
      <c r="O42" s="37">
        <f t="shared" si="2"/>
        <v>2968.405908093056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65</v>
      </c>
      <c r="M44" s="163"/>
      <c r="N44" s="163"/>
      <c r="O44" s="41">
        <v>339365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19807094</v>
      </c>
      <c r="E5" s="26">
        <f t="shared" si="0"/>
        <v>6542121</v>
      </c>
      <c r="F5" s="26">
        <f t="shared" si="0"/>
        <v>34600093</v>
      </c>
      <c r="G5" s="26">
        <f t="shared" si="0"/>
        <v>5582468</v>
      </c>
      <c r="H5" s="26">
        <f t="shared" si="0"/>
        <v>0</v>
      </c>
      <c r="I5" s="26">
        <f t="shared" si="0"/>
        <v>1397420</v>
      </c>
      <c r="J5" s="26">
        <f t="shared" si="0"/>
        <v>2520111</v>
      </c>
      <c r="K5" s="26">
        <f t="shared" si="0"/>
        <v>93873428</v>
      </c>
      <c r="L5" s="26">
        <f t="shared" si="0"/>
        <v>0</v>
      </c>
      <c r="M5" s="26">
        <f t="shared" si="0"/>
        <v>0</v>
      </c>
      <c r="N5" s="27">
        <f t="shared" ref="N5:N22" si="1">SUM(D5:M5)</f>
        <v>164322735</v>
      </c>
      <c r="O5" s="32">
        <f t="shared" ref="O5:O40" si="2">(N5/O$42)</f>
        <v>488.67180251231173</v>
      </c>
      <c r="P5" s="6"/>
    </row>
    <row r="6" spans="1:133">
      <c r="A6" s="12"/>
      <c r="B6" s="44">
        <v>511</v>
      </c>
      <c r="C6" s="20" t="s">
        <v>19</v>
      </c>
      <c r="D6" s="46">
        <v>616054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616054</v>
      </c>
      <c r="O6" s="47">
        <f t="shared" si="2"/>
        <v>1.8320545761663456</v>
      </c>
      <c r="P6" s="9"/>
    </row>
    <row r="7" spans="1:133">
      <c r="A7" s="12"/>
      <c r="B7" s="44">
        <v>512</v>
      </c>
      <c r="C7" s="20" t="s">
        <v>20</v>
      </c>
      <c r="D7" s="46">
        <v>1942914</v>
      </c>
      <c r="E7" s="46">
        <v>93752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2036666</v>
      </c>
      <c r="O7" s="47">
        <f t="shared" si="2"/>
        <v>6.0567470796754934</v>
      </c>
      <c r="P7" s="9"/>
    </row>
    <row r="8" spans="1:133">
      <c r="A8" s="12"/>
      <c r="B8" s="44">
        <v>513</v>
      </c>
      <c r="C8" s="20" t="s">
        <v>21</v>
      </c>
      <c r="D8" s="46">
        <v>13917382</v>
      </c>
      <c r="E8" s="46">
        <v>4265626</v>
      </c>
      <c r="F8" s="46">
        <v>6727460</v>
      </c>
      <c r="G8" s="46">
        <v>4745652</v>
      </c>
      <c r="H8" s="46">
        <v>0</v>
      </c>
      <c r="I8" s="46">
        <v>1302703</v>
      </c>
      <c r="J8" s="46">
        <v>2447226</v>
      </c>
      <c r="K8" s="46">
        <v>93873428</v>
      </c>
      <c r="L8" s="46">
        <v>0</v>
      </c>
      <c r="M8" s="46">
        <v>0</v>
      </c>
      <c r="N8" s="46">
        <f t="shared" si="1"/>
        <v>127279477</v>
      </c>
      <c r="O8" s="47">
        <f t="shared" si="2"/>
        <v>378.51056610282399</v>
      </c>
      <c r="P8" s="9"/>
    </row>
    <row r="9" spans="1:133">
      <c r="A9" s="12"/>
      <c r="B9" s="44">
        <v>514</v>
      </c>
      <c r="C9" s="20" t="s">
        <v>22</v>
      </c>
      <c r="D9" s="46">
        <v>3330744</v>
      </c>
      <c r="E9" s="46">
        <v>13746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3344490</v>
      </c>
      <c r="O9" s="47">
        <f t="shared" si="2"/>
        <v>9.9460245521376063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11681791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11681791</v>
      </c>
      <c r="O10" s="47">
        <f t="shared" si="2"/>
        <v>34.739939452335072</v>
      </c>
      <c r="P10" s="9"/>
    </row>
    <row r="11" spans="1:133">
      <c r="A11" s="12"/>
      <c r="B11" s="44">
        <v>519</v>
      </c>
      <c r="C11" s="20" t="s">
        <v>24</v>
      </c>
      <c r="D11" s="46">
        <v>0</v>
      </c>
      <c r="E11" s="46">
        <v>2168997</v>
      </c>
      <c r="F11" s="46">
        <v>16190842</v>
      </c>
      <c r="G11" s="46">
        <v>836816</v>
      </c>
      <c r="H11" s="46">
        <v>0</v>
      </c>
      <c r="I11" s="46">
        <v>94717</v>
      </c>
      <c r="J11" s="46">
        <v>72885</v>
      </c>
      <c r="K11" s="46">
        <v>0</v>
      </c>
      <c r="L11" s="46">
        <v>0</v>
      </c>
      <c r="M11" s="46">
        <v>0</v>
      </c>
      <c r="N11" s="46">
        <f t="shared" si="1"/>
        <v>19364257</v>
      </c>
      <c r="O11" s="47">
        <f t="shared" si="2"/>
        <v>57.586470749173266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193744289</v>
      </c>
      <c r="E12" s="31">
        <f t="shared" si="3"/>
        <v>7896810</v>
      </c>
      <c r="F12" s="31">
        <f t="shared" si="3"/>
        <v>0</v>
      </c>
      <c r="G12" s="31">
        <f t="shared" si="3"/>
        <v>12056372</v>
      </c>
      <c r="H12" s="31">
        <f t="shared" si="3"/>
        <v>0</v>
      </c>
      <c r="I12" s="31">
        <f t="shared" si="3"/>
        <v>274366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213971837</v>
      </c>
      <c r="O12" s="43">
        <f t="shared" si="2"/>
        <v>636.32097697047561</v>
      </c>
      <c r="P12" s="10"/>
    </row>
    <row r="13" spans="1:133">
      <c r="A13" s="12"/>
      <c r="B13" s="44">
        <v>521</v>
      </c>
      <c r="C13" s="20" t="s">
        <v>26</v>
      </c>
      <c r="D13" s="46">
        <v>126711632</v>
      </c>
      <c r="E13" s="46">
        <v>7338107</v>
      </c>
      <c r="F13" s="46">
        <v>0</v>
      </c>
      <c r="G13" s="46">
        <v>6209941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140259680</v>
      </c>
      <c r="O13" s="47">
        <f t="shared" si="2"/>
        <v>417.1117931149335</v>
      </c>
      <c r="P13" s="9"/>
    </row>
    <row r="14" spans="1:133">
      <c r="A14" s="12"/>
      <c r="B14" s="44">
        <v>522</v>
      </c>
      <c r="C14" s="20" t="s">
        <v>27</v>
      </c>
      <c r="D14" s="46">
        <v>57781870</v>
      </c>
      <c r="E14" s="46">
        <v>486399</v>
      </c>
      <c r="F14" s="46">
        <v>0</v>
      </c>
      <c r="G14" s="46">
        <v>2539792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60808061</v>
      </c>
      <c r="O14" s="47">
        <f t="shared" si="2"/>
        <v>180.83428794042777</v>
      </c>
      <c r="P14" s="9"/>
    </row>
    <row r="15" spans="1:133">
      <c r="A15" s="12"/>
      <c r="B15" s="44">
        <v>524</v>
      </c>
      <c r="C15" s="20" t="s">
        <v>28</v>
      </c>
      <c r="D15" s="46">
        <v>4857787</v>
      </c>
      <c r="E15" s="46">
        <v>72304</v>
      </c>
      <c r="F15" s="46">
        <v>0</v>
      </c>
      <c r="G15" s="46">
        <v>0</v>
      </c>
      <c r="H15" s="46">
        <v>0</v>
      </c>
      <c r="I15" s="46">
        <v>274366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5204457</v>
      </c>
      <c r="O15" s="47">
        <f t="shared" si="2"/>
        <v>15.477294625651274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0</v>
      </c>
      <c r="F16" s="46">
        <v>0</v>
      </c>
      <c r="G16" s="46">
        <v>3306639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3306639</v>
      </c>
      <c r="O16" s="47">
        <f t="shared" si="2"/>
        <v>9.8334612090500322</v>
      </c>
      <c r="P16" s="9"/>
    </row>
    <row r="17" spans="1:16">
      <c r="A17" s="12"/>
      <c r="B17" s="44">
        <v>529</v>
      </c>
      <c r="C17" s="20" t="s">
        <v>30</v>
      </c>
      <c r="D17" s="46">
        <v>4393000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4393000</v>
      </c>
      <c r="O17" s="47">
        <f t="shared" si="2"/>
        <v>13.06414008041301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SUM(D19:D22)</f>
        <v>0</v>
      </c>
      <c r="E18" s="31">
        <f t="shared" si="4"/>
        <v>16798938</v>
      </c>
      <c r="F18" s="31">
        <f t="shared" si="4"/>
        <v>0</v>
      </c>
      <c r="G18" s="31">
        <f t="shared" si="4"/>
        <v>3250074</v>
      </c>
      <c r="H18" s="31">
        <f t="shared" si="4"/>
        <v>0</v>
      </c>
      <c r="I18" s="31">
        <f t="shared" si="4"/>
        <v>200570469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220619481</v>
      </c>
      <c r="O18" s="43">
        <f t="shared" si="2"/>
        <v>656.0900988509029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148418</v>
      </c>
      <c r="F19" s="46">
        <v>0</v>
      </c>
      <c r="G19" s="46">
        <v>0</v>
      </c>
      <c r="H19" s="46">
        <v>0</v>
      </c>
      <c r="I19" s="46">
        <v>59844032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59992450</v>
      </c>
      <c r="O19" s="47">
        <f t="shared" si="2"/>
        <v>178.40878000618562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63356970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63356970</v>
      </c>
      <c r="O20" s="47">
        <f t="shared" si="2"/>
        <v>188.41437085147385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77369467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77369467</v>
      </c>
      <c r="O21" s="47">
        <f t="shared" si="2"/>
        <v>230.08548937739394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16650520</v>
      </c>
      <c r="F22" s="46">
        <v>0</v>
      </c>
      <c r="G22" s="46">
        <v>3250074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19900594</v>
      </c>
      <c r="O22" s="47">
        <f t="shared" si="2"/>
        <v>59.181458615849451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29099655</v>
      </c>
      <c r="E23" s="31">
        <f t="shared" si="5"/>
        <v>785082</v>
      </c>
      <c r="F23" s="31">
        <f t="shared" si="5"/>
        <v>0</v>
      </c>
      <c r="G23" s="31">
        <f t="shared" si="5"/>
        <v>48563571</v>
      </c>
      <c r="H23" s="31">
        <f t="shared" si="5"/>
        <v>0</v>
      </c>
      <c r="I23" s="31">
        <f t="shared" si="5"/>
        <v>14748270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2812836</v>
      </c>
      <c r="N23" s="31">
        <f t="shared" ref="N23:N30" si="6">SUM(D23:M23)</f>
        <v>96009414</v>
      </c>
      <c r="O23" s="43">
        <f t="shared" si="2"/>
        <v>285.51796802512314</v>
      </c>
      <c r="P23" s="10"/>
    </row>
    <row r="24" spans="1:16">
      <c r="A24" s="12"/>
      <c r="B24" s="44">
        <v>541</v>
      </c>
      <c r="C24" s="20" t="s">
        <v>38</v>
      </c>
      <c r="D24" s="46">
        <v>29099655</v>
      </c>
      <c r="E24" s="46">
        <v>785082</v>
      </c>
      <c r="F24" s="46">
        <v>0</v>
      </c>
      <c r="G24" s="46">
        <v>37125711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67010448</v>
      </c>
      <c r="O24" s="47">
        <f t="shared" si="2"/>
        <v>199.27928056527014</v>
      </c>
      <c r="P24" s="9"/>
    </row>
    <row r="25" spans="1:16">
      <c r="A25" s="12"/>
      <c r="B25" s="44">
        <v>544</v>
      </c>
      <c r="C25" s="20" t="s">
        <v>39</v>
      </c>
      <c r="D25" s="46">
        <v>0</v>
      </c>
      <c r="E25" s="46">
        <v>0</v>
      </c>
      <c r="F25" s="46">
        <v>0</v>
      </c>
      <c r="G25" s="46">
        <v>11437860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2812836</v>
      </c>
      <c r="N25" s="46">
        <f t="shared" si="6"/>
        <v>14250696</v>
      </c>
      <c r="O25" s="47">
        <f t="shared" si="2"/>
        <v>42.379487545499963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14748270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14748270</v>
      </c>
      <c r="O26" s="47">
        <f t="shared" si="2"/>
        <v>43.859199914353006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5781464</v>
      </c>
      <c r="E27" s="31">
        <f t="shared" si="7"/>
        <v>25167960</v>
      </c>
      <c r="F27" s="31">
        <f t="shared" si="7"/>
        <v>2106156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33055580</v>
      </c>
      <c r="O27" s="43">
        <f t="shared" si="2"/>
        <v>98.302464730093021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0</v>
      </c>
      <c r="F28" s="46">
        <v>2106156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2106156</v>
      </c>
      <c r="O28" s="47">
        <f t="shared" si="2"/>
        <v>6.2634001855684822</v>
      </c>
      <c r="P28" s="9"/>
    </row>
    <row r="29" spans="1:16">
      <c r="A29" s="13"/>
      <c r="B29" s="45">
        <v>554</v>
      </c>
      <c r="C29" s="21" t="s">
        <v>43</v>
      </c>
      <c r="D29" s="46">
        <v>2602934</v>
      </c>
      <c r="E29" s="46">
        <v>25115718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27718652</v>
      </c>
      <c r="O29" s="47">
        <f t="shared" si="2"/>
        <v>82.43122070753931</v>
      </c>
      <c r="P29" s="9"/>
    </row>
    <row r="30" spans="1:16">
      <c r="A30" s="13"/>
      <c r="B30" s="45">
        <v>559</v>
      </c>
      <c r="C30" s="21" t="s">
        <v>44</v>
      </c>
      <c r="D30" s="46">
        <v>3178530</v>
      </c>
      <c r="E30" s="46">
        <v>52242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3230772</v>
      </c>
      <c r="O30" s="47">
        <f t="shared" si="2"/>
        <v>9.607843836985225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50703213</v>
      </c>
      <c r="E31" s="31">
        <f t="shared" si="8"/>
        <v>2243853</v>
      </c>
      <c r="F31" s="31">
        <f t="shared" si="8"/>
        <v>5866893</v>
      </c>
      <c r="G31" s="31">
        <f t="shared" si="8"/>
        <v>11192203</v>
      </c>
      <c r="H31" s="31">
        <f t="shared" si="8"/>
        <v>0</v>
      </c>
      <c r="I31" s="31">
        <f t="shared" si="8"/>
        <v>5624662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11287205</v>
      </c>
      <c r="N31" s="31">
        <f t="shared" ref="N31:N40" si="9">SUM(D31:M31)</f>
        <v>86918029</v>
      </c>
      <c r="O31" s="43">
        <f t="shared" si="2"/>
        <v>258.48151749815622</v>
      </c>
      <c r="P31" s="9"/>
    </row>
    <row r="32" spans="1:16">
      <c r="A32" s="12"/>
      <c r="B32" s="44">
        <v>572</v>
      </c>
      <c r="C32" s="20" t="s">
        <v>46</v>
      </c>
      <c r="D32" s="46">
        <v>40676788</v>
      </c>
      <c r="E32" s="46">
        <v>2116060</v>
      </c>
      <c r="F32" s="46">
        <v>0</v>
      </c>
      <c r="G32" s="46">
        <v>6355951</v>
      </c>
      <c r="H32" s="46">
        <v>0</v>
      </c>
      <c r="I32" s="46">
        <v>4952887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54101686</v>
      </c>
      <c r="O32" s="47">
        <f t="shared" si="2"/>
        <v>160.89050864796707</v>
      </c>
      <c r="P32" s="9"/>
    </row>
    <row r="33" spans="1:119">
      <c r="A33" s="12"/>
      <c r="B33" s="44">
        <v>573</v>
      </c>
      <c r="C33" s="20" t="s">
        <v>47</v>
      </c>
      <c r="D33" s="46">
        <v>1199975</v>
      </c>
      <c r="E33" s="46">
        <v>0</v>
      </c>
      <c r="F33" s="46">
        <v>0</v>
      </c>
      <c r="G33" s="46">
        <v>376890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1576865</v>
      </c>
      <c r="O33" s="47">
        <f t="shared" si="2"/>
        <v>4.6893660933076395</v>
      </c>
      <c r="P33" s="9"/>
    </row>
    <row r="34" spans="1:119">
      <c r="A34" s="12"/>
      <c r="B34" s="44">
        <v>575</v>
      </c>
      <c r="C34" s="20" t="s">
        <v>48</v>
      </c>
      <c r="D34" s="46">
        <v>8826450</v>
      </c>
      <c r="E34" s="46">
        <v>127793</v>
      </c>
      <c r="F34" s="46">
        <v>5866893</v>
      </c>
      <c r="G34" s="46">
        <v>4418762</v>
      </c>
      <c r="H34" s="46">
        <v>0</v>
      </c>
      <c r="I34" s="46">
        <v>671775</v>
      </c>
      <c r="J34" s="46">
        <v>0</v>
      </c>
      <c r="K34" s="46">
        <v>0</v>
      </c>
      <c r="L34" s="46">
        <v>0</v>
      </c>
      <c r="M34" s="46">
        <v>11287205</v>
      </c>
      <c r="N34" s="46">
        <f t="shared" si="9"/>
        <v>31198878</v>
      </c>
      <c r="O34" s="47">
        <f t="shared" si="2"/>
        <v>92.780904289486827</v>
      </c>
      <c r="P34" s="9"/>
    </row>
    <row r="35" spans="1:119">
      <c r="A35" s="12"/>
      <c r="B35" s="44">
        <v>579</v>
      </c>
      <c r="C35" s="20" t="s">
        <v>57</v>
      </c>
      <c r="D35" s="46">
        <v>0</v>
      </c>
      <c r="E35" s="46">
        <v>0</v>
      </c>
      <c r="F35" s="46">
        <v>0</v>
      </c>
      <c r="G35" s="46">
        <v>40600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40600</v>
      </c>
      <c r="O35" s="47">
        <f t="shared" si="2"/>
        <v>0.12073846739466609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SUM(D37:D39)</f>
        <v>21768956</v>
      </c>
      <c r="E36" s="31">
        <f t="shared" si="10"/>
        <v>78047243</v>
      </c>
      <c r="F36" s="31">
        <f t="shared" si="10"/>
        <v>324396</v>
      </c>
      <c r="G36" s="31">
        <f t="shared" si="10"/>
        <v>97674440</v>
      </c>
      <c r="H36" s="31">
        <f t="shared" si="10"/>
        <v>0</v>
      </c>
      <c r="I36" s="31">
        <f t="shared" si="10"/>
        <v>17545046</v>
      </c>
      <c r="J36" s="31">
        <f t="shared" si="10"/>
        <v>20629712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235989793</v>
      </c>
      <c r="O36" s="43">
        <f t="shared" si="2"/>
        <v>701.79916077843598</v>
      </c>
      <c r="P36" s="9"/>
    </row>
    <row r="37" spans="1:119">
      <c r="A37" s="12"/>
      <c r="B37" s="44">
        <v>581</v>
      </c>
      <c r="C37" s="20" t="s">
        <v>49</v>
      </c>
      <c r="D37" s="46">
        <v>567537</v>
      </c>
      <c r="E37" s="46">
        <v>77662079</v>
      </c>
      <c r="F37" s="46">
        <v>324396</v>
      </c>
      <c r="G37" s="46">
        <v>5085079</v>
      </c>
      <c r="H37" s="46">
        <v>0</v>
      </c>
      <c r="I37" s="46">
        <v>17545046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101184137</v>
      </c>
      <c r="O37" s="47">
        <f t="shared" si="2"/>
        <v>300.90683807960414</v>
      </c>
      <c r="P37" s="9"/>
    </row>
    <row r="38" spans="1:119">
      <c r="A38" s="12"/>
      <c r="B38" s="44">
        <v>585</v>
      </c>
      <c r="C38" s="20" t="s">
        <v>58</v>
      </c>
      <c r="D38" s="46">
        <v>0</v>
      </c>
      <c r="E38" s="46">
        <v>0</v>
      </c>
      <c r="F38" s="46">
        <v>0</v>
      </c>
      <c r="G38" s="46">
        <v>89147000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89147000</v>
      </c>
      <c r="O38" s="47">
        <f t="shared" si="2"/>
        <v>265.11015154759355</v>
      </c>
      <c r="P38" s="9"/>
    </row>
    <row r="39" spans="1:119" ht="15.75" thickBot="1">
      <c r="A39" s="12"/>
      <c r="B39" s="44">
        <v>590</v>
      </c>
      <c r="C39" s="20" t="s">
        <v>50</v>
      </c>
      <c r="D39" s="46">
        <v>21201419</v>
      </c>
      <c r="E39" s="46">
        <v>385164</v>
      </c>
      <c r="F39" s="46">
        <v>0</v>
      </c>
      <c r="G39" s="46">
        <v>3442361</v>
      </c>
      <c r="H39" s="46">
        <v>0</v>
      </c>
      <c r="I39" s="46">
        <v>0</v>
      </c>
      <c r="J39" s="46">
        <v>20629712</v>
      </c>
      <c r="K39" s="46">
        <v>0</v>
      </c>
      <c r="L39" s="46">
        <v>0</v>
      </c>
      <c r="M39" s="46">
        <v>0</v>
      </c>
      <c r="N39" s="46">
        <f t="shared" si="9"/>
        <v>45658656</v>
      </c>
      <c r="O39" s="47">
        <f t="shared" si="2"/>
        <v>135.78217115123832</v>
      </c>
      <c r="P39" s="9"/>
    </row>
    <row r="40" spans="1:119" ht="16.5" thickBot="1">
      <c r="A40" s="14" t="s">
        <v>10</v>
      </c>
      <c r="B40" s="23"/>
      <c r="C40" s="22"/>
      <c r="D40" s="15">
        <f>SUM(D5,D12,D18,D23,D27,D31,D36)</f>
        <v>320904671</v>
      </c>
      <c r="E40" s="15">
        <f t="shared" ref="E40:M40" si="11">SUM(E5,E12,E18,E23,E27,E31,E36)</f>
        <v>137482007</v>
      </c>
      <c r="F40" s="15">
        <f t="shared" si="11"/>
        <v>42897538</v>
      </c>
      <c r="G40" s="15">
        <f t="shared" si="11"/>
        <v>178319128</v>
      </c>
      <c r="H40" s="15">
        <f t="shared" si="11"/>
        <v>0</v>
      </c>
      <c r="I40" s="15">
        <f t="shared" si="11"/>
        <v>240160233</v>
      </c>
      <c r="J40" s="15">
        <f t="shared" si="11"/>
        <v>23149823</v>
      </c>
      <c r="K40" s="15">
        <f t="shared" si="11"/>
        <v>93873428</v>
      </c>
      <c r="L40" s="15">
        <f t="shared" si="11"/>
        <v>0</v>
      </c>
      <c r="M40" s="15">
        <f t="shared" si="11"/>
        <v>14100041</v>
      </c>
      <c r="N40" s="15">
        <f t="shared" si="9"/>
        <v>1050886869</v>
      </c>
      <c r="O40" s="37">
        <f t="shared" si="2"/>
        <v>3125.1839893654987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83</v>
      </c>
      <c r="M42" s="163"/>
      <c r="N42" s="163"/>
      <c r="O42" s="41">
        <v>336264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67948129</v>
      </c>
      <c r="E5" s="26">
        <f t="shared" si="0"/>
        <v>64417218</v>
      </c>
      <c r="F5" s="26">
        <f t="shared" si="0"/>
        <v>50126524</v>
      </c>
      <c r="G5" s="26">
        <f t="shared" si="0"/>
        <v>26594499</v>
      </c>
      <c r="H5" s="26">
        <f t="shared" si="0"/>
        <v>0</v>
      </c>
      <c r="I5" s="26">
        <f t="shared" si="0"/>
        <v>0</v>
      </c>
      <c r="J5" s="26">
        <f t="shared" si="0"/>
        <v>11402564</v>
      </c>
      <c r="K5" s="26">
        <f t="shared" si="0"/>
        <v>228981700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449470634</v>
      </c>
      <c r="P5" s="32">
        <f t="shared" ref="P5:P42" si="1">(O5/P$44)</f>
        <v>1119.445082587818</v>
      </c>
      <c r="Q5" s="6"/>
    </row>
    <row r="6" spans="1:134">
      <c r="A6" s="12"/>
      <c r="B6" s="44">
        <v>511</v>
      </c>
      <c r="C6" s="20" t="s">
        <v>19</v>
      </c>
      <c r="D6" s="46">
        <v>1570246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1570246</v>
      </c>
      <c r="P6" s="47">
        <f t="shared" si="1"/>
        <v>3.9108320548327322</v>
      </c>
      <c r="Q6" s="9"/>
    </row>
    <row r="7" spans="1:134">
      <c r="A7" s="12"/>
      <c r="B7" s="44">
        <v>512</v>
      </c>
      <c r="C7" s="20" t="s">
        <v>20</v>
      </c>
      <c r="D7" s="46">
        <v>2628635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2628635</v>
      </c>
      <c r="P7" s="47">
        <f t="shared" si="1"/>
        <v>6.5468404431249878</v>
      </c>
      <c r="Q7" s="9"/>
    </row>
    <row r="8" spans="1:134">
      <c r="A8" s="12"/>
      <c r="B8" s="44">
        <v>513</v>
      </c>
      <c r="C8" s="20" t="s">
        <v>21</v>
      </c>
      <c r="D8" s="46">
        <v>56996428</v>
      </c>
      <c r="E8" s="46">
        <v>561203</v>
      </c>
      <c r="F8" s="46">
        <v>0</v>
      </c>
      <c r="G8" s="46">
        <v>0</v>
      </c>
      <c r="H8" s="46">
        <v>0</v>
      </c>
      <c r="I8" s="46">
        <v>0</v>
      </c>
      <c r="J8" s="46">
        <v>11402564</v>
      </c>
      <c r="K8" s="46">
        <v>228981700</v>
      </c>
      <c r="L8" s="46">
        <v>0</v>
      </c>
      <c r="M8" s="46">
        <v>0</v>
      </c>
      <c r="N8" s="46">
        <v>0</v>
      </c>
      <c r="O8" s="46">
        <f t="shared" si="2"/>
        <v>297941895</v>
      </c>
      <c r="P8" s="47">
        <f t="shared" si="1"/>
        <v>742.04978929645938</v>
      </c>
      <c r="Q8" s="9"/>
    </row>
    <row r="9" spans="1:134">
      <c r="A9" s="12"/>
      <c r="B9" s="44">
        <v>514</v>
      </c>
      <c r="C9" s="20" t="s">
        <v>22</v>
      </c>
      <c r="D9" s="46">
        <v>5822021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5822021</v>
      </c>
      <c r="P9" s="47">
        <f t="shared" si="1"/>
        <v>14.50024158680189</v>
      </c>
      <c r="Q9" s="9"/>
    </row>
    <row r="10" spans="1:134">
      <c r="A10" s="12"/>
      <c r="B10" s="44">
        <v>515</v>
      </c>
      <c r="C10" s="20" t="s">
        <v>105</v>
      </c>
      <c r="D10" s="46">
        <v>0</v>
      </c>
      <c r="E10" s="46">
        <v>173800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173800</v>
      </c>
      <c r="P10" s="47">
        <f t="shared" si="1"/>
        <v>0.43286377493076172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50126524</v>
      </c>
      <c r="G11" s="46">
        <v>4296560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54423084</v>
      </c>
      <c r="P11" s="47">
        <f t="shared" si="1"/>
        <v>135.54534858235868</v>
      </c>
      <c r="Q11" s="9"/>
    </row>
    <row r="12" spans="1:134">
      <c r="A12" s="12"/>
      <c r="B12" s="44">
        <v>519</v>
      </c>
      <c r="C12" s="20" t="s">
        <v>24</v>
      </c>
      <c r="D12" s="46">
        <v>930799</v>
      </c>
      <c r="E12" s="46">
        <v>63682215</v>
      </c>
      <c r="F12" s="46">
        <v>0</v>
      </c>
      <c r="G12" s="46">
        <v>22297939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86910953</v>
      </c>
      <c r="P12" s="47">
        <f t="shared" si="1"/>
        <v>216.45916684930961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SUM(D14:D18)</f>
        <v>304542264</v>
      </c>
      <c r="E13" s="31">
        <f t="shared" si="3"/>
        <v>40838121</v>
      </c>
      <c r="F13" s="31">
        <f t="shared" si="3"/>
        <v>0</v>
      </c>
      <c r="G13" s="31">
        <f t="shared" si="3"/>
        <v>1393456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346773841</v>
      </c>
      <c r="P13" s="43">
        <f t="shared" si="1"/>
        <v>863.66993016398021</v>
      </c>
      <c r="Q13" s="10"/>
    </row>
    <row r="14" spans="1:134">
      <c r="A14" s="12"/>
      <c r="B14" s="44">
        <v>521</v>
      </c>
      <c r="C14" s="20" t="s">
        <v>26</v>
      </c>
      <c r="D14" s="46">
        <v>177524083</v>
      </c>
      <c r="E14" s="46">
        <v>11504920</v>
      </c>
      <c r="F14" s="46">
        <v>0</v>
      </c>
      <c r="G14" s="46">
        <v>392294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189421297</v>
      </c>
      <c r="P14" s="47">
        <f t="shared" si="1"/>
        <v>471.76995208113334</v>
      </c>
      <c r="Q14" s="9"/>
    </row>
    <row r="15" spans="1:134">
      <c r="A15" s="12"/>
      <c r="B15" s="44">
        <v>522</v>
      </c>
      <c r="C15" s="20" t="s">
        <v>27</v>
      </c>
      <c r="D15" s="46">
        <v>112943193</v>
      </c>
      <c r="E15" s="46">
        <v>7123632</v>
      </c>
      <c r="F15" s="46">
        <v>0</v>
      </c>
      <c r="G15" s="46">
        <v>1001162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121067987</v>
      </c>
      <c r="P15" s="47">
        <f t="shared" si="1"/>
        <v>301.53018340672259</v>
      </c>
      <c r="Q15" s="9"/>
    </row>
    <row r="16" spans="1:134">
      <c r="A16" s="12"/>
      <c r="B16" s="44">
        <v>524</v>
      </c>
      <c r="C16" s="20" t="s">
        <v>28</v>
      </c>
      <c r="D16" s="46">
        <v>12164105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12164105</v>
      </c>
      <c r="P16" s="47">
        <f t="shared" si="1"/>
        <v>30.295744585466934</v>
      </c>
      <c r="Q16" s="9"/>
    </row>
    <row r="17" spans="1:17">
      <c r="A17" s="12"/>
      <c r="B17" s="44">
        <v>525</v>
      </c>
      <c r="C17" s="20" t="s">
        <v>29</v>
      </c>
      <c r="D17" s="46">
        <v>0</v>
      </c>
      <c r="E17" s="46">
        <v>22209569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22209569</v>
      </c>
      <c r="P17" s="47">
        <f t="shared" si="1"/>
        <v>55.31483243340174</v>
      </c>
      <c r="Q17" s="9"/>
    </row>
    <row r="18" spans="1:17">
      <c r="A18" s="12"/>
      <c r="B18" s="44">
        <v>529</v>
      </c>
      <c r="C18" s="20" t="s">
        <v>30</v>
      </c>
      <c r="D18" s="46">
        <v>1910883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1910883</v>
      </c>
      <c r="P18" s="47">
        <f t="shared" si="1"/>
        <v>4.759217657255574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SUM(D20:D24)</f>
        <v>0</v>
      </c>
      <c r="E19" s="31">
        <f t="shared" si="5"/>
        <v>17647075</v>
      </c>
      <c r="F19" s="31">
        <f t="shared" si="5"/>
        <v>0</v>
      </c>
      <c r="G19" s="31">
        <f t="shared" si="5"/>
        <v>55923678</v>
      </c>
      <c r="H19" s="31">
        <f t="shared" si="5"/>
        <v>0</v>
      </c>
      <c r="I19" s="31">
        <f t="shared" si="5"/>
        <v>663775576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737346329</v>
      </c>
      <c r="P19" s="43">
        <f t="shared" si="1"/>
        <v>1836.4241392536212</v>
      </c>
      <c r="Q19" s="10"/>
    </row>
    <row r="20" spans="1:17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284444713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6" si="6">SUM(D20:N20)</f>
        <v>284444713</v>
      </c>
      <c r="P20" s="47">
        <f t="shared" si="1"/>
        <v>708.43390234912033</v>
      </c>
      <c r="Q20" s="9"/>
    </row>
    <row r="21" spans="1:17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86179007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86179007</v>
      </c>
      <c r="P21" s="47">
        <f t="shared" si="1"/>
        <v>214.63619269162567</v>
      </c>
      <c r="Q21" s="9"/>
    </row>
    <row r="22" spans="1:17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293151856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293151856</v>
      </c>
      <c r="P22" s="47">
        <f t="shared" si="1"/>
        <v>730.11978720436753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17647075</v>
      </c>
      <c r="F23" s="46">
        <v>0</v>
      </c>
      <c r="G23" s="46">
        <v>17807309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35454384</v>
      </c>
      <c r="P23" s="47">
        <f t="shared" si="1"/>
        <v>88.302177768036827</v>
      </c>
      <c r="Q23" s="9"/>
    </row>
    <row r="24" spans="1:17">
      <c r="A24" s="12"/>
      <c r="B24" s="44">
        <v>539</v>
      </c>
      <c r="C24" s="20" t="s">
        <v>36</v>
      </c>
      <c r="D24" s="46">
        <v>0</v>
      </c>
      <c r="E24" s="46">
        <v>0</v>
      </c>
      <c r="F24" s="46">
        <v>0</v>
      </c>
      <c r="G24" s="46">
        <v>38116369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38116369</v>
      </c>
      <c r="P24" s="47">
        <f t="shared" si="1"/>
        <v>94.932079240471026</v>
      </c>
      <c r="Q24" s="9"/>
    </row>
    <row r="25" spans="1:17" ht="15.75">
      <c r="A25" s="28" t="s">
        <v>37</v>
      </c>
      <c r="B25" s="29"/>
      <c r="C25" s="30"/>
      <c r="D25" s="31">
        <f t="shared" ref="D25:N25" si="7">SUM(D26:D29)</f>
        <v>27755323</v>
      </c>
      <c r="E25" s="31">
        <f t="shared" si="7"/>
        <v>30681944</v>
      </c>
      <c r="F25" s="31">
        <f t="shared" si="7"/>
        <v>0</v>
      </c>
      <c r="G25" s="31">
        <f t="shared" si="7"/>
        <v>20599234</v>
      </c>
      <c r="H25" s="31">
        <f t="shared" si="7"/>
        <v>0</v>
      </c>
      <c r="I25" s="31">
        <f t="shared" si="7"/>
        <v>17612301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152730</v>
      </c>
      <c r="N25" s="31">
        <f t="shared" si="7"/>
        <v>3457855</v>
      </c>
      <c r="O25" s="31">
        <f t="shared" si="6"/>
        <v>100259387</v>
      </c>
      <c r="P25" s="43">
        <f t="shared" si="1"/>
        <v>249.70458417183048</v>
      </c>
      <c r="Q25" s="10"/>
    </row>
    <row r="26" spans="1:17">
      <c r="A26" s="12"/>
      <c r="B26" s="44">
        <v>541</v>
      </c>
      <c r="C26" s="20" t="s">
        <v>38</v>
      </c>
      <c r="D26" s="46">
        <v>27755323</v>
      </c>
      <c r="E26" s="46">
        <v>30681944</v>
      </c>
      <c r="F26" s="46">
        <v>0</v>
      </c>
      <c r="G26" s="46">
        <v>1081982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152730</v>
      </c>
      <c r="N26" s="46">
        <v>0</v>
      </c>
      <c r="O26" s="46">
        <f t="shared" si="6"/>
        <v>59671979</v>
      </c>
      <c r="P26" s="47">
        <f t="shared" si="1"/>
        <v>148.61817081432187</v>
      </c>
      <c r="Q26" s="9"/>
    </row>
    <row r="27" spans="1:17">
      <c r="A27" s="12"/>
      <c r="B27" s="44">
        <v>544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3457855</v>
      </c>
      <c r="O27" s="46">
        <f t="shared" si="6"/>
        <v>3457855</v>
      </c>
      <c r="P27" s="47">
        <f t="shared" si="1"/>
        <v>8.6120838231484989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289633</v>
      </c>
      <c r="H28" s="46">
        <v>0</v>
      </c>
      <c r="I28" s="46">
        <v>17612301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17901934</v>
      </c>
      <c r="P28" s="47">
        <f t="shared" si="1"/>
        <v>44.586298790571639</v>
      </c>
      <c r="Q28" s="9"/>
    </row>
    <row r="29" spans="1:17">
      <c r="A29" s="12"/>
      <c r="B29" s="44">
        <v>549</v>
      </c>
      <c r="C29" s="20" t="s">
        <v>62</v>
      </c>
      <c r="D29" s="46">
        <v>0</v>
      </c>
      <c r="E29" s="46">
        <v>0</v>
      </c>
      <c r="F29" s="46">
        <v>0</v>
      </c>
      <c r="G29" s="46">
        <v>19227619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19227619</v>
      </c>
      <c r="P29" s="47">
        <f t="shared" si="1"/>
        <v>47.888030743788477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SUM(D31:D32)</f>
        <v>10450302</v>
      </c>
      <c r="E30" s="31">
        <f t="shared" si="8"/>
        <v>49744230</v>
      </c>
      <c r="F30" s="31">
        <f t="shared" si="8"/>
        <v>0</v>
      </c>
      <c r="G30" s="31">
        <f t="shared" si="8"/>
        <v>4513922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1850943</v>
      </c>
      <c r="N30" s="31">
        <f t="shared" si="8"/>
        <v>0</v>
      </c>
      <c r="O30" s="31">
        <f t="shared" si="6"/>
        <v>66559397</v>
      </c>
      <c r="P30" s="43">
        <f t="shared" si="1"/>
        <v>165.77187481320607</v>
      </c>
      <c r="Q30" s="10"/>
    </row>
    <row r="31" spans="1:17">
      <c r="A31" s="13"/>
      <c r="B31" s="45">
        <v>554</v>
      </c>
      <c r="C31" s="21" t="s">
        <v>43</v>
      </c>
      <c r="D31" s="46">
        <v>7439716</v>
      </c>
      <c r="E31" s="46">
        <v>35863353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1850943</v>
      </c>
      <c r="N31" s="46">
        <v>0</v>
      </c>
      <c r="O31" s="46">
        <f t="shared" si="6"/>
        <v>45154012</v>
      </c>
      <c r="P31" s="47">
        <f t="shared" si="1"/>
        <v>112.45993145908466</v>
      </c>
      <c r="Q31" s="9"/>
    </row>
    <row r="32" spans="1:17">
      <c r="A32" s="13"/>
      <c r="B32" s="45">
        <v>559</v>
      </c>
      <c r="C32" s="21" t="s">
        <v>44</v>
      </c>
      <c r="D32" s="46">
        <v>3010586</v>
      </c>
      <c r="E32" s="46">
        <v>13880877</v>
      </c>
      <c r="F32" s="46">
        <v>0</v>
      </c>
      <c r="G32" s="46">
        <v>4513922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21405385</v>
      </c>
      <c r="P32" s="47">
        <f t="shared" si="1"/>
        <v>53.311943354121418</v>
      </c>
      <c r="Q32" s="9"/>
    </row>
    <row r="33" spans="1:120" ht="15.75">
      <c r="A33" s="28" t="s">
        <v>45</v>
      </c>
      <c r="B33" s="29"/>
      <c r="C33" s="30"/>
      <c r="D33" s="31">
        <f t="shared" ref="D33:N33" si="9">SUM(D34:D36)</f>
        <v>60851240</v>
      </c>
      <c r="E33" s="31">
        <f t="shared" si="9"/>
        <v>2267263</v>
      </c>
      <c r="F33" s="31">
        <f t="shared" si="9"/>
        <v>0</v>
      </c>
      <c r="G33" s="31">
        <f t="shared" si="9"/>
        <v>3132951</v>
      </c>
      <c r="H33" s="31">
        <f t="shared" si="9"/>
        <v>0</v>
      </c>
      <c r="I33" s="31">
        <f t="shared" si="9"/>
        <v>6167239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>SUM(D33:N33)</f>
        <v>72418693</v>
      </c>
      <c r="P33" s="43">
        <f t="shared" si="1"/>
        <v>180.36495297774414</v>
      </c>
      <c r="Q33" s="9"/>
    </row>
    <row r="34" spans="1:120">
      <c r="A34" s="12"/>
      <c r="B34" s="44">
        <v>572</v>
      </c>
      <c r="C34" s="20" t="s">
        <v>46</v>
      </c>
      <c r="D34" s="46">
        <v>49840563</v>
      </c>
      <c r="E34" s="46">
        <v>1090350</v>
      </c>
      <c r="F34" s="46">
        <v>0</v>
      </c>
      <c r="G34" s="46">
        <v>2930401</v>
      </c>
      <c r="H34" s="46">
        <v>0</v>
      </c>
      <c r="I34" s="46">
        <v>6167239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60028553</v>
      </c>
      <c r="P34" s="47">
        <f t="shared" si="1"/>
        <v>149.50624887923649</v>
      </c>
      <c r="Q34" s="9"/>
    </row>
    <row r="35" spans="1:120">
      <c r="A35" s="12"/>
      <c r="B35" s="44">
        <v>575</v>
      </c>
      <c r="C35" s="20" t="s">
        <v>48</v>
      </c>
      <c r="D35" s="46">
        <v>11010677</v>
      </c>
      <c r="E35" s="46">
        <v>945266</v>
      </c>
      <c r="F35" s="46">
        <v>0</v>
      </c>
      <c r="G35" s="46">
        <v>200963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12156906</v>
      </c>
      <c r="P35" s="47">
        <f t="shared" si="1"/>
        <v>30.277814859829842</v>
      </c>
      <c r="Q35" s="9"/>
    </row>
    <row r="36" spans="1:120">
      <c r="A36" s="12"/>
      <c r="B36" s="44">
        <v>579</v>
      </c>
      <c r="C36" s="20" t="s">
        <v>57</v>
      </c>
      <c r="D36" s="46">
        <v>0</v>
      </c>
      <c r="E36" s="46">
        <v>231647</v>
      </c>
      <c r="F36" s="46">
        <v>0</v>
      </c>
      <c r="G36" s="46">
        <v>1587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233234</v>
      </c>
      <c r="P36" s="47">
        <f t="shared" si="1"/>
        <v>0.58088923867779796</v>
      </c>
      <c r="Q36" s="9"/>
    </row>
    <row r="37" spans="1:120" ht="15.75">
      <c r="A37" s="28" t="s">
        <v>51</v>
      </c>
      <c r="B37" s="29"/>
      <c r="C37" s="30"/>
      <c r="D37" s="31">
        <f t="shared" ref="D37:N37" si="10">SUM(D38:D41)</f>
        <v>188728183</v>
      </c>
      <c r="E37" s="31">
        <f t="shared" si="10"/>
        <v>19806555</v>
      </c>
      <c r="F37" s="31">
        <f t="shared" si="10"/>
        <v>25030000</v>
      </c>
      <c r="G37" s="31">
        <f t="shared" si="10"/>
        <v>50768085</v>
      </c>
      <c r="H37" s="31">
        <f t="shared" si="10"/>
        <v>0</v>
      </c>
      <c r="I37" s="31">
        <f t="shared" si="10"/>
        <v>43959060</v>
      </c>
      <c r="J37" s="31">
        <f t="shared" si="10"/>
        <v>28313569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356605452</v>
      </c>
      <c r="P37" s="43">
        <f t="shared" si="1"/>
        <v>888.15639881248876</v>
      </c>
      <c r="Q37" s="9"/>
    </row>
    <row r="38" spans="1:120">
      <c r="A38" s="12"/>
      <c r="B38" s="44">
        <v>581</v>
      </c>
      <c r="C38" s="20" t="s">
        <v>103</v>
      </c>
      <c r="D38" s="46">
        <v>77406662</v>
      </c>
      <c r="E38" s="46">
        <v>19806555</v>
      </c>
      <c r="F38" s="46">
        <v>0</v>
      </c>
      <c r="G38" s="46">
        <v>50768085</v>
      </c>
      <c r="H38" s="46">
        <v>0</v>
      </c>
      <c r="I38" s="46">
        <v>43959060</v>
      </c>
      <c r="J38" s="46">
        <v>90000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192030362</v>
      </c>
      <c r="P38" s="47">
        <f t="shared" si="1"/>
        <v>478.26805176433083</v>
      </c>
      <c r="Q38" s="9"/>
    </row>
    <row r="39" spans="1:120">
      <c r="A39" s="12"/>
      <c r="B39" s="44">
        <v>584</v>
      </c>
      <c r="C39" s="20" t="s">
        <v>106</v>
      </c>
      <c r="D39" s="46">
        <v>84887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1" si="11">SUM(D39:N39)</f>
        <v>84887</v>
      </c>
      <c r="P39" s="47">
        <f t="shared" si="1"/>
        <v>0.2114183386797904</v>
      </c>
      <c r="Q39" s="9"/>
    </row>
    <row r="40" spans="1:120">
      <c r="A40" s="12"/>
      <c r="B40" s="44">
        <v>585</v>
      </c>
      <c r="C40" s="20" t="s">
        <v>58</v>
      </c>
      <c r="D40" s="46">
        <v>0</v>
      </c>
      <c r="E40" s="46">
        <v>0</v>
      </c>
      <c r="F40" s="46">
        <v>25030000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25030000</v>
      </c>
      <c r="P40" s="47">
        <f t="shared" si="1"/>
        <v>62.33935722967184</v>
      </c>
      <c r="Q40" s="9"/>
    </row>
    <row r="41" spans="1:120" ht="15.75" thickBot="1">
      <c r="A41" s="12"/>
      <c r="B41" s="44">
        <v>590</v>
      </c>
      <c r="C41" s="20" t="s">
        <v>50</v>
      </c>
      <c r="D41" s="46">
        <v>111236634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28223569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139460203</v>
      </c>
      <c r="P41" s="47">
        <f t="shared" si="1"/>
        <v>347.33757147980634</v>
      </c>
      <c r="Q41" s="9"/>
    </row>
    <row r="42" spans="1:120" ht="16.5" thickBot="1">
      <c r="A42" s="14" t="s">
        <v>10</v>
      </c>
      <c r="B42" s="23"/>
      <c r="C42" s="22"/>
      <c r="D42" s="15">
        <f>SUM(D5,D13,D19,D25,D30,D33,D37)</f>
        <v>660275441</v>
      </c>
      <c r="E42" s="15">
        <f t="shared" ref="E42:N42" si="12">SUM(E5,E13,E19,E25,E30,E33,E37)</f>
        <v>225402406</v>
      </c>
      <c r="F42" s="15">
        <f t="shared" si="12"/>
        <v>75156524</v>
      </c>
      <c r="G42" s="15">
        <f t="shared" si="12"/>
        <v>162925825</v>
      </c>
      <c r="H42" s="15">
        <f t="shared" si="12"/>
        <v>0</v>
      </c>
      <c r="I42" s="15">
        <f t="shared" si="12"/>
        <v>731514176</v>
      </c>
      <c r="J42" s="15">
        <f t="shared" si="12"/>
        <v>39716133</v>
      </c>
      <c r="K42" s="15">
        <f t="shared" si="12"/>
        <v>228981700</v>
      </c>
      <c r="L42" s="15">
        <f t="shared" si="12"/>
        <v>0</v>
      </c>
      <c r="M42" s="15">
        <f t="shared" si="12"/>
        <v>2003673</v>
      </c>
      <c r="N42" s="15">
        <f t="shared" si="12"/>
        <v>3457855</v>
      </c>
      <c r="O42" s="15">
        <f>SUM(D42:N42)</f>
        <v>2129433733</v>
      </c>
      <c r="P42" s="37">
        <f t="shared" si="1"/>
        <v>5303.5369627806886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107</v>
      </c>
      <c r="N44" s="163"/>
      <c r="O44" s="163"/>
      <c r="P44" s="41">
        <v>401512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60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56953796</v>
      </c>
      <c r="E5" s="26">
        <f t="shared" si="0"/>
        <v>3948580</v>
      </c>
      <c r="F5" s="26">
        <f t="shared" si="0"/>
        <v>34792200</v>
      </c>
      <c r="G5" s="26">
        <f t="shared" si="0"/>
        <v>5685941</v>
      </c>
      <c r="H5" s="26">
        <f t="shared" si="0"/>
        <v>0</v>
      </c>
      <c r="I5" s="26">
        <f t="shared" si="0"/>
        <v>0</v>
      </c>
      <c r="J5" s="26">
        <f t="shared" si="0"/>
        <v>11588400</v>
      </c>
      <c r="K5" s="26">
        <f t="shared" si="0"/>
        <v>224514844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3" si="1">SUM(D5:N5)</f>
        <v>337483761</v>
      </c>
      <c r="P5" s="32">
        <f t="shared" ref="P5:P40" si="2">(O5/P$42)</f>
        <v>861.3674349157734</v>
      </c>
      <c r="Q5" s="6"/>
    </row>
    <row r="6" spans="1:134">
      <c r="A6" s="12"/>
      <c r="B6" s="44">
        <v>511</v>
      </c>
      <c r="C6" s="20" t="s">
        <v>19</v>
      </c>
      <c r="D6" s="46">
        <v>1553848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1553848</v>
      </c>
      <c r="P6" s="47">
        <f t="shared" si="2"/>
        <v>3.9659213884635016</v>
      </c>
      <c r="Q6" s="9"/>
    </row>
    <row r="7" spans="1:134">
      <c r="A7" s="12"/>
      <c r="B7" s="44">
        <v>512</v>
      </c>
      <c r="C7" s="20" t="s">
        <v>20</v>
      </c>
      <c r="D7" s="46">
        <v>2587019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2587019</v>
      </c>
      <c r="P7" s="47">
        <f t="shared" si="2"/>
        <v>6.6029070954568656</v>
      </c>
      <c r="Q7" s="9"/>
    </row>
    <row r="8" spans="1:134">
      <c r="A8" s="12"/>
      <c r="B8" s="44">
        <v>513</v>
      </c>
      <c r="C8" s="20" t="s">
        <v>21</v>
      </c>
      <c r="D8" s="46">
        <v>47065734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11588400</v>
      </c>
      <c r="K8" s="46">
        <v>224514844</v>
      </c>
      <c r="L8" s="46">
        <v>0</v>
      </c>
      <c r="M8" s="46">
        <v>0</v>
      </c>
      <c r="N8" s="46">
        <v>0</v>
      </c>
      <c r="O8" s="46">
        <f t="shared" si="1"/>
        <v>283168978</v>
      </c>
      <c r="P8" s="47">
        <f t="shared" si="2"/>
        <v>722.73858601327208</v>
      </c>
      <c r="Q8" s="9"/>
    </row>
    <row r="9" spans="1:134">
      <c r="A9" s="12"/>
      <c r="B9" s="44">
        <v>514</v>
      </c>
      <c r="C9" s="20" t="s">
        <v>22</v>
      </c>
      <c r="D9" s="46">
        <v>5670288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5670288</v>
      </c>
      <c r="P9" s="47">
        <f t="shared" si="2"/>
        <v>14.472404287901991</v>
      </c>
      <c r="Q9" s="9"/>
    </row>
    <row r="10" spans="1:134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34792200</v>
      </c>
      <c r="G10" s="46">
        <v>237538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35029738</v>
      </c>
      <c r="P10" s="47">
        <f t="shared" si="2"/>
        <v>89.407192445125062</v>
      </c>
      <c r="Q10" s="9"/>
    </row>
    <row r="11" spans="1:134">
      <c r="A11" s="12"/>
      <c r="B11" s="44">
        <v>519</v>
      </c>
      <c r="C11" s="20" t="s">
        <v>24</v>
      </c>
      <c r="D11" s="46">
        <v>76907</v>
      </c>
      <c r="E11" s="46">
        <v>3948580</v>
      </c>
      <c r="F11" s="46">
        <v>0</v>
      </c>
      <c r="G11" s="46">
        <v>5448403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9473890</v>
      </c>
      <c r="P11" s="47">
        <f t="shared" si="2"/>
        <v>24.180423685553855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SUM(D13:D17)</f>
        <v>280465954</v>
      </c>
      <c r="E12" s="31">
        <f t="shared" si="3"/>
        <v>50385937</v>
      </c>
      <c r="F12" s="31">
        <f t="shared" si="3"/>
        <v>0</v>
      </c>
      <c r="G12" s="31">
        <f t="shared" si="3"/>
        <v>89263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330941154</v>
      </c>
      <c r="P12" s="43">
        <f t="shared" si="2"/>
        <v>844.66859111791734</v>
      </c>
      <c r="Q12" s="10"/>
    </row>
    <row r="13" spans="1:134">
      <c r="A13" s="12"/>
      <c r="B13" s="44">
        <v>521</v>
      </c>
      <c r="C13" s="20" t="s">
        <v>26</v>
      </c>
      <c r="D13" s="46">
        <v>163965147</v>
      </c>
      <c r="E13" s="46">
        <v>12993203</v>
      </c>
      <c r="F13" s="46">
        <v>0</v>
      </c>
      <c r="G13" s="46">
        <v>29563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176987913</v>
      </c>
      <c r="P13" s="47">
        <f t="shared" si="2"/>
        <v>451.73025267993876</v>
      </c>
      <c r="Q13" s="9"/>
    </row>
    <row r="14" spans="1:134">
      <c r="A14" s="12"/>
      <c r="B14" s="44">
        <v>522</v>
      </c>
      <c r="C14" s="20" t="s">
        <v>27</v>
      </c>
      <c r="D14" s="46">
        <v>105631697</v>
      </c>
      <c r="E14" s="46">
        <v>6527230</v>
      </c>
      <c r="F14" s="46">
        <v>0</v>
      </c>
      <c r="G14" s="46">
        <v>59700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112218627</v>
      </c>
      <c r="P14" s="47">
        <f t="shared" si="2"/>
        <v>286.41813935681472</v>
      </c>
      <c r="Q14" s="9"/>
    </row>
    <row r="15" spans="1:134">
      <c r="A15" s="12"/>
      <c r="B15" s="44">
        <v>523</v>
      </c>
      <c r="C15" s="20" t="s">
        <v>102</v>
      </c>
      <c r="D15" s="46">
        <v>11331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11331</v>
      </c>
      <c r="P15" s="47">
        <f t="shared" si="2"/>
        <v>2.8920367534456357E-2</v>
      </c>
      <c r="Q15" s="9"/>
    </row>
    <row r="16" spans="1:134">
      <c r="A16" s="12"/>
      <c r="B16" s="44">
        <v>524</v>
      </c>
      <c r="C16" s="20" t="s">
        <v>28</v>
      </c>
      <c r="D16" s="46">
        <v>10846079</v>
      </c>
      <c r="E16" s="46">
        <v>9982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10856061</v>
      </c>
      <c r="P16" s="47">
        <f t="shared" si="2"/>
        <v>27.708169984686066</v>
      </c>
      <c r="Q16" s="9"/>
    </row>
    <row r="17" spans="1:17">
      <c r="A17" s="12"/>
      <c r="B17" s="44">
        <v>525</v>
      </c>
      <c r="C17" s="20" t="s">
        <v>29</v>
      </c>
      <c r="D17" s="46">
        <v>11700</v>
      </c>
      <c r="E17" s="46">
        <v>30855522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30867222</v>
      </c>
      <c r="P17" s="47">
        <f t="shared" si="2"/>
        <v>78.783108728943333</v>
      </c>
      <c r="Q17" s="9"/>
    </row>
    <row r="18" spans="1:17" ht="15.75">
      <c r="A18" s="28" t="s">
        <v>31</v>
      </c>
      <c r="B18" s="29"/>
      <c r="C18" s="30"/>
      <c r="D18" s="31">
        <f t="shared" ref="D18:N18" si="4">SUM(D19:D23)</f>
        <v>0</v>
      </c>
      <c r="E18" s="31">
        <f t="shared" si="4"/>
        <v>18873762</v>
      </c>
      <c r="F18" s="31">
        <f t="shared" si="4"/>
        <v>0</v>
      </c>
      <c r="G18" s="31">
        <f t="shared" si="4"/>
        <v>26804665</v>
      </c>
      <c r="H18" s="31">
        <f t="shared" si="4"/>
        <v>0</v>
      </c>
      <c r="I18" s="31">
        <f t="shared" si="4"/>
        <v>271633238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31">
        <f t="shared" si="4"/>
        <v>0</v>
      </c>
      <c r="O18" s="42">
        <f t="shared" si="1"/>
        <v>317311665</v>
      </c>
      <c r="P18" s="43">
        <f t="shared" si="2"/>
        <v>809.88173813169988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96800668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96800668</v>
      </c>
      <c r="P19" s="47">
        <f t="shared" si="2"/>
        <v>247.06653394589077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74197190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74197190</v>
      </c>
      <c r="P20" s="47">
        <f t="shared" si="2"/>
        <v>189.37516590096988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100635380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100635380</v>
      </c>
      <c r="P21" s="47">
        <f t="shared" si="2"/>
        <v>256.85395610005105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18873762</v>
      </c>
      <c r="F22" s="46">
        <v>0</v>
      </c>
      <c r="G22" s="46">
        <v>23172446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42046208</v>
      </c>
      <c r="P22" s="47">
        <f t="shared" si="2"/>
        <v>107.31548749361919</v>
      </c>
      <c r="Q22" s="9"/>
    </row>
    <row r="23" spans="1:17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3632219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3632219</v>
      </c>
      <c r="P23" s="47">
        <f t="shared" si="2"/>
        <v>9.270594691168963</v>
      </c>
      <c r="Q23" s="9"/>
    </row>
    <row r="24" spans="1:17" ht="15.75">
      <c r="A24" s="28" t="s">
        <v>37</v>
      </c>
      <c r="B24" s="29"/>
      <c r="C24" s="30"/>
      <c r="D24" s="31">
        <f t="shared" ref="D24:N24" si="5">SUM(D25:D28)</f>
        <v>26318051</v>
      </c>
      <c r="E24" s="31">
        <f t="shared" si="5"/>
        <v>27260672</v>
      </c>
      <c r="F24" s="31">
        <f t="shared" si="5"/>
        <v>0</v>
      </c>
      <c r="G24" s="31">
        <f t="shared" si="5"/>
        <v>26296186</v>
      </c>
      <c r="H24" s="31">
        <f t="shared" si="5"/>
        <v>0</v>
      </c>
      <c r="I24" s="31">
        <f t="shared" si="5"/>
        <v>15462394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128958</v>
      </c>
      <c r="N24" s="31">
        <f t="shared" si="5"/>
        <v>3346198</v>
      </c>
      <c r="O24" s="31">
        <f t="shared" ref="O24:O31" si="6">SUM(D24:N24)</f>
        <v>98812459</v>
      </c>
      <c r="P24" s="43">
        <f t="shared" si="2"/>
        <v>252.20127360898417</v>
      </c>
      <c r="Q24" s="10"/>
    </row>
    <row r="25" spans="1:17">
      <c r="A25" s="12"/>
      <c r="B25" s="44">
        <v>541</v>
      </c>
      <c r="C25" s="20" t="s">
        <v>38</v>
      </c>
      <c r="D25" s="46">
        <v>26318051</v>
      </c>
      <c r="E25" s="46">
        <v>27260672</v>
      </c>
      <c r="F25" s="46">
        <v>0</v>
      </c>
      <c r="G25" s="46">
        <v>1420809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128958</v>
      </c>
      <c r="N25" s="46">
        <v>0</v>
      </c>
      <c r="O25" s="46">
        <f t="shared" si="6"/>
        <v>55128490</v>
      </c>
      <c r="P25" s="47">
        <f t="shared" si="2"/>
        <v>140.70569167942827</v>
      </c>
      <c r="Q25" s="9"/>
    </row>
    <row r="26" spans="1:17">
      <c r="A26" s="12"/>
      <c r="B26" s="44">
        <v>544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3346198</v>
      </c>
      <c r="O26" s="46">
        <f t="shared" si="6"/>
        <v>3346198</v>
      </c>
      <c r="P26" s="47">
        <f t="shared" si="2"/>
        <v>8.5405768249106693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15462394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15462394</v>
      </c>
      <c r="P27" s="47">
        <f t="shared" si="2"/>
        <v>39.465017866258293</v>
      </c>
      <c r="Q27" s="9"/>
    </row>
    <row r="28" spans="1:17">
      <c r="A28" s="12"/>
      <c r="B28" s="44">
        <v>549</v>
      </c>
      <c r="C28" s="20" t="s">
        <v>62</v>
      </c>
      <c r="D28" s="46">
        <v>0</v>
      </c>
      <c r="E28" s="46">
        <v>0</v>
      </c>
      <c r="F28" s="46">
        <v>0</v>
      </c>
      <c r="G28" s="46">
        <v>24875377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24875377</v>
      </c>
      <c r="P28" s="47">
        <f t="shared" si="2"/>
        <v>63.489987238386931</v>
      </c>
      <c r="Q28" s="9"/>
    </row>
    <row r="29" spans="1:17" ht="15.75">
      <c r="A29" s="28" t="s">
        <v>41</v>
      </c>
      <c r="B29" s="29"/>
      <c r="C29" s="30"/>
      <c r="D29" s="31">
        <f t="shared" ref="D29:N29" si="7">SUM(D30:D31)</f>
        <v>9410226</v>
      </c>
      <c r="E29" s="31">
        <f t="shared" si="7"/>
        <v>47581423</v>
      </c>
      <c r="F29" s="31">
        <f t="shared" si="7"/>
        <v>0</v>
      </c>
      <c r="G29" s="31">
        <f t="shared" si="7"/>
        <v>12482585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3684253</v>
      </c>
      <c r="N29" s="31">
        <f t="shared" si="7"/>
        <v>0</v>
      </c>
      <c r="O29" s="31">
        <f t="shared" si="6"/>
        <v>73158487</v>
      </c>
      <c r="P29" s="43">
        <f t="shared" si="2"/>
        <v>186.72406074527819</v>
      </c>
      <c r="Q29" s="10"/>
    </row>
    <row r="30" spans="1:17">
      <c r="A30" s="13"/>
      <c r="B30" s="45">
        <v>554</v>
      </c>
      <c r="C30" s="21" t="s">
        <v>43</v>
      </c>
      <c r="D30" s="46">
        <v>6427501</v>
      </c>
      <c r="E30" s="46">
        <v>34025567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3684253</v>
      </c>
      <c r="N30" s="46">
        <v>0</v>
      </c>
      <c r="O30" s="46">
        <f t="shared" si="6"/>
        <v>44137321</v>
      </c>
      <c r="P30" s="47">
        <f t="shared" si="2"/>
        <v>112.65268249106687</v>
      </c>
      <c r="Q30" s="9"/>
    </row>
    <row r="31" spans="1:17">
      <c r="A31" s="13"/>
      <c r="B31" s="45">
        <v>559</v>
      </c>
      <c r="C31" s="21" t="s">
        <v>44</v>
      </c>
      <c r="D31" s="46">
        <v>2982725</v>
      </c>
      <c r="E31" s="46">
        <v>13555856</v>
      </c>
      <c r="F31" s="46">
        <v>0</v>
      </c>
      <c r="G31" s="46">
        <v>12482585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29021166</v>
      </c>
      <c r="P31" s="47">
        <f t="shared" si="2"/>
        <v>74.071378254211339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SUM(D33:D35)</f>
        <v>56475671</v>
      </c>
      <c r="E32" s="31">
        <f t="shared" si="8"/>
        <v>6729746</v>
      </c>
      <c r="F32" s="31">
        <f t="shared" si="8"/>
        <v>0</v>
      </c>
      <c r="G32" s="31">
        <f t="shared" si="8"/>
        <v>4920209</v>
      </c>
      <c r="H32" s="31">
        <f t="shared" si="8"/>
        <v>0</v>
      </c>
      <c r="I32" s="31">
        <f t="shared" si="8"/>
        <v>4752235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ref="O32:O40" si="9">SUM(D32:N32)</f>
        <v>72877861</v>
      </c>
      <c r="P32" s="43">
        <f t="shared" si="2"/>
        <v>186.00781265952017</v>
      </c>
      <c r="Q32" s="9"/>
    </row>
    <row r="33" spans="1:120">
      <c r="A33" s="12"/>
      <c r="B33" s="44">
        <v>572</v>
      </c>
      <c r="C33" s="20" t="s">
        <v>46</v>
      </c>
      <c r="D33" s="46">
        <v>47080186</v>
      </c>
      <c r="E33" s="46">
        <v>265222</v>
      </c>
      <c r="F33" s="46">
        <v>0</v>
      </c>
      <c r="G33" s="46">
        <v>2291842</v>
      </c>
      <c r="H33" s="46">
        <v>0</v>
      </c>
      <c r="I33" s="46">
        <v>4752235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54389485</v>
      </c>
      <c r="P33" s="47">
        <f t="shared" si="2"/>
        <v>138.81951250638082</v>
      </c>
      <c r="Q33" s="9"/>
    </row>
    <row r="34" spans="1:120">
      <c r="A34" s="12"/>
      <c r="B34" s="44">
        <v>575</v>
      </c>
      <c r="C34" s="20" t="s">
        <v>48</v>
      </c>
      <c r="D34" s="46">
        <v>9395485</v>
      </c>
      <c r="E34" s="46">
        <v>5693150</v>
      </c>
      <c r="F34" s="46">
        <v>0</v>
      </c>
      <c r="G34" s="46">
        <v>2433409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17522044</v>
      </c>
      <c r="P34" s="47">
        <f t="shared" si="2"/>
        <v>44.72190913731496</v>
      </c>
      <c r="Q34" s="9"/>
    </row>
    <row r="35" spans="1:120">
      <c r="A35" s="12"/>
      <c r="B35" s="44">
        <v>579</v>
      </c>
      <c r="C35" s="20" t="s">
        <v>57</v>
      </c>
      <c r="D35" s="46">
        <v>0</v>
      </c>
      <c r="E35" s="46">
        <v>771374</v>
      </c>
      <c r="F35" s="46">
        <v>0</v>
      </c>
      <c r="G35" s="46">
        <v>194958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966332</v>
      </c>
      <c r="P35" s="47">
        <f t="shared" si="2"/>
        <v>2.4663910158244002</v>
      </c>
      <c r="Q35" s="9"/>
    </row>
    <row r="36" spans="1:120" ht="15.75">
      <c r="A36" s="28" t="s">
        <v>51</v>
      </c>
      <c r="B36" s="29"/>
      <c r="C36" s="30"/>
      <c r="D36" s="31">
        <f t="shared" ref="D36:N36" si="10">SUM(D37:D39)</f>
        <v>75604351</v>
      </c>
      <c r="E36" s="31">
        <f t="shared" si="10"/>
        <v>16960187</v>
      </c>
      <c r="F36" s="31">
        <f t="shared" si="10"/>
        <v>0</v>
      </c>
      <c r="G36" s="31">
        <f t="shared" si="10"/>
        <v>40757115</v>
      </c>
      <c r="H36" s="31">
        <f t="shared" si="10"/>
        <v>0</v>
      </c>
      <c r="I36" s="31">
        <f t="shared" si="10"/>
        <v>38510891</v>
      </c>
      <c r="J36" s="31">
        <f t="shared" si="10"/>
        <v>24475826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9"/>
        <v>196308370</v>
      </c>
      <c r="P36" s="43">
        <f t="shared" si="2"/>
        <v>501.04229198570698</v>
      </c>
      <c r="Q36" s="9"/>
    </row>
    <row r="37" spans="1:120">
      <c r="A37" s="12"/>
      <c r="B37" s="44">
        <v>581</v>
      </c>
      <c r="C37" s="20" t="s">
        <v>103</v>
      </c>
      <c r="D37" s="46">
        <v>68059581</v>
      </c>
      <c r="E37" s="46">
        <v>16960187</v>
      </c>
      <c r="F37" s="46">
        <v>0</v>
      </c>
      <c r="G37" s="46">
        <v>22117115</v>
      </c>
      <c r="H37" s="46">
        <v>0</v>
      </c>
      <c r="I37" s="46">
        <v>38510891</v>
      </c>
      <c r="J37" s="46">
        <v>90000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145737774</v>
      </c>
      <c r="P37" s="47">
        <f t="shared" si="2"/>
        <v>371.96981623277185</v>
      </c>
      <c r="Q37" s="9"/>
    </row>
    <row r="38" spans="1:120">
      <c r="A38" s="12"/>
      <c r="B38" s="44">
        <v>585</v>
      </c>
      <c r="C38" s="20" t="s">
        <v>58</v>
      </c>
      <c r="D38" s="46">
        <v>0</v>
      </c>
      <c r="E38" s="46">
        <v>0</v>
      </c>
      <c r="F38" s="46">
        <v>0</v>
      </c>
      <c r="G38" s="46">
        <v>18640000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18640000</v>
      </c>
      <c r="P38" s="47">
        <f t="shared" si="2"/>
        <v>47.575293517100562</v>
      </c>
      <c r="Q38" s="9"/>
    </row>
    <row r="39" spans="1:120" ht="15.75" thickBot="1">
      <c r="A39" s="12"/>
      <c r="B39" s="44">
        <v>590</v>
      </c>
      <c r="C39" s="20" t="s">
        <v>50</v>
      </c>
      <c r="D39" s="46">
        <v>7544770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24385826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31930596</v>
      </c>
      <c r="P39" s="47">
        <f t="shared" si="2"/>
        <v>81.497182235834615</v>
      </c>
      <c r="Q39" s="9"/>
    </row>
    <row r="40" spans="1:120" ht="16.5" thickBot="1">
      <c r="A40" s="14" t="s">
        <v>10</v>
      </c>
      <c r="B40" s="23"/>
      <c r="C40" s="22"/>
      <c r="D40" s="15">
        <f>SUM(D5,D12,D18,D24,D29,D32,D36)</f>
        <v>505228049</v>
      </c>
      <c r="E40" s="15">
        <f t="shared" ref="E40:N40" si="11">SUM(E5,E12,E18,E24,E29,E32,E36)</f>
        <v>171740307</v>
      </c>
      <c r="F40" s="15">
        <f t="shared" si="11"/>
        <v>34792200</v>
      </c>
      <c r="G40" s="15">
        <f t="shared" si="11"/>
        <v>117035964</v>
      </c>
      <c r="H40" s="15">
        <f t="shared" si="11"/>
        <v>0</v>
      </c>
      <c r="I40" s="15">
        <f t="shared" si="11"/>
        <v>330358758</v>
      </c>
      <c r="J40" s="15">
        <f t="shared" si="11"/>
        <v>36064226</v>
      </c>
      <c r="K40" s="15">
        <f t="shared" si="11"/>
        <v>224514844</v>
      </c>
      <c r="L40" s="15">
        <f t="shared" si="11"/>
        <v>0</v>
      </c>
      <c r="M40" s="15">
        <f t="shared" si="11"/>
        <v>3813211</v>
      </c>
      <c r="N40" s="15">
        <f t="shared" si="11"/>
        <v>3346198</v>
      </c>
      <c r="O40" s="15">
        <f t="shared" si="9"/>
        <v>1426893757</v>
      </c>
      <c r="P40" s="37">
        <f t="shared" si="2"/>
        <v>3641.8932031648801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98</v>
      </c>
      <c r="N42" s="163"/>
      <c r="O42" s="163"/>
      <c r="P42" s="41">
        <v>391800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60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53631388</v>
      </c>
      <c r="E5" s="26">
        <f t="shared" si="0"/>
        <v>3151566</v>
      </c>
      <c r="F5" s="26">
        <f t="shared" si="0"/>
        <v>41856665</v>
      </c>
      <c r="G5" s="26">
        <f t="shared" si="0"/>
        <v>2327391</v>
      </c>
      <c r="H5" s="26">
        <f t="shared" si="0"/>
        <v>0</v>
      </c>
      <c r="I5" s="26">
        <f t="shared" si="0"/>
        <v>0</v>
      </c>
      <c r="J5" s="26">
        <f t="shared" si="0"/>
        <v>10168235</v>
      </c>
      <c r="K5" s="26">
        <f t="shared" si="0"/>
        <v>195706726</v>
      </c>
      <c r="L5" s="26">
        <f t="shared" si="0"/>
        <v>0</v>
      </c>
      <c r="M5" s="26">
        <f t="shared" si="0"/>
        <v>0</v>
      </c>
      <c r="N5" s="27">
        <f t="shared" ref="N5:N23" si="1">SUM(D5:M5)</f>
        <v>306841971</v>
      </c>
      <c r="O5" s="32">
        <f t="shared" ref="O5:O40" si="2">(N5/O$42)</f>
        <v>780.86175954885186</v>
      </c>
      <c r="P5" s="6"/>
    </row>
    <row r="6" spans="1:133">
      <c r="A6" s="12"/>
      <c r="B6" s="44">
        <v>511</v>
      </c>
      <c r="C6" s="20" t="s">
        <v>19</v>
      </c>
      <c r="D6" s="46">
        <v>1447122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1447122</v>
      </c>
      <c r="O6" s="47">
        <f t="shared" si="2"/>
        <v>3.6826846976610432</v>
      </c>
      <c r="P6" s="9"/>
    </row>
    <row r="7" spans="1:133">
      <c r="A7" s="12"/>
      <c r="B7" s="44">
        <v>512</v>
      </c>
      <c r="C7" s="20" t="s">
        <v>20</v>
      </c>
      <c r="D7" s="46">
        <v>2398007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2398007</v>
      </c>
      <c r="O7" s="47">
        <f t="shared" si="2"/>
        <v>6.1025288011543362</v>
      </c>
      <c r="P7" s="9"/>
    </row>
    <row r="8" spans="1:133">
      <c r="A8" s="12"/>
      <c r="B8" s="44">
        <v>513</v>
      </c>
      <c r="C8" s="20" t="s">
        <v>21</v>
      </c>
      <c r="D8" s="46">
        <v>43916494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10168235</v>
      </c>
      <c r="K8" s="46">
        <v>195706726</v>
      </c>
      <c r="L8" s="46">
        <v>0</v>
      </c>
      <c r="M8" s="46">
        <v>0</v>
      </c>
      <c r="N8" s="46">
        <f t="shared" si="1"/>
        <v>249791455</v>
      </c>
      <c r="O8" s="47">
        <f t="shared" si="2"/>
        <v>635.67768918929232</v>
      </c>
      <c r="P8" s="9"/>
    </row>
    <row r="9" spans="1:133">
      <c r="A9" s="12"/>
      <c r="B9" s="44">
        <v>514</v>
      </c>
      <c r="C9" s="20" t="s">
        <v>22</v>
      </c>
      <c r="D9" s="46">
        <v>5777090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5777090</v>
      </c>
      <c r="O9" s="47">
        <f t="shared" si="2"/>
        <v>14.701732777202363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41856660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41856660</v>
      </c>
      <c r="O10" s="47">
        <f t="shared" si="2"/>
        <v>106.51823500520419</v>
      </c>
      <c r="P10" s="9"/>
    </row>
    <row r="11" spans="1:133">
      <c r="A11" s="12"/>
      <c r="B11" s="44">
        <v>519</v>
      </c>
      <c r="C11" s="20" t="s">
        <v>70</v>
      </c>
      <c r="D11" s="46">
        <v>92675</v>
      </c>
      <c r="E11" s="46">
        <v>3151566</v>
      </c>
      <c r="F11" s="46">
        <v>5</v>
      </c>
      <c r="G11" s="46">
        <v>2327391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5571637</v>
      </c>
      <c r="O11" s="47">
        <f t="shared" si="2"/>
        <v>14.178889078337614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264404912</v>
      </c>
      <c r="E12" s="31">
        <f t="shared" si="3"/>
        <v>29897428</v>
      </c>
      <c r="F12" s="31">
        <f t="shared" si="3"/>
        <v>0</v>
      </c>
      <c r="G12" s="31">
        <f t="shared" si="3"/>
        <v>132531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294434871</v>
      </c>
      <c r="O12" s="43">
        <f t="shared" si="2"/>
        <v>749.28775451517106</v>
      </c>
      <c r="P12" s="10"/>
    </row>
    <row r="13" spans="1:133">
      <c r="A13" s="12"/>
      <c r="B13" s="44">
        <v>521</v>
      </c>
      <c r="C13" s="20" t="s">
        <v>26</v>
      </c>
      <c r="D13" s="46">
        <v>161903519</v>
      </c>
      <c r="E13" s="46">
        <v>5336371</v>
      </c>
      <c r="F13" s="46">
        <v>0</v>
      </c>
      <c r="G13" s="46">
        <v>12733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167252623</v>
      </c>
      <c r="O13" s="47">
        <f t="shared" si="2"/>
        <v>425.63009571119193</v>
      </c>
      <c r="P13" s="9"/>
    </row>
    <row r="14" spans="1:133">
      <c r="A14" s="12"/>
      <c r="B14" s="44">
        <v>522</v>
      </c>
      <c r="C14" s="20" t="s">
        <v>27</v>
      </c>
      <c r="D14" s="46">
        <v>91841079</v>
      </c>
      <c r="E14" s="46">
        <v>1342155</v>
      </c>
      <c r="F14" s="46">
        <v>0</v>
      </c>
      <c r="G14" s="46">
        <v>119798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93303032</v>
      </c>
      <c r="O14" s="47">
        <f t="shared" si="2"/>
        <v>237.4406913803941</v>
      </c>
      <c r="P14" s="9"/>
    </row>
    <row r="15" spans="1:133">
      <c r="A15" s="12"/>
      <c r="B15" s="44">
        <v>523</v>
      </c>
      <c r="C15" s="20" t="s">
        <v>95</v>
      </c>
      <c r="D15" s="46">
        <v>6269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6269</v>
      </c>
      <c r="O15" s="47">
        <f t="shared" si="2"/>
        <v>1.5953561876356714E-2</v>
      </c>
      <c r="P15" s="9"/>
    </row>
    <row r="16" spans="1:133">
      <c r="A16" s="12"/>
      <c r="B16" s="44">
        <v>524</v>
      </c>
      <c r="C16" s="20" t="s">
        <v>28</v>
      </c>
      <c r="D16" s="46">
        <v>10485325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10485325</v>
      </c>
      <c r="O16" s="47">
        <f t="shared" si="2"/>
        <v>26.683407430405165</v>
      </c>
      <c r="P16" s="9"/>
    </row>
    <row r="17" spans="1:16">
      <c r="A17" s="12"/>
      <c r="B17" s="44">
        <v>525</v>
      </c>
      <c r="C17" s="20" t="s">
        <v>29</v>
      </c>
      <c r="D17" s="46">
        <v>168720</v>
      </c>
      <c r="E17" s="46">
        <v>23218902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23387622</v>
      </c>
      <c r="O17" s="47">
        <f t="shared" si="2"/>
        <v>59.517606431303491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SUM(D19:D23)</f>
        <v>0</v>
      </c>
      <c r="E18" s="31">
        <f t="shared" si="4"/>
        <v>16479546</v>
      </c>
      <c r="F18" s="31">
        <f t="shared" si="4"/>
        <v>0</v>
      </c>
      <c r="G18" s="31">
        <f t="shared" si="4"/>
        <v>44270789</v>
      </c>
      <c r="H18" s="31">
        <f t="shared" si="4"/>
        <v>0</v>
      </c>
      <c r="I18" s="31">
        <f t="shared" si="4"/>
        <v>724688163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785438498</v>
      </c>
      <c r="O18" s="43">
        <f t="shared" si="2"/>
        <v>1998.8102851995022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379606385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379606385</v>
      </c>
      <c r="O19" s="47">
        <f t="shared" si="2"/>
        <v>966.03508562092668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79899145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79899145</v>
      </c>
      <c r="O20" s="47">
        <f t="shared" si="2"/>
        <v>203.3300292910348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265182633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265182633</v>
      </c>
      <c r="O21" s="47">
        <f t="shared" si="2"/>
        <v>674.84567620046164</v>
      </c>
      <c r="P21" s="9"/>
    </row>
    <row r="22" spans="1:16">
      <c r="A22" s="12"/>
      <c r="B22" s="44">
        <v>538</v>
      </c>
      <c r="C22" s="20" t="s">
        <v>72</v>
      </c>
      <c r="D22" s="46">
        <v>0</v>
      </c>
      <c r="E22" s="46">
        <v>16479546</v>
      </c>
      <c r="F22" s="46">
        <v>0</v>
      </c>
      <c r="G22" s="46">
        <v>43985031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60464577</v>
      </c>
      <c r="O22" s="47">
        <f t="shared" si="2"/>
        <v>153.87228752548015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285758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285758</v>
      </c>
      <c r="O23" s="47">
        <f t="shared" si="2"/>
        <v>0.7272065615989699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SUM(D25:D28)</f>
        <v>23144097</v>
      </c>
      <c r="E24" s="31">
        <f t="shared" si="5"/>
        <v>24235762</v>
      </c>
      <c r="F24" s="31">
        <f t="shared" si="5"/>
        <v>0</v>
      </c>
      <c r="G24" s="31">
        <f t="shared" si="5"/>
        <v>16662312</v>
      </c>
      <c r="H24" s="31">
        <f t="shared" si="5"/>
        <v>0</v>
      </c>
      <c r="I24" s="31">
        <f t="shared" si="5"/>
        <v>17160692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3259849</v>
      </c>
      <c r="N24" s="31">
        <f t="shared" ref="N24:N31" si="6">SUM(D24:M24)</f>
        <v>84462712</v>
      </c>
      <c r="O24" s="43">
        <f t="shared" si="2"/>
        <v>214.9435479561169</v>
      </c>
      <c r="P24" s="10"/>
    </row>
    <row r="25" spans="1:16">
      <c r="A25" s="12"/>
      <c r="B25" s="44">
        <v>541</v>
      </c>
      <c r="C25" s="20" t="s">
        <v>73</v>
      </c>
      <c r="D25" s="46">
        <v>23144097</v>
      </c>
      <c r="E25" s="46">
        <v>24234720</v>
      </c>
      <c r="F25" s="46">
        <v>0</v>
      </c>
      <c r="G25" s="46">
        <v>1525965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48904782</v>
      </c>
      <c r="O25" s="47">
        <f t="shared" si="2"/>
        <v>124.45453273037742</v>
      </c>
      <c r="P25" s="9"/>
    </row>
    <row r="26" spans="1:16">
      <c r="A26" s="12"/>
      <c r="B26" s="44">
        <v>544</v>
      </c>
      <c r="C26" s="20" t="s">
        <v>74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3259849</v>
      </c>
      <c r="N26" s="46">
        <f t="shared" si="6"/>
        <v>3259849</v>
      </c>
      <c r="O26" s="47">
        <f t="shared" si="2"/>
        <v>8.295773285863703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17160692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17160692</v>
      </c>
      <c r="O27" s="47">
        <f t="shared" si="2"/>
        <v>43.671105704753494</v>
      </c>
      <c r="P27" s="9"/>
    </row>
    <row r="28" spans="1:16">
      <c r="A28" s="12"/>
      <c r="B28" s="44">
        <v>549</v>
      </c>
      <c r="C28" s="20" t="s">
        <v>75</v>
      </c>
      <c r="D28" s="46">
        <v>0</v>
      </c>
      <c r="E28" s="46">
        <v>1042</v>
      </c>
      <c r="F28" s="46">
        <v>0</v>
      </c>
      <c r="G28" s="46">
        <v>15136347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15137389</v>
      </c>
      <c r="O28" s="47">
        <f t="shared" si="2"/>
        <v>38.522136235122268</v>
      </c>
      <c r="P28" s="9"/>
    </row>
    <row r="29" spans="1:16" ht="15.75">
      <c r="A29" s="28" t="s">
        <v>41</v>
      </c>
      <c r="B29" s="29"/>
      <c r="C29" s="30"/>
      <c r="D29" s="31">
        <f t="shared" ref="D29:M29" si="7">SUM(D30:D31)</f>
        <v>9866569</v>
      </c>
      <c r="E29" s="31">
        <f t="shared" si="7"/>
        <v>37424191</v>
      </c>
      <c r="F29" s="31">
        <f t="shared" si="7"/>
        <v>0</v>
      </c>
      <c r="G29" s="31">
        <f t="shared" si="7"/>
        <v>3388716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6"/>
        <v>50679476</v>
      </c>
      <c r="O29" s="43">
        <f t="shared" si="2"/>
        <v>128.970833662041</v>
      </c>
      <c r="P29" s="10"/>
    </row>
    <row r="30" spans="1:16">
      <c r="A30" s="13"/>
      <c r="B30" s="45">
        <v>554</v>
      </c>
      <c r="C30" s="21" t="s">
        <v>43</v>
      </c>
      <c r="D30" s="46">
        <v>7599428</v>
      </c>
      <c r="E30" s="46">
        <v>24877799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32477227</v>
      </c>
      <c r="O30" s="47">
        <f t="shared" si="2"/>
        <v>82.649138701066036</v>
      </c>
      <c r="P30" s="9"/>
    </row>
    <row r="31" spans="1:16">
      <c r="A31" s="13"/>
      <c r="B31" s="45">
        <v>559</v>
      </c>
      <c r="C31" s="21" t="s">
        <v>44</v>
      </c>
      <c r="D31" s="46">
        <v>2267141</v>
      </c>
      <c r="E31" s="46">
        <v>12546392</v>
      </c>
      <c r="F31" s="46">
        <v>0</v>
      </c>
      <c r="G31" s="46">
        <v>3388716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18202249</v>
      </c>
      <c r="O31" s="47">
        <f t="shared" si="2"/>
        <v>46.321694960974973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52394269</v>
      </c>
      <c r="E32" s="31">
        <f t="shared" si="8"/>
        <v>714454</v>
      </c>
      <c r="F32" s="31">
        <f t="shared" si="8"/>
        <v>0</v>
      </c>
      <c r="G32" s="31">
        <f t="shared" si="8"/>
        <v>6913281</v>
      </c>
      <c r="H32" s="31">
        <f t="shared" si="8"/>
        <v>0</v>
      </c>
      <c r="I32" s="31">
        <f t="shared" si="8"/>
        <v>4619414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40" si="9">SUM(D32:M32)</f>
        <v>64641418</v>
      </c>
      <c r="O32" s="43">
        <f t="shared" si="2"/>
        <v>164.50165286942712</v>
      </c>
      <c r="P32" s="9"/>
    </row>
    <row r="33" spans="1:119">
      <c r="A33" s="12"/>
      <c r="B33" s="44">
        <v>572</v>
      </c>
      <c r="C33" s="20" t="s">
        <v>76</v>
      </c>
      <c r="D33" s="46">
        <v>43472090</v>
      </c>
      <c r="E33" s="46">
        <v>90759</v>
      </c>
      <c r="F33" s="46">
        <v>0</v>
      </c>
      <c r="G33" s="46">
        <v>3689466</v>
      </c>
      <c r="H33" s="46">
        <v>0</v>
      </c>
      <c r="I33" s="46">
        <v>4619414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51871729</v>
      </c>
      <c r="O33" s="47">
        <f t="shared" si="2"/>
        <v>132.00491916336051</v>
      </c>
      <c r="P33" s="9"/>
    </row>
    <row r="34" spans="1:119">
      <c r="A34" s="12"/>
      <c r="B34" s="44">
        <v>575</v>
      </c>
      <c r="C34" s="20" t="s">
        <v>77</v>
      </c>
      <c r="D34" s="46">
        <v>8922179</v>
      </c>
      <c r="E34" s="46">
        <v>14444</v>
      </c>
      <c r="F34" s="46">
        <v>0</v>
      </c>
      <c r="G34" s="46">
        <v>3083021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12019644</v>
      </c>
      <c r="O34" s="47">
        <f t="shared" si="2"/>
        <v>30.587993984013355</v>
      </c>
      <c r="P34" s="9"/>
    </row>
    <row r="35" spans="1:119">
      <c r="A35" s="12"/>
      <c r="B35" s="44">
        <v>579</v>
      </c>
      <c r="C35" s="20" t="s">
        <v>57</v>
      </c>
      <c r="D35" s="46">
        <v>0</v>
      </c>
      <c r="E35" s="46">
        <v>609251</v>
      </c>
      <c r="F35" s="46">
        <v>0</v>
      </c>
      <c r="G35" s="46">
        <v>140794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750045</v>
      </c>
      <c r="O35" s="47">
        <f t="shared" si="2"/>
        <v>1.9087397220532736</v>
      </c>
      <c r="P35" s="9"/>
    </row>
    <row r="36" spans="1:119" ht="15.75">
      <c r="A36" s="28" t="s">
        <v>78</v>
      </c>
      <c r="B36" s="29"/>
      <c r="C36" s="30"/>
      <c r="D36" s="31">
        <f t="shared" ref="D36:M36" si="10">SUM(D37:D39)</f>
        <v>61721775</v>
      </c>
      <c r="E36" s="31">
        <f t="shared" si="10"/>
        <v>17047238</v>
      </c>
      <c r="F36" s="31">
        <f t="shared" si="10"/>
        <v>58429957</v>
      </c>
      <c r="G36" s="31">
        <f t="shared" si="10"/>
        <v>23410270</v>
      </c>
      <c r="H36" s="31">
        <f t="shared" si="10"/>
        <v>0</v>
      </c>
      <c r="I36" s="31">
        <f t="shared" si="10"/>
        <v>38034002</v>
      </c>
      <c r="J36" s="31">
        <f t="shared" si="10"/>
        <v>20577831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219221073</v>
      </c>
      <c r="O36" s="43">
        <f t="shared" si="2"/>
        <v>557.88115372576362</v>
      </c>
      <c r="P36" s="9"/>
    </row>
    <row r="37" spans="1:119">
      <c r="A37" s="12"/>
      <c r="B37" s="44">
        <v>581</v>
      </c>
      <c r="C37" s="20" t="s">
        <v>79</v>
      </c>
      <c r="D37" s="46">
        <v>56027398</v>
      </c>
      <c r="E37" s="46">
        <v>17047238</v>
      </c>
      <c r="F37" s="46">
        <v>37802</v>
      </c>
      <c r="G37" s="46">
        <v>23410270</v>
      </c>
      <c r="H37" s="46">
        <v>0</v>
      </c>
      <c r="I37" s="46">
        <v>38034002</v>
      </c>
      <c r="J37" s="46">
        <v>90000</v>
      </c>
      <c r="K37" s="46">
        <v>0</v>
      </c>
      <c r="L37" s="46">
        <v>0</v>
      </c>
      <c r="M37" s="46">
        <v>0</v>
      </c>
      <c r="N37" s="46">
        <f t="shared" si="9"/>
        <v>134646710</v>
      </c>
      <c r="O37" s="47">
        <f t="shared" si="2"/>
        <v>342.65347255269717</v>
      </c>
      <c r="P37" s="9"/>
    </row>
    <row r="38" spans="1:119">
      <c r="A38" s="12"/>
      <c r="B38" s="44">
        <v>585</v>
      </c>
      <c r="C38" s="20" t="s">
        <v>58</v>
      </c>
      <c r="D38" s="46">
        <v>0</v>
      </c>
      <c r="E38" s="46">
        <v>0</v>
      </c>
      <c r="F38" s="46">
        <v>58392155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58392155</v>
      </c>
      <c r="O38" s="47">
        <f t="shared" si="2"/>
        <v>148.59831837395311</v>
      </c>
      <c r="P38" s="9"/>
    </row>
    <row r="39" spans="1:119" ht="15.75" thickBot="1">
      <c r="A39" s="12"/>
      <c r="B39" s="44">
        <v>590</v>
      </c>
      <c r="C39" s="20" t="s">
        <v>80</v>
      </c>
      <c r="D39" s="46">
        <v>5694377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20487831</v>
      </c>
      <c r="K39" s="46">
        <v>0</v>
      </c>
      <c r="L39" s="46">
        <v>0</v>
      </c>
      <c r="M39" s="46">
        <v>0</v>
      </c>
      <c r="N39" s="46">
        <f t="shared" si="9"/>
        <v>26182208</v>
      </c>
      <c r="O39" s="47">
        <f t="shared" si="2"/>
        <v>66.62936279911338</v>
      </c>
      <c r="P39" s="9"/>
    </row>
    <row r="40" spans="1:119" ht="16.5" thickBot="1">
      <c r="A40" s="14" t="s">
        <v>10</v>
      </c>
      <c r="B40" s="23"/>
      <c r="C40" s="22"/>
      <c r="D40" s="15">
        <f>SUM(D5,D12,D18,D24,D29,D32,D36)</f>
        <v>465163010</v>
      </c>
      <c r="E40" s="15">
        <f t="shared" ref="E40:M40" si="11">SUM(E5,E12,E18,E24,E29,E32,E36)</f>
        <v>128950185</v>
      </c>
      <c r="F40" s="15">
        <f t="shared" si="11"/>
        <v>100286622</v>
      </c>
      <c r="G40" s="15">
        <f t="shared" si="11"/>
        <v>97105290</v>
      </c>
      <c r="H40" s="15">
        <f t="shared" si="11"/>
        <v>0</v>
      </c>
      <c r="I40" s="15">
        <f t="shared" si="11"/>
        <v>784502271</v>
      </c>
      <c r="J40" s="15">
        <f t="shared" si="11"/>
        <v>30746066</v>
      </c>
      <c r="K40" s="15">
        <f t="shared" si="11"/>
        <v>195706726</v>
      </c>
      <c r="L40" s="15">
        <f t="shared" si="11"/>
        <v>0</v>
      </c>
      <c r="M40" s="15">
        <f t="shared" si="11"/>
        <v>3259849</v>
      </c>
      <c r="N40" s="15">
        <f t="shared" si="9"/>
        <v>1805720019</v>
      </c>
      <c r="O40" s="37">
        <f t="shared" si="2"/>
        <v>4595.2569874768742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96</v>
      </c>
      <c r="M42" s="163"/>
      <c r="N42" s="163"/>
      <c r="O42" s="41">
        <v>392953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51356992</v>
      </c>
      <c r="E5" s="26">
        <f t="shared" si="0"/>
        <v>3036381</v>
      </c>
      <c r="F5" s="26">
        <f t="shared" si="0"/>
        <v>45289389</v>
      </c>
      <c r="G5" s="26">
        <f t="shared" si="0"/>
        <v>827428</v>
      </c>
      <c r="H5" s="26">
        <f t="shared" si="0"/>
        <v>0</v>
      </c>
      <c r="I5" s="26">
        <f t="shared" si="0"/>
        <v>0</v>
      </c>
      <c r="J5" s="26">
        <f t="shared" si="0"/>
        <v>10232403</v>
      </c>
      <c r="K5" s="26">
        <f t="shared" si="0"/>
        <v>201730124</v>
      </c>
      <c r="L5" s="26">
        <f t="shared" si="0"/>
        <v>0</v>
      </c>
      <c r="M5" s="26">
        <f t="shared" si="0"/>
        <v>0</v>
      </c>
      <c r="N5" s="27">
        <f t="shared" ref="N5:N22" si="1">SUM(D5:M5)</f>
        <v>312472717</v>
      </c>
      <c r="O5" s="32">
        <f t="shared" ref="O5:O38" si="2">(N5/O$40)</f>
        <v>800.24154551018887</v>
      </c>
      <c r="P5" s="6"/>
    </row>
    <row r="6" spans="1:133">
      <c r="A6" s="12"/>
      <c r="B6" s="44">
        <v>511</v>
      </c>
      <c r="C6" s="20" t="s">
        <v>19</v>
      </c>
      <c r="D6" s="46">
        <v>1466902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1466902</v>
      </c>
      <c r="O6" s="47">
        <f t="shared" si="2"/>
        <v>3.7567309391430395</v>
      </c>
      <c r="P6" s="9"/>
    </row>
    <row r="7" spans="1:133">
      <c r="A7" s="12"/>
      <c r="B7" s="44">
        <v>512</v>
      </c>
      <c r="C7" s="20" t="s">
        <v>20</v>
      </c>
      <c r="D7" s="46">
        <v>2333227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2333227</v>
      </c>
      <c r="O7" s="47">
        <f t="shared" si="2"/>
        <v>5.9753862623023872</v>
      </c>
      <c r="P7" s="9"/>
    </row>
    <row r="8" spans="1:133">
      <c r="A8" s="12"/>
      <c r="B8" s="44">
        <v>513</v>
      </c>
      <c r="C8" s="20" t="s">
        <v>21</v>
      </c>
      <c r="D8" s="46">
        <v>41234052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10232403</v>
      </c>
      <c r="K8" s="46">
        <v>201730124</v>
      </c>
      <c r="L8" s="46">
        <v>0</v>
      </c>
      <c r="M8" s="46">
        <v>0</v>
      </c>
      <c r="N8" s="46">
        <f t="shared" si="1"/>
        <v>253196579</v>
      </c>
      <c r="O8" s="47">
        <f t="shared" si="2"/>
        <v>648.4355614856853</v>
      </c>
      <c r="P8" s="9"/>
    </row>
    <row r="9" spans="1:133">
      <c r="A9" s="12"/>
      <c r="B9" s="44">
        <v>514</v>
      </c>
      <c r="C9" s="20" t="s">
        <v>22</v>
      </c>
      <c r="D9" s="46">
        <v>6205603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6205603</v>
      </c>
      <c r="O9" s="47">
        <f t="shared" si="2"/>
        <v>15.892527780409914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45289389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45289389</v>
      </c>
      <c r="O10" s="47">
        <f t="shared" si="2"/>
        <v>115.98596829998489</v>
      </c>
      <c r="P10" s="9"/>
    </row>
    <row r="11" spans="1:133">
      <c r="A11" s="12"/>
      <c r="B11" s="44">
        <v>519</v>
      </c>
      <c r="C11" s="20" t="s">
        <v>70</v>
      </c>
      <c r="D11" s="46">
        <v>117208</v>
      </c>
      <c r="E11" s="46">
        <v>3036381</v>
      </c>
      <c r="F11" s="46">
        <v>0</v>
      </c>
      <c r="G11" s="46">
        <v>827428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3981017</v>
      </c>
      <c r="O11" s="47">
        <f t="shared" si="2"/>
        <v>10.195370742663385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261700844</v>
      </c>
      <c r="E12" s="31">
        <f t="shared" si="3"/>
        <v>8437635</v>
      </c>
      <c r="F12" s="31">
        <f t="shared" si="3"/>
        <v>0</v>
      </c>
      <c r="G12" s="31">
        <f t="shared" si="3"/>
        <v>1593240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271731719</v>
      </c>
      <c r="O12" s="43">
        <f t="shared" si="2"/>
        <v>695.90399080090049</v>
      </c>
      <c r="P12" s="10"/>
    </row>
    <row r="13" spans="1:133">
      <c r="A13" s="12"/>
      <c r="B13" s="44">
        <v>521</v>
      </c>
      <c r="C13" s="20" t="s">
        <v>26</v>
      </c>
      <c r="D13" s="46">
        <v>160375178</v>
      </c>
      <c r="E13" s="46">
        <v>5199716</v>
      </c>
      <c r="F13" s="46">
        <v>0</v>
      </c>
      <c r="G13" s="46">
        <v>447495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166022389</v>
      </c>
      <c r="O13" s="47">
        <f t="shared" si="2"/>
        <v>425.18276295672172</v>
      </c>
      <c r="P13" s="9"/>
    </row>
    <row r="14" spans="1:133">
      <c r="A14" s="12"/>
      <c r="B14" s="44">
        <v>522</v>
      </c>
      <c r="C14" s="20" t="s">
        <v>27</v>
      </c>
      <c r="D14" s="46">
        <v>91592326</v>
      </c>
      <c r="E14" s="46">
        <v>2422544</v>
      </c>
      <c r="F14" s="46">
        <v>0</v>
      </c>
      <c r="G14" s="46">
        <v>1145745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95160615</v>
      </c>
      <c r="O14" s="47">
        <f t="shared" si="2"/>
        <v>243.70600528077486</v>
      </c>
      <c r="P14" s="9"/>
    </row>
    <row r="15" spans="1:133">
      <c r="A15" s="12"/>
      <c r="B15" s="44">
        <v>524</v>
      </c>
      <c r="C15" s="20" t="s">
        <v>28</v>
      </c>
      <c r="D15" s="46">
        <v>9733340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9733340</v>
      </c>
      <c r="O15" s="47">
        <f t="shared" si="2"/>
        <v>24.927050013701333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815375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815375</v>
      </c>
      <c r="O16" s="47">
        <f t="shared" si="2"/>
        <v>2.0881725497025401</v>
      </c>
      <c r="P16" s="9"/>
    </row>
    <row r="17" spans="1:16" ht="15.75">
      <c r="A17" s="28" t="s">
        <v>31</v>
      </c>
      <c r="B17" s="29"/>
      <c r="C17" s="30"/>
      <c r="D17" s="31">
        <f t="shared" ref="D17:M17" si="4">SUM(D18:D22)</f>
        <v>0</v>
      </c>
      <c r="E17" s="31">
        <f t="shared" si="4"/>
        <v>17557813</v>
      </c>
      <c r="F17" s="31">
        <f t="shared" si="4"/>
        <v>0</v>
      </c>
      <c r="G17" s="31">
        <f t="shared" si="4"/>
        <v>28673719</v>
      </c>
      <c r="H17" s="31">
        <f t="shared" si="4"/>
        <v>0</v>
      </c>
      <c r="I17" s="31">
        <f t="shared" si="4"/>
        <v>260264587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306496119</v>
      </c>
      <c r="O17" s="43">
        <f t="shared" si="2"/>
        <v>784.93549874127018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87021499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87021499</v>
      </c>
      <c r="O18" s="47">
        <f t="shared" si="2"/>
        <v>222.86175740704223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73051406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73051406</v>
      </c>
      <c r="O19" s="47">
        <f t="shared" si="2"/>
        <v>187.08439764080998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100191682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100191682</v>
      </c>
      <c r="O20" s="47">
        <f t="shared" si="2"/>
        <v>256.59055043498529</v>
      </c>
      <c r="P20" s="9"/>
    </row>
    <row r="21" spans="1:16">
      <c r="A21" s="12"/>
      <c r="B21" s="44">
        <v>538</v>
      </c>
      <c r="C21" s="20" t="s">
        <v>72</v>
      </c>
      <c r="D21" s="46">
        <v>0</v>
      </c>
      <c r="E21" s="46">
        <v>17557813</v>
      </c>
      <c r="F21" s="46">
        <v>0</v>
      </c>
      <c r="G21" s="46">
        <v>25897696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43455509</v>
      </c>
      <c r="O21" s="47">
        <f t="shared" si="2"/>
        <v>111.28940797443101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2776023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2776023</v>
      </c>
      <c r="O22" s="47">
        <f t="shared" si="2"/>
        <v>7.1093852840017107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23033897</v>
      </c>
      <c r="E23" s="31">
        <f t="shared" si="5"/>
        <v>26685765</v>
      </c>
      <c r="F23" s="31">
        <f t="shared" si="5"/>
        <v>0</v>
      </c>
      <c r="G23" s="31">
        <f t="shared" si="5"/>
        <v>12699469</v>
      </c>
      <c r="H23" s="31">
        <f t="shared" si="5"/>
        <v>0</v>
      </c>
      <c r="I23" s="31">
        <f t="shared" si="5"/>
        <v>16420846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2683505</v>
      </c>
      <c r="N23" s="31">
        <f t="shared" ref="N23:N30" si="6">SUM(D23:M23)</f>
        <v>81523482</v>
      </c>
      <c r="O23" s="43">
        <f t="shared" si="2"/>
        <v>208.7813549208268</v>
      </c>
      <c r="P23" s="10"/>
    </row>
    <row r="24" spans="1:16">
      <c r="A24" s="12"/>
      <c r="B24" s="44">
        <v>541</v>
      </c>
      <c r="C24" s="20" t="s">
        <v>73</v>
      </c>
      <c r="D24" s="46">
        <v>23033897</v>
      </c>
      <c r="E24" s="46">
        <v>26259819</v>
      </c>
      <c r="F24" s="46">
        <v>0</v>
      </c>
      <c r="G24" s="46">
        <v>1257411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50551127</v>
      </c>
      <c r="O24" s="47">
        <f t="shared" si="2"/>
        <v>129.46126108591375</v>
      </c>
      <c r="P24" s="9"/>
    </row>
    <row r="25" spans="1:16">
      <c r="A25" s="12"/>
      <c r="B25" s="44">
        <v>544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2683505</v>
      </c>
      <c r="N25" s="46">
        <f t="shared" si="6"/>
        <v>2683505</v>
      </c>
      <c r="O25" s="47">
        <f t="shared" si="2"/>
        <v>6.8724470065792005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16420846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16420846</v>
      </c>
      <c r="O26" s="47">
        <f t="shared" si="2"/>
        <v>42.05372970730371</v>
      </c>
      <c r="P26" s="9"/>
    </row>
    <row r="27" spans="1:16">
      <c r="A27" s="12"/>
      <c r="B27" s="44">
        <v>549</v>
      </c>
      <c r="C27" s="20" t="s">
        <v>75</v>
      </c>
      <c r="D27" s="46">
        <v>0</v>
      </c>
      <c r="E27" s="46">
        <v>425946</v>
      </c>
      <c r="F27" s="46">
        <v>0</v>
      </c>
      <c r="G27" s="46">
        <v>11442058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11868004</v>
      </c>
      <c r="O27" s="47">
        <f t="shared" si="2"/>
        <v>30.393917121030135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10586949</v>
      </c>
      <c r="E28" s="31">
        <f t="shared" si="7"/>
        <v>40768840</v>
      </c>
      <c r="F28" s="31">
        <f t="shared" si="7"/>
        <v>0</v>
      </c>
      <c r="G28" s="31">
        <f t="shared" si="7"/>
        <v>1694922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53050711</v>
      </c>
      <c r="O28" s="43">
        <f t="shared" si="2"/>
        <v>135.86268704878444</v>
      </c>
      <c r="P28" s="10"/>
    </row>
    <row r="29" spans="1:16">
      <c r="A29" s="13"/>
      <c r="B29" s="45">
        <v>554</v>
      </c>
      <c r="C29" s="21" t="s">
        <v>43</v>
      </c>
      <c r="D29" s="46">
        <v>7244136</v>
      </c>
      <c r="E29" s="46">
        <v>29962128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37206264</v>
      </c>
      <c r="O29" s="47">
        <f t="shared" si="2"/>
        <v>95.285113183241862</v>
      </c>
      <c r="P29" s="9"/>
    </row>
    <row r="30" spans="1:16">
      <c r="A30" s="13"/>
      <c r="B30" s="45">
        <v>559</v>
      </c>
      <c r="C30" s="21" t="s">
        <v>44</v>
      </c>
      <c r="D30" s="46">
        <v>3342813</v>
      </c>
      <c r="E30" s="46">
        <v>10806712</v>
      </c>
      <c r="F30" s="46">
        <v>0</v>
      </c>
      <c r="G30" s="46">
        <v>1694922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15844447</v>
      </c>
      <c r="O30" s="47">
        <f t="shared" si="2"/>
        <v>40.577573865542561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54972210</v>
      </c>
      <c r="E31" s="31">
        <f t="shared" si="8"/>
        <v>582262</v>
      </c>
      <c r="F31" s="31">
        <f t="shared" si="8"/>
        <v>0</v>
      </c>
      <c r="G31" s="31">
        <f t="shared" si="8"/>
        <v>11189336</v>
      </c>
      <c r="H31" s="31">
        <f t="shared" si="8"/>
        <v>0</v>
      </c>
      <c r="I31" s="31">
        <f t="shared" si="8"/>
        <v>4508363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ref="N31:N38" si="9">SUM(D31:M31)</f>
        <v>71252171</v>
      </c>
      <c r="O31" s="43">
        <f t="shared" si="2"/>
        <v>182.47656304021021</v>
      </c>
      <c r="P31" s="9"/>
    </row>
    <row r="32" spans="1:16">
      <c r="A32" s="12"/>
      <c r="B32" s="44">
        <v>572</v>
      </c>
      <c r="C32" s="20" t="s">
        <v>76</v>
      </c>
      <c r="D32" s="46">
        <v>44259148</v>
      </c>
      <c r="E32" s="46">
        <v>71931</v>
      </c>
      <c r="F32" s="46">
        <v>0</v>
      </c>
      <c r="G32" s="46">
        <v>3459055</v>
      </c>
      <c r="H32" s="46">
        <v>0</v>
      </c>
      <c r="I32" s="46">
        <v>4508363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52298497</v>
      </c>
      <c r="O32" s="47">
        <f t="shared" si="2"/>
        <v>133.93626960122722</v>
      </c>
      <c r="P32" s="9"/>
    </row>
    <row r="33" spans="1:119">
      <c r="A33" s="12"/>
      <c r="B33" s="44">
        <v>575</v>
      </c>
      <c r="C33" s="20" t="s">
        <v>77</v>
      </c>
      <c r="D33" s="46">
        <v>10713062</v>
      </c>
      <c r="E33" s="46">
        <v>0</v>
      </c>
      <c r="F33" s="46">
        <v>0</v>
      </c>
      <c r="G33" s="46">
        <v>6161235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16874297</v>
      </c>
      <c r="O33" s="47">
        <f t="shared" si="2"/>
        <v>43.215016147083155</v>
      </c>
      <c r="P33" s="9"/>
    </row>
    <row r="34" spans="1:119">
      <c r="A34" s="12"/>
      <c r="B34" s="44">
        <v>579</v>
      </c>
      <c r="C34" s="20" t="s">
        <v>57</v>
      </c>
      <c r="D34" s="46">
        <v>0</v>
      </c>
      <c r="E34" s="46">
        <v>510331</v>
      </c>
      <c r="F34" s="46">
        <v>0</v>
      </c>
      <c r="G34" s="46">
        <v>1569046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2079377</v>
      </c>
      <c r="O34" s="47">
        <f t="shared" si="2"/>
        <v>5.3252772918998241</v>
      </c>
      <c r="P34" s="9"/>
    </row>
    <row r="35" spans="1:119" ht="15.75">
      <c r="A35" s="28" t="s">
        <v>78</v>
      </c>
      <c r="B35" s="29"/>
      <c r="C35" s="30"/>
      <c r="D35" s="31">
        <f t="shared" ref="D35:M35" si="10">SUM(D36:D37)</f>
        <v>71551681</v>
      </c>
      <c r="E35" s="31">
        <f t="shared" si="10"/>
        <v>9209629</v>
      </c>
      <c r="F35" s="31">
        <f t="shared" si="10"/>
        <v>0</v>
      </c>
      <c r="G35" s="31">
        <f t="shared" si="10"/>
        <v>21807118</v>
      </c>
      <c r="H35" s="31">
        <f t="shared" si="10"/>
        <v>0</v>
      </c>
      <c r="I35" s="31">
        <f t="shared" si="10"/>
        <v>37863723</v>
      </c>
      <c r="J35" s="31">
        <f t="shared" si="10"/>
        <v>19553693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9"/>
        <v>159985844</v>
      </c>
      <c r="O35" s="43">
        <f t="shared" si="2"/>
        <v>409.72319212852108</v>
      </c>
      <c r="P35" s="9"/>
    </row>
    <row r="36" spans="1:119">
      <c r="A36" s="12"/>
      <c r="B36" s="44">
        <v>581</v>
      </c>
      <c r="C36" s="20" t="s">
        <v>79</v>
      </c>
      <c r="D36" s="46">
        <v>64043047</v>
      </c>
      <c r="E36" s="46">
        <v>9209629</v>
      </c>
      <c r="F36" s="46">
        <v>0</v>
      </c>
      <c r="G36" s="46">
        <v>21807118</v>
      </c>
      <c r="H36" s="46">
        <v>0</v>
      </c>
      <c r="I36" s="46">
        <v>37863723</v>
      </c>
      <c r="J36" s="46">
        <v>90000</v>
      </c>
      <c r="K36" s="46">
        <v>0</v>
      </c>
      <c r="L36" s="46">
        <v>0</v>
      </c>
      <c r="M36" s="46">
        <v>0</v>
      </c>
      <c r="N36" s="46">
        <f t="shared" si="9"/>
        <v>133013517</v>
      </c>
      <c r="O36" s="47">
        <f t="shared" si="2"/>
        <v>340.64715614139772</v>
      </c>
      <c r="P36" s="9"/>
    </row>
    <row r="37" spans="1:119" ht="15.75" thickBot="1">
      <c r="A37" s="12"/>
      <c r="B37" s="44">
        <v>590</v>
      </c>
      <c r="C37" s="20" t="s">
        <v>80</v>
      </c>
      <c r="D37" s="46">
        <v>7508634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19463693</v>
      </c>
      <c r="K37" s="46">
        <v>0</v>
      </c>
      <c r="L37" s="46">
        <v>0</v>
      </c>
      <c r="M37" s="46">
        <v>0</v>
      </c>
      <c r="N37" s="46">
        <f t="shared" si="9"/>
        <v>26972327</v>
      </c>
      <c r="O37" s="47">
        <f t="shared" si="2"/>
        <v>69.076035987123305</v>
      </c>
      <c r="P37" s="9"/>
    </row>
    <row r="38" spans="1:119" ht="16.5" thickBot="1">
      <c r="A38" s="14" t="s">
        <v>10</v>
      </c>
      <c r="B38" s="23"/>
      <c r="C38" s="22"/>
      <c r="D38" s="15">
        <f>SUM(D5,D12,D17,D23,D28,D31,D35)</f>
        <v>473202573</v>
      </c>
      <c r="E38" s="15">
        <f t="shared" ref="E38:M38" si="11">SUM(E5,E12,E17,E23,E28,E31,E35)</f>
        <v>106278325</v>
      </c>
      <c r="F38" s="15">
        <f t="shared" si="11"/>
        <v>45289389</v>
      </c>
      <c r="G38" s="15">
        <f t="shared" si="11"/>
        <v>78485232</v>
      </c>
      <c r="H38" s="15">
        <f t="shared" si="11"/>
        <v>0</v>
      </c>
      <c r="I38" s="15">
        <f t="shared" si="11"/>
        <v>319057519</v>
      </c>
      <c r="J38" s="15">
        <f t="shared" si="11"/>
        <v>29786096</v>
      </c>
      <c r="K38" s="15">
        <f t="shared" si="11"/>
        <v>201730124</v>
      </c>
      <c r="L38" s="15">
        <f t="shared" si="11"/>
        <v>0</v>
      </c>
      <c r="M38" s="15">
        <f t="shared" si="11"/>
        <v>2683505</v>
      </c>
      <c r="N38" s="15">
        <f t="shared" si="9"/>
        <v>1256512763</v>
      </c>
      <c r="O38" s="37">
        <f t="shared" si="2"/>
        <v>3217.9248321907021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93</v>
      </c>
      <c r="M40" s="163"/>
      <c r="N40" s="163"/>
      <c r="O40" s="41">
        <v>390473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48527790</v>
      </c>
      <c r="E5" s="26">
        <f t="shared" si="0"/>
        <v>3510119</v>
      </c>
      <c r="F5" s="26">
        <f t="shared" si="0"/>
        <v>112997370</v>
      </c>
      <c r="G5" s="26">
        <f t="shared" si="0"/>
        <v>667734</v>
      </c>
      <c r="H5" s="26">
        <f t="shared" si="0"/>
        <v>0</v>
      </c>
      <c r="I5" s="26">
        <f t="shared" si="0"/>
        <v>0</v>
      </c>
      <c r="J5" s="26">
        <f t="shared" si="0"/>
        <v>9978362</v>
      </c>
      <c r="K5" s="26">
        <f t="shared" si="0"/>
        <v>192752793</v>
      </c>
      <c r="L5" s="26">
        <f t="shared" si="0"/>
        <v>0</v>
      </c>
      <c r="M5" s="26">
        <f t="shared" si="0"/>
        <v>0</v>
      </c>
      <c r="N5" s="27">
        <f t="shared" ref="N5:N22" si="1">SUM(D5:M5)</f>
        <v>368434168</v>
      </c>
      <c r="O5" s="32">
        <f t="shared" ref="O5:O38" si="2">(N5/O$40)</f>
        <v>973.32627446629203</v>
      </c>
      <c r="P5" s="6"/>
    </row>
    <row r="6" spans="1:133">
      <c r="A6" s="12"/>
      <c r="B6" s="44">
        <v>511</v>
      </c>
      <c r="C6" s="20" t="s">
        <v>19</v>
      </c>
      <c r="D6" s="46">
        <v>1421681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1421681</v>
      </c>
      <c r="O6" s="47">
        <f t="shared" si="2"/>
        <v>3.7557848630627344</v>
      </c>
      <c r="P6" s="9"/>
    </row>
    <row r="7" spans="1:133">
      <c r="A7" s="12"/>
      <c r="B7" s="44">
        <v>512</v>
      </c>
      <c r="C7" s="20" t="s">
        <v>20</v>
      </c>
      <c r="D7" s="46">
        <v>2249175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2249175</v>
      </c>
      <c r="O7" s="47">
        <f t="shared" si="2"/>
        <v>5.9418515260308933</v>
      </c>
      <c r="P7" s="9"/>
    </row>
    <row r="8" spans="1:133">
      <c r="A8" s="12"/>
      <c r="B8" s="44">
        <v>513</v>
      </c>
      <c r="C8" s="20" t="s">
        <v>21</v>
      </c>
      <c r="D8" s="46">
        <v>39609878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9978362</v>
      </c>
      <c r="K8" s="46">
        <v>192752793</v>
      </c>
      <c r="L8" s="46">
        <v>0</v>
      </c>
      <c r="M8" s="46">
        <v>0</v>
      </c>
      <c r="N8" s="46">
        <f t="shared" si="1"/>
        <v>242341033</v>
      </c>
      <c r="O8" s="47">
        <f t="shared" si="2"/>
        <v>640.21449498191691</v>
      </c>
      <c r="P8" s="9"/>
    </row>
    <row r="9" spans="1:133">
      <c r="A9" s="12"/>
      <c r="B9" s="44">
        <v>514</v>
      </c>
      <c r="C9" s="20" t="s">
        <v>22</v>
      </c>
      <c r="D9" s="46">
        <v>5247056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5247056</v>
      </c>
      <c r="O9" s="47">
        <f t="shared" si="2"/>
        <v>13.861628241808464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112997370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112997370</v>
      </c>
      <c r="O10" s="47">
        <f t="shared" si="2"/>
        <v>298.51549807017125</v>
      </c>
      <c r="P10" s="9"/>
    </row>
    <row r="11" spans="1:133">
      <c r="A11" s="12"/>
      <c r="B11" s="44">
        <v>519</v>
      </c>
      <c r="C11" s="20" t="s">
        <v>70</v>
      </c>
      <c r="D11" s="46">
        <v>0</v>
      </c>
      <c r="E11" s="46">
        <v>3510119</v>
      </c>
      <c r="F11" s="46">
        <v>0</v>
      </c>
      <c r="G11" s="46">
        <v>667734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4177853</v>
      </c>
      <c r="O11" s="47">
        <f t="shared" si="2"/>
        <v>11.037016783301764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256010834</v>
      </c>
      <c r="E12" s="31">
        <f t="shared" si="3"/>
        <v>15046529</v>
      </c>
      <c r="F12" s="31">
        <f t="shared" si="3"/>
        <v>0</v>
      </c>
      <c r="G12" s="31">
        <f t="shared" si="3"/>
        <v>7098117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278155480</v>
      </c>
      <c r="O12" s="43">
        <f t="shared" si="2"/>
        <v>734.82879869812507</v>
      </c>
      <c r="P12" s="10"/>
    </row>
    <row r="13" spans="1:133">
      <c r="A13" s="12"/>
      <c r="B13" s="44">
        <v>521</v>
      </c>
      <c r="C13" s="20" t="s">
        <v>26</v>
      </c>
      <c r="D13" s="46">
        <v>160468956</v>
      </c>
      <c r="E13" s="46">
        <v>5472099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165941055</v>
      </c>
      <c r="O13" s="47">
        <f t="shared" si="2"/>
        <v>438.38167811883307</v>
      </c>
      <c r="P13" s="9"/>
    </row>
    <row r="14" spans="1:133">
      <c r="A14" s="12"/>
      <c r="B14" s="44">
        <v>522</v>
      </c>
      <c r="C14" s="20" t="s">
        <v>27</v>
      </c>
      <c r="D14" s="46">
        <v>86238732</v>
      </c>
      <c r="E14" s="46">
        <v>1687012</v>
      </c>
      <c r="F14" s="46">
        <v>0</v>
      </c>
      <c r="G14" s="46">
        <v>7098117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95023861</v>
      </c>
      <c r="O14" s="47">
        <f t="shared" si="2"/>
        <v>251.03323373779162</v>
      </c>
      <c r="P14" s="9"/>
    </row>
    <row r="15" spans="1:133">
      <c r="A15" s="12"/>
      <c r="B15" s="44">
        <v>524</v>
      </c>
      <c r="C15" s="20" t="s">
        <v>28</v>
      </c>
      <c r="D15" s="46">
        <v>9303146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9303146</v>
      </c>
      <c r="O15" s="47">
        <f t="shared" si="2"/>
        <v>24.576972559711095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7887418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7887418</v>
      </c>
      <c r="O16" s="47">
        <f t="shared" si="2"/>
        <v>20.836914281789337</v>
      </c>
      <c r="P16" s="9"/>
    </row>
    <row r="17" spans="1:16" ht="15.75">
      <c r="A17" s="28" t="s">
        <v>31</v>
      </c>
      <c r="B17" s="29"/>
      <c r="C17" s="30"/>
      <c r="D17" s="31">
        <f t="shared" ref="D17:M17" si="4">SUM(D18:D22)</f>
        <v>0</v>
      </c>
      <c r="E17" s="31">
        <f t="shared" si="4"/>
        <v>14247677</v>
      </c>
      <c r="F17" s="31">
        <f t="shared" si="4"/>
        <v>0</v>
      </c>
      <c r="G17" s="31">
        <f t="shared" si="4"/>
        <v>26707045</v>
      </c>
      <c r="H17" s="31">
        <f t="shared" si="4"/>
        <v>0</v>
      </c>
      <c r="I17" s="31">
        <f t="shared" si="4"/>
        <v>253827830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294782552</v>
      </c>
      <c r="O17" s="43">
        <f t="shared" si="2"/>
        <v>778.75405713138423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86535092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86535092</v>
      </c>
      <c r="O18" s="47">
        <f t="shared" si="2"/>
        <v>228.60767546119075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68120303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68120303</v>
      </c>
      <c r="O19" s="47">
        <f t="shared" si="2"/>
        <v>179.95964135037818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99172435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99172435</v>
      </c>
      <c r="O20" s="47">
        <f t="shared" si="2"/>
        <v>261.99290150608539</v>
      </c>
      <c r="P20" s="9"/>
    </row>
    <row r="21" spans="1:16">
      <c r="A21" s="12"/>
      <c r="B21" s="44">
        <v>538</v>
      </c>
      <c r="C21" s="20" t="s">
        <v>72</v>
      </c>
      <c r="D21" s="46">
        <v>0</v>
      </c>
      <c r="E21" s="46">
        <v>14247677</v>
      </c>
      <c r="F21" s="46">
        <v>0</v>
      </c>
      <c r="G21" s="46">
        <v>22945973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37193650</v>
      </c>
      <c r="O21" s="47">
        <f t="shared" si="2"/>
        <v>98.25787055749727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3761072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3761072</v>
      </c>
      <c r="O22" s="47">
        <f t="shared" si="2"/>
        <v>9.9359682562326466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22574470</v>
      </c>
      <c r="E23" s="31">
        <f t="shared" si="5"/>
        <v>21926704</v>
      </c>
      <c r="F23" s="31">
        <f t="shared" si="5"/>
        <v>0</v>
      </c>
      <c r="G23" s="31">
        <f t="shared" si="5"/>
        <v>12352076</v>
      </c>
      <c r="H23" s="31">
        <f t="shared" si="5"/>
        <v>0</v>
      </c>
      <c r="I23" s="31">
        <f t="shared" si="5"/>
        <v>16245253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1976698</v>
      </c>
      <c r="N23" s="31">
        <f t="shared" ref="N23:N30" si="6">SUM(D23:M23)</f>
        <v>75075201</v>
      </c>
      <c r="O23" s="43">
        <f t="shared" si="2"/>
        <v>198.33303216909579</v>
      </c>
      <c r="P23" s="10"/>
    </row>
    <row r="24" spans="1:16">
      <c r="A24" s="12"/>
      <c r="B24" s="44">
        <v>541</v>
      </c>
      <c r="C24" s="20" t="s">
        <v>73</v>
      </c>
      <c r="D24" s="46">
        <v>22574470</v>
      </c>
      <c r="E24" s="46">
        <v>23556267</v>
      </c>
      <c r="F24" s="46">
        <v>0</v>
      </c>
      <c r="G24" s="46">
        <v>914174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47044911</v>
      </c>
      <c r="O24" s="47">
        <f t="shared" si="2"/>
        <v>124.28284869667213</v>
      </c>
      <c r="P24" s="9"/>
    </row>
    <row r="25" spans="1:16">
      <c r="A25" s="12"/>
      <c r="B25" s="44">
        <v>544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1976698</v>
      </c>
      <c r="N25" s="46">
        <f t="shared" si="6"/>
        <v>1976698</v>
      </c>
      <c r="O25" s="47">
        <f t="shared" si="2"/>
        <v>5.22202408785542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16245253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16245253</v>
      </c>
      <c r="O26" s="47">
        <f t="shared" si="2"/>
        <v>42.916572222618491</v>
      </c>
      <c r="P26" s="9"/>
    </row>
    <row r="27" spans="1:16">
      <c r="A27" s="12"/>
      <c r="B27" s="44">
        <v>549</v>
      </c>
      <c r="C27" s="20" t="s">
        <v>75</v>
      </c>
      <c r="D27" s="46">
        <v>0</v>
      </c>
      <c r="E27" s="46">
        <v>-1629563</v>
      </c>
      <c r="F27" s="46">
        <v>0</v>
      </c>
      <c r="G27" s="46">
        <v>11437902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9808339</v>
      </c>
      <c r="O27" s="47">
        <f t="shared" si="2"/>
        <v>25.911587161949747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9741998</v>
      </c>
      <c r="E28" s="31">
        <f t="shared" si="7"/>
        <v>37817370</v>
      </c>
      <c r="F28" s="31">
        <f t="shared" si="7"/>
        <v>0</v>
      </c>
      <c r="G28" s="31">
        <f t="shared" si="7"/>
        <v>2280563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49839931</v>
      </c>
      <c r="O28" s="43">
        <f t="shared" si="2"/>
        <v>131.66670893533157</v>
      </c>
      <c r="P28" s="10"/>
    </row>
    <row r="29" spans="1:16">
      <c r="A29" s="13"/>
      <c r="B29" s="45">
        <v>554</v>
      </c>
      <c r="C29" s="21" t="s">
        <v>43</v>
      </c>
      <c r="D29" s="46">
        <v>6549486</v>
      </c>
      <c r="E29" s="46">
        <v>27613716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34163202</v>
      </c>
      <c r="O29" s="47">
        <f t="shared" si="2"/>
        <v>90.252058616071068</v>
      </c>
      <c r="P29" s="9"/>
    </row>
    <row r="30" spans="1:16">
      <c r="A30" s="13"/>
      <c r="B30" s="45">
        <v>559</v>
      </c>
      <c r="C30" s="21" t="s">
        <v>44</v>
      </c>
      <c r="D30" s="46">
        <v>3192512</v>
      </c>
      <c r="E30" s="46">
        <v>10203654</v>
      </c>
      <c r="F30" s="46">
        <v>0</v>
      </c>
      <c r="G30" s="46">
        <v>2280563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15676729</v>
      </c>
      <c r="O30" s="47">
        <f t="shared" si="2"/>
        <v>41.41465031926051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50626328</v>
      </c>
      <c r="E31" s="31">
        <f t="shared" si="8"/>
        <v>791264</v>
      </c>
      <c r="F31" s="31">
        <f t="shared" si="8"/>
        <v>0</v>
      </c>
      <c r="G31" s="31">
        <f t="shared" si="8"/>
        <v>23877479</v>
      </c>
      <c r="H31" s="31">
        <f t="shared" si="8"/>
        <v>0</v>
      </c>
      <c r="I31" s="31">
        <f t="shared" si="8"/>
        <v>4427744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ref="N31:N38" si="9">SUM(D31:M31)</f>
        <v>79722815</v>
      </c>
      <c r="O31" s="43">
        <f t="shared" si="2"/>
        <v>210.61105959617575</v>
      </c>
      <c r="P31" s="9"/>
    </row>
    <row r="32" spans="1:16">
      <c r="A32" s="12"/>
      <c r="B32" s="44">
        <v>572</v>
      </c>
      <c r="C32" s="20" t="s">
        <v>76</v>
      </c>
      <c r="D32" s="46">
        <v>40231206</v>
      </c>
      <c r="E32" s="46">
        <v>90411</v>
      </c>
      <c r="F32" s="46">
        <v>0</v>
      </c>
      <c r="G32" s="46">
        <v>17721671</v>
      </c>
      <c r="H32" s="46">
        <v>0</v>
      </c>
      <c r="I32" s="46">
        <v>4427744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62471032</v>
      </c>
      <c r="O32" s="47">
        <f t="shared" si="2"/>
        <v>165.03544491732512</v>
      </c>
      <c r="P32" s="9"/>
    </row>
    <row r="33" spans="1:119">
      <c r="A33" s="12"/>
      <c r="B33" s="44">
        <v>575</v>
      </c>
      <c r="C33" s="20" t="s">
        <v>77</v>
      </c>
      <c r="D33" s="46">
        <v>10395122</v>
      </c>
      <c r="E33" s="46">
        <v>0</v>
      </c>
      <c r="F33" s="46">
        <v>0</v>
      </c>
      <c r="G33" s="46">
        <v>6024624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16419746</v>
      </c>
      <c r="O33" s="47">
        <f t="shared" si="2"/>
        <v>43.37754635683735</v>
      </c>
      <c r="P33" s="9"/>
    </row>
    <row r="34" spans="1:119">
      <c r="A34" s="12"/>
      <c r="B34" s="44">
        <v>579</v>
      </c>
      <c r="C34" s="20" t="s">
        <v>57</v>
      </c>
      <c r="D34" s="46">
        <v>0</v>
      </c>
      <c r="E34" s="46">
        <v>700853</v>
      </c>
      <c r="F34" s="46">
        <v>0</v>
      </c>
      <c r="G34" s="46">
        <v>131184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832037</v>
      </c>
      <c r="O34" s="47">
        <f t="shared" si="2"/>
        <v>2.1980683220132566</v>
      </c>
      <c r="P34" s="9"/>
    </row>
    <row r="35" spans="1:119" ht="15.75">
      <c r="A35" s="28" t="s">
        <v>78</v>
      </c>
      <c r="B35" s="29"/>
      <c r="C35" s="30"/>
      <c r="D35" s="31">
        <f t="shared" ref="D35:M35" si="10">SUM(D36:D37)</f>
        <v>64815297</v>
      </c>
      <c r="E35" s="31">
        <f t="shared" si="10"/>
        <v>16250167</v>
      </c>
      <c r="F35" s="31">
        <f t="shared" si="10"/>
        <v>2376934</v>
      </c>
      <c r="G35" s="31">
        <f t="shared" si="10"/>
        <v>46388622</v>
      </c>
      <c r="H35" s="31">
        <f t="shared" si="10"/>
        <v>0</v>
      </c>
      <c r="I35" s="31">
        <f t="shared" si="10"/>
        <v>36887417</v>
      </c>
      <c r="J35" s="31">
        <f t="shared" si="10"/>
        <v>18863626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9"/>
        <v>185582063</v>
      </c>
      <c r="O35" s="43">
        <f t="shared" si="2"/>
        <v>490.26912723132318</v>
      </c>
      <c r="P35" s="9"/>
    </row>
    <row r="36" spans="1:119">
      <c r="A36" s="12"/>
      <c r="B36" s="44">
        <v>581</v>
      </c>
      <c r="C36" s="20" t="s">
        <v>79</v>
      </c>
      <c r="D36" s="46">
        <v>61988039</v>
      </c>
      <c r="E36" s="46">
        <v>16250167</v>
      </c>
      <c r="F36" s="46">
        <v>2376934</v>
      </c>
      <c r="G36" s="46">
        <v>46388622</v>
      </c>
      <c r="H36" s="46">
        <v>0</v>
      </c>
      <c r="I36" s="46">
        <v>36887417</v>
      </c>
      <c r="J36" s="46">
        <v>90000</v>
      </c>
      <c r="K36" s="46">
        <v>0</v>
      </c>
      <c r="L36" s="46">
        <v>0</v>
      </c>
      <c r="M36" s="46">
        <v>0</v>
      </c>
      <c r="N36" s="46">
        <f t="shared" si="9"/>
        <v>163981179</v>
      </c>
      <c r="O36" s="47">
        <f t="shared" si="2"/>
        <v>433.20409424855558</v>
      </c>
      <c r="P36" s="9"/>
    </row>
    <row r="37" spans="1:119" ht="15.75" thickBot="1">
      <c r="A37" s="12"/>
      <c r="B37" s="44">
        <v>590</v>
      </c>
      <c r="C37" s="20" t="s">
        <v>80</v>
      </c>
      <c r="D37" s="46">
        <v>2827258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18773626</v>
      </c>
      <c r="K37" s="46">
        <v>0</v>
      </c>
      <c r="L37" s="46">
        <v>0</v>
      </c>
      <c r="M37" s="46">
        <v>0</v>
      </c>
      <c r="N37" s="46">
        <f t="shared" si="9"/>
        <v>21600884</v>
      </c>
      <c r="O37" s="47">
        <f t="shared" si="2"/>
        <v>57.06503298276759</v>
      </c>
      <c r="P37" s="9"/>
    </row>
    <row r="38" spans="1:119" ht="16.5" thickBot="1">
      <c r="A38" s="14" t="s">
        <v>10</v>
      </c>
      <c r="B38" s="23"/>
      <c r="C38" s="22"/>
      <c r="D38" s="15">
        <f>SUM(D5,D12,D17,D23,D28,D31,D35)</f>
        <v>452296717</v>
      </c>
      <c r="E38" s="15">
        <f t="shared" ref="E38:M38" si="11">SUM(E5,E12,E17,E23,E28,E31,E35)</f>
        <v>109589830</v>
      </c>
      <c r="F38" s="15">
        <f t="shared" si="11"/>
        <v>115374304</v>
      </c>
      <c r="G38" s="15">
        <f t="shared" si="11"/>
        <v>119371636</v>
      </c>
      <c r="H38" s="15">
        <f t="shared" si="11"/>
        <v>0</v>
      </c>
      <c r="I38" s="15">
        <f t="shared" si="11"/>
        <v>311388244</v>
      </c>
      <c r="J38" s="15">
        <f t="shared" si="11"/>
        <v>28841988</v>
      </c>
      <c r="K38" s="15">
        <f t="shared" si="11"/>
        <v>192752793</v>
      </c>
      <c r="L38" s="15">
        <f t="shared" si="11"/>
        <v>0</v>
      </c>
      <c r="M38" s="15">
        <f t="shared" si="11"/>
        <v>1976698</v>
      </c>
      <c r="N38" s="15">
        <f t="shared" si="9"/>
        <v>1331592210</v>
      </c>
      <c r="O38" s="37">
        <f t="shared" si="2"/>
        <v>3517.7890582277278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91</v>
      </c>
      <c r="M40" s="163"/>
      <c r="N40" s="163"/>
      <c r="O40" s="41">
        <v>378531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46188433</v>
      </c>
      <c r="E5" s="26">
        <f t="shared" si="0"/>
        <v>2547453</v>
      </c>
      <c r="F5" s="26">
        <f t="shared" si="0"/>
        <v>30851934</v>
      </c>
      <c r="G5" s="26">
        <f t="shared" si="0"/>
        <v>1562441</v>
      </c>
      <c r="H5" s="26">
        <f t="shared" si="0"/>
        <v>0</v>
      </c>
      <c r="I5" s="26">
        <f t="shared" si="0"/>
        <v>0</v>
      </c>
      <c r="J5" s="26">
        <f t="shared" si="0"/>
        <v>9569124</v>
      </c>
      <c r="K5" s="26">
        <f t="shared" si="0"/>
        <v>183712022</v>
      </c>
      <c r="L5" s="26">
        <f t="shared" si="0"/>
        <v>0</v>
      </c>
      <c r="M5" s="26">
        <f t="shared" si="0"/>
        <v>0</v>
      </c>
      <c r="N5" s="27">
        <f t="shared" ref="N5:N22" si="1">SUM(D5:M5)</f>
        <v>274431407</v>
      </c>
      <c r="O5" s="32">
        <f t="shared" ref="O5:O38" si="2">(N5/O$40)</f>
        <v>735.62665054763602</v>
      </c>
      <c r="P5" s="6"/>
    </row>
    <row r="6" spans="1:133">
      <c r="A6" s="12"/>
      <c r="B6" s="44">
        <v>511</v>
      </c>
      <c r="C6" s="20" t="s">
        <v>19</v>
      </c>
      <c r="D6" s="46">
        <v>1375385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1375385</v>
      </c>
      <c r="O6" s="47">
        <f t="shared" si="2"/>
        <v>3.686785968937806</v>
      </c>
      <c r="P6" s="9"/>
    </row>
    <row r="7" spans="1:133">
      <c r="A7" s="12"/>
      <c r="B7" s="44">
        <v>512</v>
      </c>
      <c r="C7" s="20" t="s">
        <v>20</v>
      </c>
      <c r="D7" s="46">
        <v>2137233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2137233</v>
      </c>
      <c r="O7" s="47">
        <f t="shared" si="2"/>
        <v>5.7289563553120431</v>
      </c>
      <c r="P7" s="9"/>
    </row>
    <row r="8" spans="1:133">
      <c r="A8" s="12"/>
      <c r="B8" s="44">
        <v>513</v>
      </c>
      <c r="C8" s="20" t="s">
        <v>21</v>
      </c>
      <c r="D8" s="46">
        <v>37229007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9569124</v>
      </c>
      <c r="K8" s="46">
        <v>183712022</v>
      </c>
      <c r="L8" s="46">
        <v>0</v>
      </c>
      <c r="M8" s="46">
        <v>0</v>
      </c>
      <c r="N8" s="46">
        <f t="shared" si="1"/>
        <v>230510153</v>
      </c>
      <c r="O8" s="47">
        <f t="shared" si="2"/>
        <v>617.89360635611615</v>
      </c>
      <c r="P8" s="9"/>
    </row>
    <row r="9" spans="1:133">
      <c r="A9" s="12"/>
      <c r="B9" s="44">
        <v>514</v>
      </c>
      <c r="C9" s="20" t="s">
        <v>22</v>
      </c>
      <c r="D9" s="46">
        <v>5446808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5446808</v>
      </c>
      <c r="O9" s="47">
        <f t="shared" si="2"/>
        <v>14.600432104391274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30851934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30851934</v>
      </c>
      <c r="O10" s="47">
        <f t="shared" si="2"/>
        <v>82.700100252507653</v>
      </c>
      <c r="P10" s="9"/>
    </row>
    <row r="11" spans="1:133">
      <c r="A11" s="12"/>
      <c r="B11" s="44">
        <v>519</v>
      </c>
      <c r="C11" s="20" t="s">
        <v>70</v>
      </c>
      <c r="D11" s="46">
        <v>0</v>
      </c>
      <c r="E11" s="46">
        <v>2547453</v>
      </c>
      <c r="F11" s="46">
        <v>0</v>
      </c>
      <c r="G11" s="46">
        <v>1562441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4109894</v>
      </c>
      <c r="O11" s="47">
        <f t="shared" si="2"/>
        <v>11.016769510371041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248405849</v>
      </c>
      <c r="E12" s="31">
        <f t="shared" si="3"/>
        <v>10432127</v>
      </c>
      <c r="F12" s="31">
        <f t="shared" si="3"/>
        <v>0</v>
      </c>
      <c r="G12" s="31">
        <f t="shared" si="3"/>
        <v>1109830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259947806</v>
      </c>
      <c r="O12" s="43">
        <f t="shared" si="2"/>
        <v>696.80265803172699</v>
      </c>
      <c r="P12" s="10"/>
    </row>
    <row r="13" spans="1:133">
      <c r="A13" s="12"/>
      <c r="B13" s="44">
        <v>521</v>
      </c>
      <c r="C13" s="20" t="s">
        <v>26</v>
      </c>
      <c r="D13" s="46">
        <v>154848033</v>
      </c>
      <c r="E13" s="46">
        <v>4424356</v>
      </c>
      <c r="F13" s="46">
        <v>0</v>
      </c>
      <c r="G13" s="46">
        <v>1670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159274059</v>
      </c>
      <c r="O13" s="47">
        <f t="shared" si="2"/>
        <v>426.94181333733627</v>
      </c>
      <c r="P13" s="9"/>
    </row>
    <row r="14" spans="1:133">
      <c r="A14" s="12"/>
      <c r="B14" s="44">
        <v>522</v>
      </c>
      <c r="C14" s="20" t="s">
        <v>27</v>
      </c>
      <c r="D14" s="46">
        <v>84539644</v>
      </c>
      <c r="E14" s="46">
        <v>62105</v>
      </c>
      <c r="F14" s="46">
        <v>0</v>
      </c>
      <c r="G14" s="46">
        <v>1108160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85709909</v>
      </c>
      <c r="O14" s="47">
        <f t="shared" si="2"/>
        <v>229.74955368870255</v>
      </c>
      <c r="P14" s="9"/>
    </row>
    <row r="15" spans="1:133">
      <c r="A15" s="12"/>
      <c r="B15" s="44">
        <v>524</v>
      </c>
      <c r="C15" s="20" t="s">
        <v>28</v>
      </c>
      <c r="D15" s="46">
        <v>9018172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9018172</v>
      </c>
      <c r="O15" s="47">
        <f t="shared" si="2"/>
        <v>24.173645921009602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5945666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5945666</v>
      </c>
      <c r="O16" s="47">
        <f t="shared" si="2"/>
        <v>15.937645084678522</v>
      </c>
      <c r="P16" s="9"/>
    </row>
    <row r="17" spans="1:16" ht="15.75">
      <c r="A17" s="28" t="s">
        <v>31</v>
      </c>
      <c r="B17" s="29"/>
      <c r="C17" s="30"/>
      <c r="D17" s="31">
        <f t="shared" ref="D17:M17" si="4">SUM(D18:D22)</f>
        <v>0</v>
      </c>
      <c r="E17" s="31">
        <f t="shared" si="4"/>
        <v>15409513</v>
      </c>
      <c r="F17" s="31">
        <f t="shared" si="4"/>
        <v>0</v>
      </c>
      <c r="G17" s="31">
        <f t="shared" si="4"/>
        <v>22825789</v>
      </c>
      <c r="H17" s="31">
        <f t="shared" si="4"/>
        <v>0</v>
      </c>
      <c r="I17" s="31">
        <f t="shared" si="4"/>
        <v>249927962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288163264</v>
      </c>
      <c r="O17" s="43">
        <f t="shared" si="2"/>
        <v>772.43555693752717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79442141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79442141</v>
      </c>
      <c r="O18" s="47">
        <f t="shared" si="2"/>
        <v>212.94849862487871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64161512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64161512</v>
      </c>
      <c r="O19" s="47">
        <f t="shared" si="2"/>
        <v>171.98803403224164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106324309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106324309</v>
      </c>
      <c r="O20" s="47">
        <f t="shared" si="2"/>
        <v>285.00744924381729</v>
      </c>
      <c r="P20" s="9"/>
    </row>
    <row r="21" spans="1:16">
      <c r="A21" s="12"/>
      <c r="B21" s="44">
        <v>538</v>
      </c>
      <c r="C21" s="20" t="s">
        <v>72</v>
      </c>
      <c r="D21" s="46">
        <v>0</v>
      </c>
      <c r="E21" s="46">
        <v>15409513</v>
      </c>
      <c r="F21" s="46">
        <v>0</v>
      </c>
      <c r="G21" s="46">
        <v>11886196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27295709</v>
      </c>
      <c r="O21" s="47">
        <f t="shared" si="2"/>
        <v>73.167467257102118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10939593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10939593</v>
      </c>
      <c r="O22" s="47">
        <f t="shared" si="2"/>
        <v>29.32410777948737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21498570</v>
      </c>
      <c r="E23" s="31">
        <f t="shared" si="5"/>
        <v>24059247</v>
      </c>
      <c r="F23" s="31">
        <f t="shared" si="5"/>
        <v>0</v>
      </c>
      <c r="G23" s="31">
        <f t="shared" si="5"/>
        <v>16539598</v>
      </c>
      <c r="H23" s="31">
        <f t="shared" si="5"/>
        <v>0</v>
      </c>
      <c r="I23" s="31">
        <f t="shared" si="5"/>
        <v>15912442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2069099</v>
      </c>
      <c r="N23" s="31">
        <f t="shared" ref="N23:N30" si="6">SUM(D23:M23)</f>
        <v>80078956</v>
      </c>
      <c r="O23" s="43">
        <f t="shared" si="2"/>
        <v>214.65551201153707</v>
      </c>
      <c r="P23" s="10"/>
    </row>
    <row r="24" spans="1:16">
      <c r="A24" s="12"/>
      <c r="B24" s="44">
        <v>541</v>
      </c>
      <c r="C24" s="20" t="s">
        <v>73</v>
      </c>
      <c r="D24" s="46">
        <v>21498570</v>
      </c>
      <c r="E24" s="46">
        <v>21936387</v>
      </c>
      <c r="F24" s="46">
        <v>0</v>
      </c>
      <c r="G24" s="46">
        <v>1461437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44896394</v>
      </c>
      <c r="O24" s="47">
        <f t="shared" si="2"/>
        <v>120.34695409292925</v>
      </c>
      <c r="P24" s="9"/>
    </row>
    <row r="25" spans="1:16">
      <c r="A25" s="12"/>
      <c r="B25" s="44">
        <v>544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2069099</v>
      </c>
      <c r="N25" s="46">
        <f t="shared" si="6"/>
        <v>2069099</v>
      </c>
      <c r="O25" s="47">
        <f t="shared" si="2"/>
        <v>5.54631987519367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15912442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15912442</v>
      </c>
      <c r="O26" s="47">
        <f t="shared" si="2"/>
        <v>42.654069876533946</v>
      </c>
      <c r="P26" s="9"/>
    </row>
    <row r="27" spans="1:16">
      <c r="A27" s="12"/>
      <c r="B27" s="44">
        <v>549</v>
      </c>
      <c r="C27" s="20" t="s">
        <v>75</v>
      </c>
      <c r="D27" s="46">
        <v>0</v>
      </c>
      <c r="E27" s="46">
        <v>2122860</v>
      </c>
      <c r="F27" s="46">
        <v>0</v>
      </c>
      <c r="G27" s="46">
        <v>15078161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17201021</v>
      </c>
      <c r="O27" s="47">
        <f t="shared" si="2"/>
        <v>46.108168166880219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8467732</v>
      </c>
      <c r="E28" s="31">
        <f t="shared" si="7"/>
        <v>24835889</v>
      </c>
      <c r="F28" s="31">
        <f t="shared" si="7"/>
        <v>0</v>
      </c>
      <c r="G28" s="31">
        <f t="shared" si="7"/>
        <v>4347560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37651181</v>
      </c>
      <c r="O28" s="43">
        <f t="shared" si="2"/>
        <v>100.92581046378847</v>
      </c>
      <c r="P28" s="10"/>
    </row>
    <row r="29" spans="1:16">
      <c r="A29" s="13"/>
      <c r="B29" s="45">
        <v>554</v>
      </c>
      <c r="C29" s="21" t="s">
        <v>43</v>
      </c>
      <c r="D29" s="46">
        <v>6461889</v>
      </c>
      <c r="E29" s="46">
        <v>14071829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20533718</v>
      </c>
      <c r="O29" s="47">
        <f t="shared" si="2"/>
        <v>55.04162355451431</v>
      </c>
      <c r="P29" s="9"/>
    </row>
    <row r="30" spans="1:16">
      <c r="A30" s="13"/>
      <c r="B30" s="45">
        <v>559</v>
      </c>
      <c r="C30" s="21" t="s">
        <v>44</v>
      </c>
      <c r="D30" s="46">
        <v>2005843</v>
      </c>
      <c r="E30" s="46">
        <v>10764060</v>
      </c>
      <c r="F30" s="46">
        <v>0</v>
      </c>
      <c r="G30" s="46">
        <v>4347560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17117463</v>
      </c>
      <c r="O30" s="47">
        <f t="shared" si="2"/>
        <v>45.884186909274163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49621972</v>
      </c>
      <c r="E31" s="31">
        <f t="shared" si="8"/>
        <v>554239</v>
      </c>
      <c r="F31" s="31">
        <f t="shared" si="8"/>
        <v>0</v>
      </c>
      <c r="G31" s="31">
        <f t="shared" si="8"/>
        <v>27822066</v>
      </c>
      <c r="H31" s="31">
        <f t="shared" si="8"/>
        <v>0</v>
      </c>
      <c r="I31" s="31">
        <f t="shared" si="8"/>
        <v>4416250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ref="N31:N38" si="9">SUM(D31:M31)</f>
        <v>82414527</v>
      </c>
      <c r="O31" s="43">
        <f t="shared" si="2"/>
        <v>220.91612296211312</v>
      </c>
      <c r="P31" s="9"/>
    </row>
    <row r="32" spans="1:16">
      <c r="A32" s="12"/>
      <c r="B32" s="44">
        <v>572</v>
      </c>
      <c r="C32" s="20" t="s">
        <v>76</v>
      </c>
      <c r="D32" s="46">
        <v>38388630</v>
      </c>
      <c r="E32" s="46">
        <v>0</v>
      </c>
      <c r="F32" s="46">
        <v>0</v>
      </c>
      <c r="G32" s="46">
        <v>25137246</v>
      </c>
      <c r="H32" s="46">
        <v>0</v>
      </c>
      <c r="I32" s="46">
        <v>4416250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67942126</v>
      </c>
      <c r="O32" s="47">
        <f t="shared" si="2"/>
        <v>182.12215258753329</v>
      </c>
      <c r="P32" s="9"/>
    </row>
    <row r="33" spans="1:119">
      <c r="A33" s="12"/>
      <c r="B33" s="44">
        <v>575</v>
      </c>
      <c r="C33" s="20" t="s">
        <v>77</v>
      </c>
      <c r="D33" s="46">
        <v>11233342</v>
      </c>
      <c r="E33" s="46">
        <v>0</v>
      </c>
      <c r="F33" s="46">
        <v>0</v>
      </c>
      <c r="G33" s="46">
        <v>2684820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13918162</v>
      </c>
      <c r="O33" s="47">
        <f t="shared" si="2"/>
        <v>37.308305947064532</v>
      </c>
      <c r="P33" s="9"/>
    </row>
    <row r="34" spans="1:119">
      <c r="A34" s="12"/>
      <c r="B34" s="44">
        <v>579</v>
      </c>
      <c r="C34" s="20" t="s">
        <v>57</v>
      </c>
      <c r="D34" s="46">
        <v>0</v>
      </c>
      <c r="E34" s="46">
        <v>554239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554239</v>
      </c>
      <c r="O34" s="47">
        <f t="shared" si="2"/>
        <v>1.4856644275152926</v>
      </c>
      <c r="P34" s="9"/>
    </row>
    <row r="35" spans="1:119" ht="15.75">
      <c r="A35" s="28" t="s">
        <v>78</v>
      </c>
      <c r="B35" s="29"/>
      <c r="C35" s="30"/>
      <c r="D35" s="31">
        <f t="shared" ref="D35:M35" si="10">SUM(D36:D37)</f>
        <v>70834365</v>
      </c>
      <c r="E35" s="31">
        <f t="shared" si="10"/>
        <v>14845810</v>
      </c>
      <c r="F35" s="31">
        <f t="shared" si="10"/>
        <v>0</v>
      </c>
      <c r="G35" s="31">
        <f t="shared" si="10"/>
        <v>18624419</v>
      </c>
      <c r="H35" s="31">
        <f t="shared" si="10"/>
        <v>0</v>
      </c>
      <c r="I35" s="31">
        <f t="shared" si="10"/>
        <v>43532104</v>
      </c>
      <c r="J35" s="31">
        <f t="shared" si="10"/>
        <v>16124244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9"/>
        <v>163960942</v>
      </c>
      <c r="O35" s="43">
        <f t="shared" si="2"/>
        <v>439.50522974979759</v>
      </c>
      <c r="P35" s="9"/>
    </row>
    <row r="36" spans="1:119">
      <c r="A36" s="12"/>
      <c r="B36" s="44">
        <v>581</v>
      </c>
      <c r="C36" s="20" t="s">
        <v>79</v>
      </c>
      <c r="D36" s="46">
        <v>69498810</v>
      </c>
      <c r="E36" s="46">
        <v>14845810</v>
      </c>
      <c r="F36" s="46">
        <v>0</v>
      </c>
      <c r="G36" s="46">
        <v>18624419</v>
      </c>
      <c r="H36" s="46">
        <v>0</v>
      </c>
      <c r="I36" s="46">
        <v>43532104</v>
      </c>
      <c r="J36" s="46">
        <v>90000</v>
      </c>
      <c r="K36" s="46">
        <v>0</v>
      </c>
      <c r="L36" s="46">
        <v>0</v>
      </c>
      <c r="M36" s="46">
        <v>0</v>
      </c>
      <c r="N36" s="46">
        <f t="shared" si="9"/>
        <v>146591143</v>
      </c>
      <c r="O36" s="47">
        <f t="shared" si="2"/>
        <v>392.94464399637587</v>
      </c>
      <c r="P36" s="9"/>
    </row>
    <row r="37" spans="1:119" ht="15.75" thickBot="1">
      <c r="A37" s="12"/>
      <c r="B37" s="44">
        <v>590</v>
      </c>
      <c r="C37" s="20" t="s">
        <v>80</v>
      </c>
      <c r="D37" s="46">
        <v>1335555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16034244</v>
      </c>
      <c r="K37" s="46">
        <v>0</v>
      </c>
      <c r="L37" s="46">
        <v>0</v>
      </c>
      <c r="M37" s="46">
        <v>0</v>
      </c>
      <c r="N37" s="46">
        <f t="shared" si="9"/>
        <v>17369799</v>
      </c>
      <c r="O37" s="47">
        <f t="shared" si="2"/>
        <v>46.560585753421719</v>
      </c>
      <c r="P37" s="9"/>
    </row>
    <row r="38" spans="1:119" ht="16.5" thickBot="1">
      <c r="A38" s="14" t="s">
        <v>10</v>
      </c>
      <c r="B38" s="23"/>
      <c r="C38" s="22"/>
      <c r="D38" s="15">
        <f>SUM(D5,D12,D17,D23,D28,D31,D35)</f>
        <v>445016921</v>
      </c>
      <c r="E38" s="15">
        <f t="shared" ref="E38:M38" si="11">SUM(E5,E12,E17,E23,E28,E31,E35)</f>
        <v>92684278</v>
      </c>
      <c r="F38" s="15">
        <f t="shared" si="11"/>
        <v>30851934</v>
      </c>
      <c r="G38" s="15">
        <f t="shared" si="11"/>
        <v>92831703</v>
      </c>
      <c r="H38" s="15">
        <f t="shared" si="11"/>
        <v>0</v>
      </c>
      <c r="I38" s="15">
        <f t="shared" si="11"/>
        <v>313788758</v>
      </c>
      <c r="J38" s="15">
        <f t="shared" si="11"/>
        <v>25693368</v>
      </c>
      <c r="K38" s="15">
        <f t="shared" si="11"/>
        <v>183712022</v>
      </c>
      <c r="L38" s="15">
        <f t="shared" si="11"/>
        <v>0</v>
      </c>
      <c r="M38" s="15">
        <f t="shared" si="11"/>
        <v>2069099</v>
      </c>
      <c r="N38" s="15">
        <f t="shared" si="9"/>
        <v>1186648083</v>
      </c>
      <c r="O38" s="37">
        <f t="shared" si="2"/>
        <v>3180.8675407041264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89</v>
      </c>
      <c r="M40" s="163"/>
      <c r="N40" s="163"/>
      <c r="O40" s="41">
        <v>373058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43453461</v>
      </c>
      <c r="E5" s="26">
        <f t="shared" si="0"/>
        <v>2079604</v>
      </c>
      <c r="F5" s="26">
        <f t="shared" si="0"/>
        <v>22180255</v>
      </c>
      <c r="G5" s="26">
        <f t="shared" si="0"/>
        <v>408215</v>
      </c>
      <c r="H5" s="26">
        <f t="shared" si="0"/>
        <v>0</v>
      </c>
      <c r="I5" s="26">
        <f t="shared" si="0"/>
        <v>0</v>
      </c>
      <c r="J5" s="26">
        <f t="shared" si="0"/>
        <v>8861901</v>
      </c>
      <c r="K5" s="26">
        <f t="shared" si="0"/>
        <v>181639978</v>
      </c>
      <c r="L5" s="26">
        <f t="shared" si="0"/>
        <v>0</v>
      </c>
      <c r="M5" s="26">
        <f t="shared" si="0"/>
        <v>0</v>
      </c>
      <c r="N5" s="27">
        <f t="shared" ref="N5:N22" si="1">SUM(D5:M5)</f>
        <v>258623414</v>
      </c>
      <c r="O5" s="32">
        <f t="shared" ref="O5:O40" si="2">(N5/O$42)</f>
        <v>708.31666502338931</v>
      </c>
      <c r="P5" s="6"/>
    </row>
    <row r="6" spans="1:133">
      <c r="A6" s="12"/>
      <c r="B6" s="44">
        <v>511</v>
      </c>
      <c r="C6" s="20" t="s">
        <v>19</v>
      </c>
      <c r="D6" s="46">
        <v>1311567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1311567</v>
      </c>
      <c r="O6" s="47">
        <f t="shared" si="2"/>
        <v>3.5921139119860652</v>
      </c>
      <c r="P6" s="9"/>
    </row>
    <row r="7" spans="1:133">
      <c r="A7" s="12"/>
      <c r="B7" s="44">
        <v>512</v>
      </c>
      <c r="C7" s="20" t="s">
        <v>20</v>
      </c>
      <c r="D7" s="46">
        <v>2159750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2159750</v>
      </c>
      <c r="O7" s="47">
        <f t="shared" si="2"/>
        <v>5.9151137695686948</v>
      </c>
      <c r="P7" s="9"/>
    </row>
    <row r="8" spans="1:133">
      <c r="A8" s="12"/>
      <c r="B8" s="44">
        <v>513</v>
      </c>
      <c r="C8" s="20" t="s">
        <v>21</v>
      </c>
      <c r="D8" s="46">
        <v>35083761</v>
      </c>
      <c r="E8" s="46">
        <v>0</v>
      </c>
      <c r="F8" s="46">
        <v>13047271</v>
      </c>
      <c r="G8" s="46">
        <v>0</v>
      </c>
      <c r="H8" s="46">
        <v>0</v>
      </c>
      <c r="I8" s="46">
        <v>0</v>
      </c>
      <c r="J8" s="46">
        <v>8861901</v>
      </c>
      <c r="K8" s="46">
        <v>181639978</v>
      </c>
      <c r="L8" s="46">
        <v>0</v>
      </c>
      <c r="M8" s="46">
        <v>0</v>
      </c>
      <c r="N8" s="46">
        <f t="shared" si="1"/>
        <v>238632911</v>
      </c>
      <c r="O8" s="47">
        <f t="shared" si="2"/>
        <v>653.56676362003043</v>
      </c>
      <c r="P8" s="9"/>
    </row>
    <row r="9" spans="1:133">
      <c r="A9" s="12"/>
      <c r="B9" s="44">
        <v>514</v>
      </c>
      <c r="C9" s="20" t="s">
        <v>22</v>
      </c>
      <c r="D9" s="46">
        <v>4898383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4898383</v>
      </c>
      <c r="O9" s="47">
        <f t="shared" si="2"/>
        <v>13.415669745072906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274700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274700</v>
      </c>
      <c r="O10" s="47">
        <f t="shared" si="2"/>
        <v>0.75234714781827539</v>
      </c>
      <c r="P10" s="9"/>
    </row>
    <row r="11" spans="1:133">
      <c r="A11" s="12"/>
      <c r="B11" s="44">
        <v>519</v>
      </c>
      <c r="C11" s="20" t="s">
        <v>70</v>
      </c>
      <c r="D11" s="46">
        <v>0</v>
      </c>
      <c r="E11" s="46">
        <v>2079604</v>
      </c>
      <c r="F11" s="46">
        <v>8858284</v>
      </c>
      <c r="G11" s="46">
        <v>408215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11346103</v>
      </c>
      <c r="O11" s="47">
        <f t="shared" si="2"/>
        <v>31.074656828912918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236054625</v>
      </c>
      <c r="E12" s="31">
        <f t="shared" si="3"/>
        <v>4214565</v>
      </c>
      <c r="F12" s="31">
        <f t="shared" si="3"/>
        <v>0</v>
      </c>
      <c r="G12" s="31">
        <f t="shared" si="3"/>
        <v>2223429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242492619</v>
      </c>
      <c r="O12" s="43">
        <f t="shared" si="2"/>
        <v>664.13771485851385</v>
      </c>
      <c r="P12" s="10"/>
    </row>
    <row r="13" spans="1:133">
      <c r="A13" s="12"/>
      <c r="B13" s="44">
        <v>521</v>
      </c>
      <c r="C13" s="20" t="s">
        <v>26</v>
      </c>
      <c r="D13" s="46">
        <v>147402738</v>
      </c>
      <c r="E13" s="46">
        <v>4104151</v>
      </c>
      <c r="F13" s="46">
        <v>0</v>
      </c>
      <c r="G13" s="46">
        <v>1814825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153321714</v>
      </c>
      <c r="O13" s="47">
        <f t="shared" si="2"/>
        <v>419.91683373319751</v>
      </c>
      <c r="P13" s="9"/>
    </row>
    <row r="14" spans="1:133">
      <c r="A14" s="12"/>
      <c r="B14" s="44">
        <v>522</v>
      </c>
      <c r="C14" s="20" t="s">
        <v>27</v>
      </c>
      <c r="D14" s="46">
        <v>80003821</v>
      </c>
      <c r="E14" s="46">
        <v>84892</v>
      </c>
      <c r="F14" s="46">
        <v>0</v>
      </c>
      <c r="G14" s="46">
        <v>408604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80497317</v>
      </c>
      <c r="O14" s="47">
        <f t="shared" si="2"/>
        <v>220.46569658526965</v>
      </c>
      <c r="P14" s="9"/>
    </row>
    <row r="15" spans="1:133">
      <c r="A15" s="12"/>
      <c r="B15" s="44">
        <v>524</v>
      </c>
      <c r="C15" s="20" t="s">
        <v>28</v>
      </c>
      <c r="D15" s="46">
        <v>8648066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8648066</v>
      </c>
      <c r="O15" s="47">
        <f t="shared" si="2"/>
        <v>23.685284999068809</v>
      </c>
      <c r="P15" s="9"/>
    </row>
    <row r="16" spans="1:133">
      <c r="A16" s="12"/>
      <c r="B16" s="44">
        <v>529</v>
      </c>
      <c r="C16" s="20" t="s">
        <v>30</v>
      </c>
      <c r="D16" s="46">
        <v>0</v>
      </c>
      <c r="E16" s="46">
        <v>25522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25522</v>
      </c>
      <c r="O16" s="47">
        <f t="shared" si="2"/>
        <v>6.9899540977859581E-2</v>
      </c>
      <c r="P16" s="9"/>
    </row>
    <row r="17" spans="1:16" ht="15.75">
      <c r="A17" s="28" t="s">
        <v>31</v>
      </c>
      <c r="B17" s="29"/>
      <c r="C17" s="30"/>
      <c r="D17" s="31">
        <f t="shared" ref="D17:M17" si="4">SUM(D18:D22)</f>
        <v>0</v>
      </c>
      <c r="E17" s="31">
        <f t="shared" si="4"/>
        <v>14162839</v>
      </c>
      <c r="F17" s="31">
        <f t="shared" si="4"/>
        <v>1131758</v>
      </c>
      <c r="G17" s="31">
        <f t="shared" si="4"/>
        <v>24111591</v>
      </c>
      <c r="H17" s="31">
        <f t="shared" si="4"/>
        <v>0</v>
      </c>
      <c r="I17" s="31">
        <f t="shared" si="4"/>
        <v>226962638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266368826</v>
      </c>
      <c r="O17" s="43">
        <f t="shared" si="2"/>
        <v>729.52976523044231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72769203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72769203</v>
      </c>
      <c r="O18" s="47">
        <f t="shared" si="2"/>
        <v>199.29997206428501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64723525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64723525</v>
      </c>
      <c r="O19" s="47">
        <f t="shared" si="2"/>
        <v>177.2645046614301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89469910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89469910</v>
      </c>
      <c r="O20" s="47">
        <f t="shared" si="2"/>
        <v>245.03979469988278</v>
      </c>
      <c r="P20" s="9"/>
    </row>
    <row r="21" spans="1:16">
      <c r="A21" s="12"/>
      <c r="B21" s="44">
        <v>538</v>
      </c>
      <c r="C21" s="20" t="s">
        <v>72</v>
      </c>
      <c r="D21" s="46">
        <v>0</v>
      </c>
      <c r="E21" s="46">
        <v>14162839</v>
      </c>
      <c r="F21" s="46">
        <v>1131758</v>
      </c>
      <c r="G21" s="46">
        <v>14089797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29384394</v>
      </c>
      <c r="O21" s="47">
        <f t="shared" si="2"/>
        <v>80.477848621290306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10021794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10021794</v>
      </c>
      <c r="O22" s="47">
        <f t="shared" si="2"/>
        <v>27.44764518355408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13009916</v>
      </c>
      <c r="E23" s="31">
        <f t="shared" si="5"/>
        <v>20594038</v>
      </c>
      <c r="F23" s="31">
        <f t="shared" si="5"/>
        <v>0</v>
      </c>
      <c r="G23" s="31">
        <f t="shared" si="5"/>
        <v>14738208</v>
      </c>
      <c r="H23" s="31">
        <f t="shared" si="5"/>
        <v>0</v>
      </c>
      <c r="I23" s="31">
        <f t="shared" si="5"/>
        <v>15477105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1957800</v>
      </c>
      <c r="N23" s="31">
        <f t="shared" ref="N23:N31" si="6">SUM(D23:M23)</f>
        <v>65777067</v>
      </c>
      <c r="O23" s="43">
        <f t="shared" si="2"/>
        <v>180.14994084201533</v>
      </c>
      <c r="P23" s="10"/>
    </row>
    <row r="24" spans="1:16">
      <c r="A24" s="12"/>
      <c r="B24" s="44">
        <v>541</v>
      </c>
      <c r="C24" s="20" t="s">
        <v>73</v>
      </c>
      <c r="D24" s="46">
        <v>13009916</v>
      </c>
      <c r="E24" s="46">
        <v>20594038</v>
      </c>
      <c r="F24" s="46">
        <v>0</v>
      </c>
      <c r="G24" s="46">
        <v>115626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33719580</v>
      </c>
      <c r="O24" s="47">
        <f t="shared" si="2"/>
        <v>92.351036908009334</v>
      </c>
      <c r="P24" s="9"/>
    </row>
    <row r="25" spans="1:16">
      <c r="A25" s="12"/>
      <c r="B25" s="44">
        <v>544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1957800</v>
      </c>
      <c r="N25" s="46">
        <f t="shared" si="6"/>
        <v>1957800</v>
      </c>
      <c r="O25" s="47">
        <f t="shared" si="2"/>
        <v>5.3620140007230424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15477105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15477105</v>
      </c>
      <c r="O26" s="47">
        <f t="shared" si="2"/>
        <v>42.388626877444374</v>
      </c>
      <c r="P26" s="9"/>
    </row>
    <row r="27" spans="1:16">
      <c r="A27" s="12"/>
      <c r="B27" s="44">
        <v>549</v>
      </c>
      <c r="C27" s="20" t="s">
        <v>75</v>
      </c>
      <c r="D27" s="46">
        <v>0</v>
      </c>
      <c r="E27" s="46">
        <v>0</v>
      </c>
      <c r="F27" s="46">
        <v>0</v>
      </c>
      <c r="G27" s="46">
        <v>14622582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14622582</v>
      </c>
      <c r="O27" s="47">
        <f t="shared" si="2"/>
        <v>40.048263055838568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7443784</v>
      </c>
      <c r="E28" s="31">
        <f t="shared" si="7"/>
        <v>20991353</v>
      </c>
      <c r="F28" s="31">
        <f t="shared" si="7"/>
        <v>639772</v>
      </c>
      <c r="G28" s="31">
        <f t="shared" si="7"/>
        <v>6497584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35572493</v>
      </c>
      <c r="O28" s="43">
        <f t="shared" si="2"/>
        <v>97.42578685597222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639772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639772</v>
      </c>
      <c r="O29" s="47">
        <f t="shared" si="2"/>
        <v>1.7522047304477384</v>
      </c>
      <c r="P29" s="9"/>
    </row>
    <row r="30" spans="1:16">
      <c r="A30" s="13"/>
      <c r="B30" s="45">
        <v>554</v>
      </c>
      <c r="C30" s="21" t="s">
        <v>43</v>
      </c>
      <c r="D30" s="46">
        <v>5873476</v>
      </c>
      <c r="E30" s="46">
        <v>11183075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17056551</v>
      </c>
      <c r="O30" s="47">
        <f t="shared" si="2"/>
        <v>46.714406612548068</v>
      </c>
      <c r="P30" s="9"/>
    </row>
    <row r="31" spans="1:16">
      <c r="A31" s="13"/>
      <c r="B31" s="45">
        <v>559</v>
      </c>
      <c r="C31" s="21" t="s">
        <v>44</v>
      </c>
      <c r="D31" s="46">
        <v>1570308</v>
      </c>
      <c r="E31" s="46">
        <v>9808278</v>
      </c>
      <c r="F31" s="46">
        <v>0</v>
      </c>
      <c r="G31" s="46">
        <v>6497584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17876170</v>
      </c>
      <c r="O31" s="47">
        <f t="shared" si="2"/>
        <v>48.959175512976415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46455293</v>
      </c>
      <c r="E32" s="31">
        <f t="shared" si="8"/>
        <v>718120</v>
      </c>
      <c r="F32" s="31">
        <f t="shared" si="8"/>
        <v>0</v>
      </c>
      <c r="G32" s="31">
        <f t="shared" si="8"/>
        <v>18612506</v>
      </c>
      <c r="H32" s="31">
        <f t="shared" si="8"/>
        <v>0</v>
      </c>
      <c r="I32" s="31">
        <f t="shared" si="8"/>
        <v>4435749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40" si="9">SUM(D32:M32)</f>
        <v>70221668</v>
      </c>
      <c r="O32" s="43">
        <f t="shared" si="2"/>
        <v>192.32279444791359</v>
      </c>
      <c r="P32" s="9"/>
    </row>
    <row r="33" spans="1:119">
      <c r="A33" s="12"/>
      <c r="B33" s="44">
        <v>572</v>
      </c>
      <c r="C33" s="20" t="s">
        <v>76</v>
      </c>
      <c r="D33" s="46">
        <v>35739093</v>
      </c>
      <c r="E33" s="46">
        <v>536174</v>
      </c>
      <c r="F33" s="46">
        <v>0</v>
      </c>
      <c r="G33" s="46">
        <v>16417662</v>
      </c>
      <c r="H33" s="46">
        <v>0</v>
      </c>
      <c r="I33" s="46">
        <v>4435749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57128678</v>
      </c>
      <c r="O33" s="47">
        <f t="shared" si="2"/>
        <v>156.46377121197182</v>
      </c>
      <c r="P33" s="9"/>
    </row>
    <row r="34" spans="1:119">
      <c r="A34" s="12"/>
      <c r="B34" s="44">
        <v>575</v>
      </c>
      <c r="C34" s="20" t="s">
        <v>77</v>
      </c>
      <c r="D34" s="46">
        <v>10716200</v>
      </c>
      <c r="E34" s="46">
        <v>0</v>
      </c>
      <c r="F34" s="46">
        <v>0</v>
      </c>
      <c r="G34" s="46">
        <v>2194844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12911044</v>
      </c>
      <c r="O34" s="47">
        <f t="shared" si="2"/>
        <v>35.360710334023508</v>
      </c>
      <c r="P34" s="9"/>
    </row>
    <row r="35" spans="1:119">
      <c r="A35" s="12"/>
      <c r="B35" s="44">
        <v>579</v>
      </c>
      <c r="C35" s="20" t="s">
        <v>57</v>
      </c>
      <c r="D35" s="46">
        <v>0</v>
      </c>
      <c r="E35" s="46">
        <v>181946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181946</v>
      </c>
      <c r="O35" s="47">
        <f t="shared" si="2"/>
        <v>0.49831290191825245</v>
      </c>
      <c r="P35" s="9"/>
    </row>
    <row r="36" spans="1:119" ht="15.75">
      <c r="A36" s="28" t="s">
        <v>78</v>
      </c>
      <c r="B36" s="29"/>
      <c r="C36" s="30"/>
      <c r="D36" s="31">
        <f t="shared" ref="D36:M36" si="10">SUM(D37:D39)</f>
        <v>36625173</v>
      </c>
      <c r="E36" s="31">
        <f t="shared" si="10"/>
        <v>19081740</v>
      </c>
      <c r="F36" s="31">
        <f t="shared" si="10"/>
        <v>406622</v>
      </c>
      <c r="G36" s="31">
        <f t="shared" si="10"/>
        <v>42044928</v>
      </c>
      <c r="H36" s="31">
        <f t="shared" si="10"/>
        <v>0</v>
      </c>
      <c r="I36" s="31">
        <f t="shared" si="10"/>
        <v>34296839</v>
      </c>
      <c r="J36" s="31">
        <f t="shared" si="10"/>
        <v>16025772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148481074</v>
      </c>
      <c r="O36" s="43">
        <f t="shared" si="2"/>
        <v>406.65931026171933</v>
      </c>
      <c r="P36" s="9"/>
    </row>
    <row r="37" spans="1:119">
      <c r="A37" s="12"/>
      <c r="B37" s="44">
        <v>581</v>
      </c>
      <c r="C37" s="20" t="s">
        <v>79</v>
      </c>
      <c r="D37" s="46">
        <v>30675489</v>
      </c>
      <c r="E37" s="46">
        <v>19081740</v>
      </c>
      <c r="F37" s="46">
        <v>46669</v>
      </c>
      <c r="G37" s="46">
        <v>25176477</v>
      </c>
      <c r="H37" s="46">
        <v>0</v>
      </c>
      <c r="I37" s="46">
        <v>34296839</v>
      </c>
      <c r="J37" s="46">
        <v>346147</v>
      </c>
      <c r="K37" s="46">
        <v>0</v>
      </c>
      <c r="L37" s="46">
        <v>0</v>
      </c>
      <c r="M37" s="46">
        <v>0</v>
      </c>
      <c r="N37" s="46">
        <f t="shared" si="9"/>
        <v>109623361</v>
      </c>
      <c r="O37" s="47">
        <f t="shared" si="2"/>
        <v>300.23597736659326</v>
      </c>
      <c r="P37" s="9"/>
    </row>
    <row r="38" spans="1:119">
      <c r="A38" s="12"/>
      <c r="B38" s="44">
        <v>585</v>
      </c>
      <c r="C38" s="20" t="s">
        <v>58</v>
      </c>
      <c r="D38" s="46">
        <v>0</v>
      </c>
      <c r="E38" s="46">
        <v>0</v>
      </c>
      <c r="F38" s="46">
        <v>359953</v>
      </c>
      <c r="G38" s="46">
        <v>16868451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17228404</v>
      </c>
      <c r="O38" s="47">
        <f t="shared" si="2"/>
        <v>47.185076850604176</v>
      </c>
      <c r="P38" s="9"/>
    </row>
    <row r="39" spans="1:119" ht="15.75" thickBot="1">
      <c r="A39" s="12"/>
      <c r="B39" s="44">
        <v>590</v>
      </c>
      <c r="C39" s="20" t="s">
        <v>80</v>
      </c>
      <c r="D39" s="46">
        <v>5949684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15679625</v>
      </c>
      <c r="K39" s="46">
        <v>0</v>
      </c>
      <c r="L39" s="46">
        <v>0</v>
      </c>
      <c r="M39" s="46">
        <v>0</v>
      </c>
      <c r="N39" s="46">
        <f t="shared" si="9"/>
        <v>21629309</v>
      </c>
      <c r="O39" s="47">
        <f t="shared" si="2"/>
        <v>59.238256044521862</v>
      </c>
      <c r="P39" s="9"/>
    </row>
    <row r="40" spans="1:119" ht="16.5" thickBot="1">
      <c r="A40" s="14" t="s">
        <v>10</v>
      </c>
      <c r="B40" s="23"/>
      <c r="C40" s="22"/>
      <c r="D40" s="15">
        <f>SUM(D5,D12,D17,D23,D28,D32,D36)</f>
        <v>383042252</v>
      </c>
      <c r="E40" s="15">
        <f t="shared" ref="E40:M40" si="11">SUM(E5,E12,E17,E23,E28,E32,E36)</f>
        <v>81842259</v>
      </c>
      <c r="F40" s="15">
        <f t="shared" si="11"/>
        <v>24358407</v>
      </c>
      <c r="G40" s="15">
        <f t="shared" si="11"/>
        <v>108636461</v>
      </c>
      <c r="H40" s="15">
        <f t="shared" si="11"/>
        <v>0</v>
      </c>
      <c r="I40" s="15">
        <f t="shared" si="11"/>
        <v>281172331</v>
      </c>
      <c r="J40" s="15">
        <f t="shared" si="11"/>
        <v>24887673</v>
      </c>
      <c r="K40" s="15">
        <f t="shared" si="11"/>
        <v>181639978</v>
      </c>
      <c r="L40" s="15">
        <f t="shared" si="11"/>
        <v>0</v>
      </c>
      <c r="M40" s="15">
        <f t="shared" si="11"/>
        <v>1957800</v>
      </c>
      <c r="N40" s="15">
        <f t="shared" si="9"/>
        <v>1087537161</v>
      </c>
      <c r="O40" s="37">
        <f t="shared" si="2"/>
        <v>2978.5419775199657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87</v>
      </c>
      <c r="M42" s="163"/>
      <c r="N42" s="163"/>
      <c r="O42" s="41">
        <v>365124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42913202</v>
      </c>
      <c r="E5" s="26">
        <f t="shared" si="0"/>
        <v>2102479</v>
      </c>
      <c r="F5" s="26">
        <f t="shared" si="0"/>
        <v>36283021</v>
      </c>
      <c r="G5" s="26">
        <f t="shared" si="0"/>
        <v>9730692</v>
      </c>
      <c r="H5" s="26">
        <f t="shared" si="0"/>
        <v>0</v>
      </c>
      <c r="I5" s="26">
        <f t="shared" si="0"/>
        <v>0</v>
      </c>
      <c r="J5" s="26">
        <f t="shared" si="0"/>
        <v>8852888</v>
      </c>
      <c r="K5" s="26">
        <f t="shared" si="0"/>
        <v>185733101</v>
      </c>
      <c r="L5" s="26">
        <f t="shared" si="0"/>
        <v>0</v>
      </c>
      <c r="M5" s="26">
        <f t="shared" si="0"/>
        <v>0</v>
      </c>
      <c r="N5" s="27">
        <f t="shared" ref="N5:N22" si="1">SUM(D5:M5)</f>
        <v>285615383</v>
      </c>
      <c r="O5" s="32">
        <f t="shared" ref="O5:O41" si="2">(N5/O$43)</f>
        <v>797.18706092179559</v>
      </c>
      <c r="P5" s="6"/>
    </row>
    <row r="6" spans="1:133">
      <c r="A6" s="12"/>
      <c r="B6" s="44">
        <v>511</v>
      </c>
      <c r="C6" s="20" t="s">
        <v>19</v>
      </c>
      <c r="D6" s="46">
        <v>1263437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1263437</v>
      </c>
      <c r="O6" s="47">
        <f t="shared" si="2"/>
        <v>3.5264053991442426</v>
      </c>
      <c r="P6" s="9"/>
    </row>
    <row r="7" spans="1:133">
      <c r="A7" s="12"/>
      <c r="B7" s="44">
        <v>512</v>
      </c>
      <c r="C7" s="20" t="s">
        <v>20</v>
      </c>
      <c r="D7" s="46">
        <v>2075272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2075272</v>
      </c>
      <c r="O7" s="47">
        <f t="shared" si="2"/>
        <v>5.7923350238222167</v>
      </c>
      <c r="P7" s="9"/>
    </row>
    <row r="8" spans="1:133">
      <c r="A8" s="12"/>
      <c r="B8" s="44">
        <v>513</v>
      </c>
      <c r="C8" s="20" t="s">
        <v>21</v>
      </c>
      <c r="D8" s="46">
        <v>34771122</v>
      </c>
      <c r="E8" s="46">
        <v>0</v>
      </c>
      <c r="F8" s="46">
        <v>12844641</v>
      </c>
      <c r="G8" s="46">
        <v>0</v>
      </c>
      <c r="H8" s="46">
        <v>0</v>
      </c>
      <c r="I8" s="46">
        <v>0</v>
      </c>
      <c r="J8" s="46">
        <v>8852888</v>
      </c>
      <c r="K8" s="46">
        <v>185733101</v>
      </c>
      <c r="L8" s="46">
        <v>0</v>
      </c>
      <c r="M8" s="46">
        <v>0</v>
      </c>
      <c r="N8" s="46">
        <f t="shared" si="1"/>
        <v>242201752</v>
      </c>
      <c r="O8" s="47">
        <f t="shared" si="2"/>
        <v>676.01436869032239</v>
      </c>
      <c r="P8" s="9"/>
    </row>
    <row r="9" spans="1:133">
      <c r="A9" s="12"/>
      <c r="B9" s="44">
        <v>514</v>
      </c>
      <c r="C9" s="20" t="s">
        <v>22</v>
      </c>
      <c r="D9" s="46">
        <v>4803371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4803371</v>
      </c>
      <c r="O9" s="47">
        <f t="shared" si="2"/>
        <v>13.406789122443682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932855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932855</v>
      </c>
      <c r="O10" s="47">
        <f t="shared" si="2"/>
        <v>2.6037110743303402</v>
      </c>
      <c r="P10" s="9"/>
    </row>
    <row r="11" spans="1:133">
      <c r="A11" s="12"/>
      <c r="B11" s="44">
        <v>519</v>
      </c>
      <c r="C11" s="20" t="s">
        <v>70</v>
      </c>
      <c r="D11" s="46">
        <v>0</v>
      </c>
      <c r="E11" s="46">
        <v>2102479</v>
      </c>
      <c r="F11" s="46">
        <v>22505525</v>
      </c>
      <c r="G11" s="46">
        <v>9730692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34338696</v>
      </c>
      <c r="O11" s="47">
        <f t="shared" si="2"/>
        <v>95.84345161173276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230642793</v>
      </c>
      <c r="E12" s="31">
        <f t="shared" si="3"/>
        <v>5357478</v>
      </c>
      <c r="F12" s="31">
        <f t="shared" si="3"/>
        <v>0</v>
      </c>
      <c r="G12" s="31">
        <f t="shared" si="3"/>
        <v>3392066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239392337</v>
      </c>
      <c r="O12" s="43">
        <f t="shared" si="2"/>
        <v>668.17295180571568</v>
      </c>
      <c r="P12" s="10"/>
    </row>
    <row r="13" spans="1:133">
      <c r="A13" s="12"/>
      <c r="B13" s="44">
        <v>521</v>
      </c>
      <c r="C13" s="20" t="s">
        <v>26</v>
      </c>
      <c r="D13" s="46">
        <v>143463433</v>
      </c>
      <c r="E13" s="46">
        <v>5333223</v>
      </c>
      <c r="F13" s="46">
        <v>0</v>
      </c>
      <c r="G13" s="46">
        <v>3117081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151913737</v>
      </c>
      <c r="O13" s="47">
        <f t="shared" si="2"/>
        <v>424.00960424696956</v>
      </c>
      <c r="P13" s="9"/>
    </row>
    <row r="14" spans="1:133">
      <c r="A14" s="12"/>
      <c r="B14" s="44">
        <v>522</v>
      </c>
      <c r="C14" s="20" t="s">
        <v>27</v>
      </c>
      <c r="D14" s="46">
        <v>78200312</v>
      </c>
      <c r="E14" s="46">
        <v>10400</v>
      </c>
      <c r="F14" s="46">
        <v>0</v>
      </c>
      <c r="G14" s="46">
        <v>274985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78485697</v>
      </c>
      <c r="O14" s="47">
        <f t="shared" si="2"/>
        <v>219.0630681675454</v>
      </c>
      <c r="P14" s="9"/>
    </row>
    <row r="15" spans="1:133">
      <c r="A15" s="12"/>
      <c r="B15" s="44">
        <v>524</v>
      </c>
      <c r="C15" s="20" t="s">
        <v>28</v>
      </c>
      <c r="D15" s="46">
        <v>8979048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8979048</v>
      </c>
      <c r="O15" s="47">
        <f t="shared" si="2"/>
        <v>25.061608411321902</v>
      </c>
      <c r="P15" s="9"/>
    </row>
    <row r="16" spans="1:133">
      <c r="A16" s="12"/>
      <c r="B16" s="44">
        <v>529</v>
      </c>
      <c r="C16" s="20" t="s">
        <v>30</v>
      </c>
      <c r="D16" s="46">
        <v>0</v>
      </c>
      <c r="E16" s="46">
        <v>13855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13855</v>
      </c>
      <c r="O16" s="47">
        <f t="shared" si="2"/>
        <v>3.8670979878809533E-2</v>
      </c>
      <c r="P16" s="9"/>
    </row>
    <row r="17" spans="1:16" ht="15.75">
      <c r="A17" s="28" t="s">
        <v>31</v>
      </c>
      <c r="B17" s="29"/>
      <c r="C17" s="30"/>
      <c r="D17" s="31">
        <f t="shared" ref="D17:M17" si="4">SUM(D18:D22)</f>
        <v>0</v>
      </c>
      <c r="E17" s="31">
        <f t="shared" si="4"/>
        <v>1468196</v>
      </c>
      <c r="F17" s="31">
        <f t="shared" si="4"/>
        <v>1131758</v>
      </c>
      <c r="G17" s="31">
        <f t="shared" si="4"/>
        <v>22740531</v>
      </c>
      <c r="H17" s="31">
        <f t="shared" si="4"/>
        <v>0</v>
      </c>
      <c r="I17" s="31">
        <f t="shared" si="4"/>
        <v>229160805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254501290</v>
      </c>
      <c r="O17" s="43">
        <f t="shared" si="2"/>
        <v>710.34386609318437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73745968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73745968</v>
      </c>
      <c r="O18" s="47">
        <f t="shared" si="2"/>
        <v>205.83391156054361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65744630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65744630</v>
      </c>
      <c r="O19" s="47">
        <f t="shared" si="2"/>
        <v>183.50120995090418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89670207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89670207</v>
      </c>
      <c r="O20" s="47">
        <f t="shared" si="2"/>
        <v>250.28038763086869</v>
      </c>
      <c r="P20" s="9"/>
    </row>
    <row r="21" spans="1:16">
      <c r="A21" s="12"/>
      <c r="B21" s="44">
        <v>538</v>
      </c>
      <c r="C21" s="20" t="s">
        <v>72</v>
      </c>
      <c r="D21" s="46">
        <v>0</v>
      </c>
      <c r="E21" s="46">
        <v>1468196</v>
      </c>
      <c r="F21" s="46">
        <v>1131758</v>
      </c>
      <c r="G21" s="46">
        <v>14688091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17288045</v>
      </c>
      <c r="O21" s="47">
        <f t="shared" si="2"/>
        <v>48.253023481700019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8052440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8052440</v>
      </c>
      <c r="O22" s="47">
        <f t="shared" si="2"/>
        <v>22.475333469167882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15733390</v>
      </c>
      <c r="E23" s="31">
        <f t="shared" si="5"/>
        <v>21554422</v>
      </c>
      <c r="F23" s="31">
        <f t="shared" si="5"/>
        <v>0</v>
      </c>
      <c r="G23" s="31">
        <f t="shared" si="5"/>
        <v>32541882</v>
      </c>
      <c r="H23" s="31">
        <f t="shared" si="5"/>
        <v>0</v>
      </c>
      <c r="I23" s="31">
        <f t="shared" si="5"/>
        <v>14408605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1863383</v>
      </c>
      <c r="N23" s="31">
        <f t="shared" ref="N23:N31" si="6">SUM(D23:M23)</f>
        <v>86101682</v>
      </c>
      <c r="O23" s="43">
        <f t="shared" si="2"/>
        <v>240.32020297031085</v>
      </c>
      <c r="P23" s="10"/>
    </row>
    <row r="24" spans="1:16">
      <c r="A24" s="12"/>
      <c r="B24" s="44">
        <v>541</v>
      </c>
      <c r="C24" s="20" t="s">
        <v>73</v>
      </c>
      <c r="D24" s="46">
        <v>15733390</v>
      </c>
      <c r="E24" s="46">
        <v>21554422</v>
      </c>
      <c r="F24" s="46">
        <v>0</v>
      </c>
      <c r="G24" s="46">
        <v>15475117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52762929</v>
      </c>
      <c r="O24" s="47">
        <f t="shared" si="2"/>
        <v>147.26771315092427</v>
      </c>
      <c r="P24" s="9"/>
    </row>
    <row r="25" spans="1:16">
      <c r="A25" s="12"/>
      <c r="B25" s="44">
        <v>544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1863383</v>
      </c>
      <c r="N25" s="46">
        <f t="shared" si="6"/>
        <v>1863383</v>
      </c>
      <c r="O25" s="47">
        <f t="shared" si="2"/>
        <v>5.2009272103584081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14408605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14408605</v>
      </c>
      <c r="O26" s="47">
        <f t="shared" si="2"/>
        <v>40.216158357034601</v>
      </c>
      <c r="P26" s="9"/>
    </row>
    <row r="27" spans="1:16">
      <c r="A27" s="12"/>
      <c r="B27" s="44">
        <v>549</v>
      </c>
      <c r="C27" s="20" t="s">
        <v>75</v>
      </c>
      <c r="D27" s="46">
        <v>0</v>
      </c>
      <c r="E27" s="46">
        <v>0</v>
      </c>
      <c r="F27" s="46">
        <v>0</v>
      </c>
      <c r="G27" s="46">
        <v>17066765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17066765</v>
      </c>
      <c r="O27" s="47">
        <f t="shared" si="2"/>
        <v>47.635404251993556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6736082</v>
      </c>
      <c r="E28" s="31">
        <f t="shared" si="7"/>
        <v>18696915</v>
      </c>
      <c r="F28" s="31">
        <f t="shared" si="7"/>
        <v>633422</v>
      </c>
      <c r="G28" s="31">
        <f t="shared" si="7"/>
        <v>8827632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34894051</v>
      </c>
      <c r="O28" s="43">
        <f t="shared" si="2"/>
        <v>97.393514551508744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633422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633422</v>
      </c>
      <c r="O29" s="47">
        <f t="shared" si="2"/>
        <v>1.7679573740018253</v>
      </c>
      <c r="P29" s="9"/>
    </row>
    <row r="30" spans="1:16">
      <c r="A30" s="13"/>
      <c r="B30" s="45">
        <v>554</v>
      </c>
      <c r="C30" s="21" t="s">
        <v>43</v>
      </c>
      <c r="D30" s="46">
        <v>5024773</v>
      </c>
      <c r="E30" s="46">
        <v>9734805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14759578</v>
      </c>
      <c r="O30" s="47">
        <f t="shared" si="2"/>
        <v>41.195766427839757</v>
      </c>
      <c r="P30" s="9"/>
    </row>
    <row r="31" spans="1:16">
      <c r="A31" s="13"/>
      <c r="B31" s="45">
        <v>559</v>
      </c>
      <c r="C31" s="21" t="s">
        <v>44</v>
      </c>
      <c r="D31" s="46">
        <v>1711309</v>
      </c>
      <c r="E31" s="46">
        <v>8962110</v>
      </c>
      <c r="F31" s="46">
        <v>0</v>
      </c>
      <c r="G31" s="46">
        <v>8827632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19501051</v>
      </c>
      <c r="O31" s="47">
        <f t="shared" si="2"/>
        <v>54.429790749667156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44152351</v>
      </c>
      <c r="E32" s="31">
        <f t="shared" si="8"/>
        <v>998875</v>
      </c>
      <c r="F32" s="31">
        <f t="shared" si="8"/>
        <v>0</v>
      </c>
      <c r="G32" s="31">
        <f t="shared" si="8"/>
        <v>9856344</v>
      </c>
      <c r="H32" s="31">
        <f t="shared" si="8"/>
        <v>0</v>
      </c>
      <c r="I32" s="31">
        <f t="shared" si="8"/>
        <v>4191118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ref="N32:N41" si="9">SUM(D32:M32)</f>
        <v>59198688</v>
      </c>
      <c r="O32" s="43">
        <f t="shared" si="2"/>
        <v>165.23069451461012</v>
      </c>
      <c r="P32" s="9"/>
    </row>
    <row r="33" spans="1:119">
      <c r="A33" s="12"/>
      <c r="B33" s="44">
        <v>572</v>
      </c>
      <c r="C33" s="20" t="s">
        <v>76</v>
      </c>
      <c r="D33" s="46">
        <v>34533451</v>
      </c>
      <c r="E33" s="46">
        <v>704914</v>
      </c>
      <c r="F33" s="46">
        <v>0</v>
      </c>
      <c r="G33" s="46">
        <v>8179930</v>
      </c>
      <c r="H33" s="46">
        <v>0</v>
      </c>
      <c r="I33" s="46">
        <v>4191118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47609413</v>
      </c>
      <c r="O33" s="47">
        <f t="shared" si="2"/>
        <v>132.88362700576926</v>
      </c>
      <c r="P33" s="9"/>
    </row>
    <row r="34" spans="1:119">
      <c r="A34" s="12"/>
      <c r="B34" s="44">
        <v>575</v>
      </c>
      <c r="C34" s="20" t="s">
        <v>77</v>
      </c>
      <c r="D34" s="46">
        <v>9618900</v>
      </c>
      <c r="E34" s="46">
        <v>0</v>
      </c>
      <c r="F34" s="46">
        <v>0</v>
      </c>
      <c r="G34" s="46">
        <v>1676414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11295314</v>
      </c>
      <c r="O34" s="47">
        <f t="shared" si="2"/>
        <v>31.526586822001846</v>
      </c>
      <c r="P34" s="9"/>
    </row>
    <row r="35" spans="1:119">
      <c r="A35" s="12"/>
      <c r="B35" s="44">
        <v>579</v>
      </c>
      <c r="C35" s="20" t="s">
        <v>57</v>
      </c>
      <c r="D35" s="46">
        <v>0</v>
      </c>
      <c r="E35" s="46">
        <v>293961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293961</v>
      </c>
      <c r="O35" s="47">
        <f t="shared" si="2"/>
        <v>0.82048068683902764</v>
      </c>
      <c r="P35" s="9"/>
    </row>
    <row r="36" spans="1:119" ht="15.75">
      <c r="A36" s="28" t="s">
        <v>78</v>
      </c>
      <c r="B36" s="29"/>
      <c r="C36" s="30"/>
      <c r="D36" s="31">
        <f t="shared" ref="D36:M36" si="10">SUM(D37:D40)</f>
        <v>7175264</v>
      </c>
      <c r="E36" s="31">
        <f t="shared" si="10"/>
        <v>105718115</v>
      </c>
      <c r="F36" s="31">
        <f t="shared" si="10"/>
        <v>40246109</v>
      </c>
      <c r="G36" s="31">
        <f t="shared" si="10"/>
        <v>14652572</v>
      </c>
      <c r="H36" s="31">
        <f t="shared" si="10"/>
        <v>0</v>
      </c>
      <c r="I36" s="31">
        <f t="shared" si="10"/>
        <v>32392952</v>
      </c>
      <c r="J36" s="31">
        <f t="shared" si="10"/>
        <v>16965261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217150273</v>
      </c>
      <c r="O36" s="43">
        <f t="shared" si="2"/>
        <v>606.09266242230217</v>
      </c>
      <c r="P36" s="9"/>
    </row>
    <row r="37" spans="1:119">
      <c r="A37" s="12"/>
      <c r="B37" s="44">
        <v>581</v>
      </c>
      <c r="C37" s="20" t="s">
        <v>79</v>
      </c>
      <c r="D37" s="46">
        <v>1888606</v>
      </c>
      <c r="E37" s="46">
        <v>105718115</v>
      </c>
      <c r="F37" s="46">
        <v>0</v>
      </c>
      <c r="G37" s="46">
        <v>14416082</v>
      </c>
      <c r="H37" s="46">
        <v>0</v>
      </c>
      <c r="I37" s="46">
        <v>32392952</v>
      </c>
      <c r="J37" s="46">
        <v>633275</v>
      </c>
      <c r="K37" s="46">
        <v>0</v>
      </c>
      <c r="L37" s="46">
        <v>0</v>
      </c>
      <c r="M37" s="46">
        <v>0</v>
      </c>
      <c r="N37" s="46">
        <f t="shared" si="9"/>
        <v>155049030</v>
      </c>
      <c r="O37" s="47">
        <f t="shared" si="2"/>
        <v>432.76058602374127</v>
      </c>
      <c r="P37" s="9"/>
    </row>
    <row r="38" spans="1:119">
      <c r="A38" s="12"/>
      <c r="B38" s="44">
        <v>583</v>
      </c>
      <c r="C38" s="20" t="s">
        <v>67</v>
      </c>
      <c r="D38" s="46">
        <v>0</v>
      </c>
      <c r="E38" s="46">
        <v>0</v>
      </c>
      <c r="F38" s="46">
        <v>0</v>
      </c>
      <c r="G38" s="46">
        <v>236490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236490</v>
      </c>
      <c r="O38" s="47">
        <f t="shared" si="2"/>
        <v>0.66007217838611809</v>
      </c>
      <c r="P38" s="9"/>
    </row>
    <row r="39" spans="1:119">
      <c r="A39" s="12"/>
      <c r="B39" s="44">
        <v>585</v>
      </c>
      <c r="C39" s="20" t="s">
        <v>58</v>
      </c>
      <c r="D39" s="46">
        <v>0</v>
      </c>
      <c r="E39" s="46">
        <v>0</v>
      </c>
      <c r="F39" s="46">
        <v>40246109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40246109</v>
      </c>
      <c r="O39" s="47">
        <f t="shared" si="2"/>
        <v>112.33175541965898</v>
      </c>
      <c r="P39" s="9"/>
    </row>
    <row r="40" spans="1:119" ht="15.75" thickBot="1">
      <c r="A40" s="12"/>
      <c r="B40" s="44">
        <v>590</v>
      </c>
      <c r="C40" s="20" t="s">
        <v>80</v>
      </c>
      <c r="D40" s="46">
        <v>5286658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16331986</v>
      </c>
      <c r="K40" s="46">
        <v>0</v>
      </c>
      <c r="L40" s="46">
        <v>0</v>
      </c>
      <c r="M40" s="46">
        <v>0</v>
      </c>
      <c r="N40" s="46">
        <f t="shared" si="9"/>
        <v>21618644</v>
      </c>
      <c r="O40" s="47">
        <f t="shared" si="2"/>
        <v>60.340248800515802</v>
      </c>
      <c r="P40" s="9"/>
    </row>
    <row r="41" spans="1:119" ht="16.5" thickBot="1">
      <c r="A41" s="14" t="s">
        <v>10</v>
      </c>
      <c r="B41" s="23"/>
      <c r="C41" s="22"/>
      <c r="D41" s="15">
        <f>SUM(D5,D12,D17,D23,D28,D32,D36)</f>
        <v>347353082</v>
      </c>
      <c r="E41" s="15">
        <f t="shared" ref="E41:M41" si="11">SUM(E5,E12,E17,E23,E28,E32,E36)</f>
        <v>155896480</v>
      </c>
      <c r="F41" s="15">
        <f t="shared" si="11"/>
        <v>78294310</v>
      </c>
      <c r="G41" s="15">
        <f t="shared" si="11"/>
        <v>101741719</v>
      </c>
      <c r="H41" s="15">
        <f t="shared" si="11"/>
        <v>0</v>
      </c>
      <c r="I41" s="15">
        <f t="shared" si="11"/>
        <v>280153480</v>
      </c>
      <c r="J41" s="15">
        <f t="shared" si="11"/>
        <v>25818149</v>
      </c>
      <c r="K41" s="15">
        <f t="shared" si="11"/>
        <v>185733101</v>
      </c>
      <c r="L41" s="15">
        <f t="shared" si="11"/>
        <v>0</v>
      </c>
      <c r="M41" s="15">
        <f t="shared" si="11"/>
        <v>1863383</v>
      </c>
      <c r="N41" s="15">
        <f t="shared" si="9"/>
        <v>1176853704</v>
      </c>
      <c r="O41" s="37">
        <f t="shared" si="2"/>
        <v>3284.7409532794277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85</v>
      </c>
      <c r="M43" s="163"/>
      <c r="N43" s="163"/>
      <c r="O43" s="41">
        <v>358279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2024-12-10T20:21:07Z</cp:lastPrinted>
  <dcterms:created xsi:type="dcterms:W3CDTF">2000-08-31T21:26:31Z</dcterms:created>
  <dcterms:modified xsi:type="dcterms:W3CDTF">2024-12-10T20:21:11Z</dcterms:modified>
</cp:coreProperties>
</file>