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'2008'!$A$1:$O$52</definedName>
    <definedName name="_xlnm.Print_Area" localSheetId="13">'2009'!$A$1:$O$47</definedName>
    <definedName name="_xlnm.Print_Area" localSheetId="12">'2010'!$A$1:$O$47</definedName>
    <definedName name="_xlnm.Print_Area" localSheetId="11">'2011'!$A$1:$O$51</definedName>
    <definedName name="_xlnm.Print_Area" localSheetId="10">'2012'!$A$1:$O$51</definedName>
    <definedName name="_xlnm.Print_Area" localSheetId="9">'2013'!$A$1:$O$51</definedName>
    <definedName name="_xlnm.Print_Area" localSheetId="8">'2014'!$A$1:$O$49</definedName>
    <definedName name="_xlnm.Print_Area" localSheetId="7">'2015'!$A$1:$O$49</definedName>
    <definedName name="_xlnm.Print_Area" localSheetId="6">'2016'!$A$1:$O$48</definedName>
    <definedName name="_xlnm.Print_Area" localSheetId="5">'2017'!$A$1:$O$52</definedName>
    <definedName name="_xlnm.Print_Area" localSheetId="4">'2018'!$A$1:$O$54</definedName>
    <definedName name="_xlnm.Print_Area" localSheetId="3">'2019'!$A$1:$O$51</definedName>
    <definedName name="_xlnm.Print_Area" localSheetId="2">'2020'!$A$1:$O$59</definedName>
    <definedName name="_xlnm.Print_Area" localSheetId="1">'2021'!$A$1:$P$57</definedName>
    <definedName name="_xlnm.Print_Area" localSheetId="0">'2022'!$A$1:$P$57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52" i="47" l="1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0" i="47" l="1"/>
  <c r="P50" i="47" s="1"/>
  <c r="O42" i="47"/>
  <c r="P42" i="47" s="1"/>
  <c r="O39" i="47"/>
  <c r="P39" i="47" s="1"/>
  <c r="O28" i="47"/>
  <c r="P28" i="47" s="1"/>
  <c r="N53" i="47"/>
  <c r="O21" i="47"/>
  <c r="P21" i="47" s="1"/>
  <c r="L53" i="47"/>
  <c r="D53" i="47"/>
  <c r="O15" i="47"/>
  <c r="P15" i="47" s="1"/>
  <c r="M53" i="47"/>
  <c r="H53" i="47"/>
  <c r="G53" i="47"/>
  <c r="I53" i="47"/>
  <c r="J53" i="47"/>
  <c r="K53" i="47"/>
  <c r="E53" i="47"/>
  <c r="F53" i="47"/>
  <c r="O5" i="47"/>
  <c r="P5" i="47" s="1"/>
  <c r="O52" i="46"/>
  <c r="P52" i="46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 s="1"/>
  <c r="O49" i="46"/>
  <c r="P49" i="46" s="1"/>
  <c r="O48" i="46"/>
  <c r="P48" i="46" s="1"/>
  <c r="O47" i="46"/>
  <c r="P47" i="46" s="1"/>
  <c r="O46" i="46"/>
  <c r="P46" i="46" s="1"/>
  <c r="O45" i="46"/>
  <c r="P45" i="46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/>
  <c r="O42" i="46"/>
  <c r="P42" i="46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/>
  <c r="O35" i="46"/>
  <c r="P35" i="46" s="1"/>
  <c r="O34" i="46"/>
  <c r="P34" i="46" s="1"/>
  <c r="O33" i="46"/>
  <c r="P33" i="46" s="1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D53" i="46" s="1"/>
  <c r="O53" i="46" s="1"/>
  <c r="P53" i="46" s="1"/>
  <c r="O30" i="46"/>
  <c r="P30" i="46" s="1"/>
  <c r="O29" i="46"/>
  <c r="P29" i="46" s="1"/>
  <c r="O28" i="46"/>
  <c r="P28" i="46"/>
  <c r="O27" i="46"/>
  <c r="P27" i="46"/>
  <c r="O26" i="46"/>
  <c r="P26" i="46"/>
  <c r="O25" i="46"/>
  <c r="P25" i="46"/>
  <c r="O24" i="46"/>
  <c r="P24" i="46" s="1"/>
  <c r="O23" i="46"/>
  <c r="P23" i="46" s="1"/>
  <c r="O22" i="46"/>
  <c r="P22" i="46"/>
  <c r="N21" i="46"/>
  <c r="M21" i="46"/>
  <c r="L21" i="46"/>
  <c r="K21" i="46"/>
  <c r="J21" i="46"/>
  <c r="I21" i="46"/>
  <c r="H21" i="46"/>
  <c r="H53" i="46" s="1"/>
  <c r="G21" i="46"/>
  <c r="G53" i="46" s="1"/>
  <c r="F21" i="46"/>
  <c r="E21" i="46"/>
  <c r="D21" i="46"/>
  <c r="O20" i="46"/>
  <c r="P20" i="46" s="1"/>
  <c r="O19" i="46"/>
  <c r="P19" i="46" s="1"/>
  <c r="O18" i="46"/>
  <c r="P18" i="46" s="1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/>
  <c r="O12" i="46"/>
  <c r="P12" i="46"/>
  <c r="O11" i="46"/>
  <c r="P11" i="46"/>
  <c r="O10" i="46"/>
  <c r="P10" i="46"/>
  <c r="O9" i="46"/>
  <c r="P9" i="46" s="1"/>
  <c r="O8" i="46"/>
  <c r="P8" i="46" s="1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54" i="45"/>
  <c r="O54" i="45" s="1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/>
  <c r="N23" i="45"/>
  <c r="O23" i="45" s="1"/>
  <c r="N22" i="45"/>
  <c r="O22" i="45" s="1"/>
  <c r="M21" i="45"/>
  <c r="L21" i="45"/>
  <c r="K21" i="45"/>
  <c r="J21" i="45"/>
  <c r="I21" i="45"/>
  <c r="N21" i="45" s="1"/>
  <c r="O21" i="45" s="1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K55" i="45" s="1"/>
  <c r="J5" i="45"/>
  <c r="N5" i="45" s="1"/>
  <c r="O5" i="45" s="1"/>
  <c r="I5" i="45"/>
  <c r="H5" i="45"/>
  <c r="G5" i="45"/>
  <c r="F5" i="45"/>
  <c r="E5" i="45"/>
  <c r="D5" i="45"/>
  <c r="N46" i="44"/>
  <c r="O46" i="44" s="1"/>
  <c r="M45" i="44"/>
  <c r="L45" i="44"/>
  <c r="K45" i="44"/>
  <c r="J45" i="44"/>
  <c r="J47" i="44" s="1"/>
  <c r="I45" i="44"/>
  <c r="N45" i="44" s="1"/>
  <c r="O45" i="44" s="1"/>
  <c r="H45" i="44"/>
  <c r="G45" i="44"/>
  <c r="F45" i="44"/>
  <c r="E45" i="44"/>
  <c r="D45" i="44"/>
  <c r="N44" i="44"/>
  <c r="O44" i="44" s="1"/>
  <c r="N43" i="44"/>
  <c r="O43" i="44" s="1"/>
  <c r="N42" i="44"/>
  <c r="O42" i="44"/>
  <c r="N41" i="44"/>
  <c r="O41" i="44" s="1"/>
  <c r="N40" i="44"/>
  <c r="O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 s="1"/>
  <c r="M26" i="44"/>
  <c r="L26" i="44"/>
  <c r="L47" i="44" s="1"/>
  <c r="K26" i="44"/>
  <c r="K47" i="44" s="1"/>
  <c r="J26" i="44"/>
  <c r="I26" i="44"/>
  <c r="H26" i="44"/>
  <c r="G26" i="44"/>
  <c r="F26" i="44"/>
  <c r="E26" i="44"/>
  <c r="D26" i="44"/>
  <c r="N25" i="44"/>
  <c r="O25" i="44" s="1"/>
  <c r="N24" i="44"/>
  <c r="O24" i="44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/>
  <c r="N19" i="44"/>
  <c r="O19" i="44" s="1"/>
  <c r="N18" i="44"/>
  <c r="O18" i="44" s="1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G47" i="44" s="1"/>
  <c r="F5" i="44"/>
  <c r="E5" i="44"/>
  <c r="D5" i="44"/>
  <c r="N49" i="43"/>
  <c r="O49" i="43"/>
  <c r="N48" i="43"/>
  <c r="O48" i="43" s="1"/>
  <c r="N47" i="43"/>
  <c r="O47" i="43" s="1"/>
  <c r="M46" i="43"/>
  <c r="L46" i="43"/>
  <c r="K46" i="43"/>
  <c r="J46" i="43"/>
  <c r="J50" i="43" s="1"/>
  <c r="I46" i="43"/>
  <c r="I50" i="43" s="1"/>
  <c r="H46" i="43"/>
  <c r="G46" i="43"/>
  <c r="F46" i="43"/>
  <c r="E46" i="43"/>
  <c r="D46" i="43"/>
  <c r="N45" i="43"/>
  <c r="O45" i="43" s="1"/>
  <c r="N44" i="43"/>
  <c r="O44" i="43" s="1"/>
  <c r="N43" i="43"/>
  <c r="O43" i="43"/>
  <c r="N42" i="43"/>
  <c r="O42" i="43" s="1"/>
  <c r="N41" i="43"/>
  <c r="O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 s="1"/>
  <c r="M27" i="43"/>
  <c r="M50" i="43" s="1"/>
  <c r="L27" i="43"/>
  <c r="L50" i="43" s="1"/>
  <c r="K27" i="43"/>
  <c r="N27" i="43" s="1"/>
  <c r="O27" i="43" s="1"/>
  <c r="J27" i="43"/>
  <c r="I27" i="43"/>
  <c r="H27" i="43"/>
  <c r="G27" i="43"/>
  <c r="F27" i="43"/>
  <c r="E27" i="43"/>
  <c r="D27" i="43"/>
  <c r="N26" i="43"/>
  <c r="O26" i="43" s="1"/>
  <c r="N25" i="43"/>
  <c r="O25" i="43"/>
  <c r="N24" i="43"/>
  <c r="O24" i="43" s="1"/>
  <c r="N23" i="43"/>
  <c r="O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H50" i="43" s="1"/>
  <c r="G5" i="43"/>
  <c r="N5" i="43" s="1"/>
  <c r="O5" i="43" s="1"/>
  <c r="F5" i="43"/>
  <c r="E5" i="43"/>
  <c r="D5" i="43"/>
  <c r="N47" i="42"/>
  <c r="O47" i="42" s="1"/>
  <c r="N46" i="42"/>
  <c r="O46" i="42" s="1"/>
  <c r="N45" i="42"/>
  <c r="O45" i="42" s="1"/>
  <c r="N44" i="42"/>
  <c r="O44" i="42"/>
  <c r="M43" i="42"/>
  <c r="L43" i="42"/>
  <c r="K43" i="42"/>
  <c r="J43" i="42"/>
  <c r="I43" i="42"/>
  <c r="H43" i="42"/>
  <c r="G43" i="42"/>
  <c r="F43" i="42"/>
  <c r="E43" i="42"/>
  <c r="D43" i="42"/>
  <c r="N42" i="42"/>
  <c r="O42" i="42"/>
  <c r="N41" i="42"/>
  <c r="O41" i="42" s="1"/>
  <c r="N40" i="42"/>
  <c r="O40" i="42"/>
  <c r="N39" i="42"/>
  <c r="O39" i="42" s="1"/>
  <c r="N38" i="42"/>
  <c r="O38" i="42" s="1"/>
  <c r="N37" i="42"/>
  <c r="O37" i="42" s="1"/>
  <c r="M36" i="42"/>
  <c r="L36" i="42"/>
  <c r="L48" i="42" s="1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 s="1"/>
  <c r="N30" i="42"/>
  <c r="O30" i="42"/>
  <c r="N29" i="42"/>
  <c r="O29" i="42" s="1"/>
  <c r="N28" i="42"/>
  <c r="O28" i="42" s="1"/>
  <c r="N27" i="42"/>
  <c r="O27" i="42" s="1"/>
  <c r="N26" i="42"/>
  <c r="O26" i="42"/>
  <c r="M25" i="42"/>
  <c r="N25" i="42" s="1"/>
  <c r="O25" i="42" s="1"/>
  <c r="L25" i="42"/>
  <c r="K25" i="42"/>
  <c r="J25" i="42"/>
  <c r="I25" i="42"/>
  <c r="H25" i="42"/>
  <c r="G25" i="42"/>
  <c r="F25" i="42"/>
  <c r="E25" i="42"/>
  <c r="D25" i="42"/>
  <c r="N24" i="42"/>
  <c r="O24" i="42"/>
  <c r="N23" i="42"/>
  <c r="O23" i="42" s="1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D48" i="42" s="1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G48" i="42" s="1"/>
  <c r="F5" i="42"/>
  <c r="N5" i="42" s="1"/>
  <c r="O5" i="42" s="1"/>
  <c r="E5" i="42"/>
  <c r="D5" i="42"/>
  <c r="N43" i="41"/>
  <c r="O43" i="41"/>
  <c r="N42" i="41"/>
  <c r="O42" i="41" s="1"/>
  <c r="M41" i="41"/>
  <c r="L41" i="41"/>
  <c r="K41" i="41"/>
  <c r="J41" i="41"/>
  <c r="I41" i="41"/>
  <c r="H41" i="41"/>
  <c r="G41" i="41"/>
  <c r="N41" i="41" s="1"/>
  <c r="O41" i="41" s="1"/>
  <c r="F41" i="41"/>
  <c r="E41" i="41"/>
  <c r="D41" i="41"/>
  <c r="N40" i="41"/>
  <c r="O40" i="41" s="1"/>
  <c r="N39" i="41"/>
  <c r="O39" i="41" s="1"/>
  <c r="N38" i="41"/>
  <c r="O38" i="41" s="1"/>
  <c r="N37" i="41"/>
  <c r="O37" i="41"/>
  <c r="M36" i="41"/>
  <c r="N36" i="41" s="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/>
  <c r="N22" i="41"/>
  <c r="O22" i="41" s="1"/>
  <c r="N21" i="41"/>
  <c r="O21" i="41" s="1"/>
  <c r="N20" i="41"/>
  <c r="O20" i="41" s="1"/>
  <c r="M19" i="41"/>
  <c r="L19" i="41"/>
  <c r="L44" i="41" s="1"/>
  <c r="K19" i="41"/>
  <c r="J19" i="41"/>
  <c r="I19" i="41"/>
  <c r="H19" i="41"/>
  <c r="G19" i="41"/>
  <c r="F19" i="41"/>
  <c r="E19" i="41"/>
  <c r="D19" i="41"/>
  <c r="N18" i="41"/>
  <c r="O18" i="41" s="1"/>
  <c r="N17" i="41"/>
  <c r="O17" i="4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F44" i="41" s="1"/>
  <c r="E14" i="41"/>
  <c r="E44" i="41" s="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44" i="40"/>
  <c r="O44" i="40" s="1"/>
  <c r="N43" i="40"/>
  <c r="O43" i="40" s="1"/>
  <c r="N42" i="40"/>
  <c r="O42" i="40" s="1"/>
  <c r="M41" i="40"/>
  <c r="L41" i="40"/>
  <c r="L45" i="40" s="1"/>
  <c r="K41" i="40"/>
  <c r="J41" i="40"/>
  <c r="I41" i="40"/>
  <c r="H41" i="40"/>
  <c r="G41" i="40"/>
  <c r="F41" i="40"/>
  <c r="E41" i="40"/>
  <c r="D41" i="40"/>
  <c r="N40" i="40"/>
  <c r="O40" i="40" s="1"/>
  <c r="N39" i="40"/>
  <c r="O39" i="40"/>
  <c r="N38" i="40"/>
  <c r="O38" i="40" s="1"/>
  <c r="N37" i="40"/>
  <c r="O37" i="40"/>
  <c r="M36" i="40"/>
  <c r="L36" i="40"/>
  <c r="K36" i="40"/>
  <c r="J36" i="40"/>
  <c r="I36" i="40"/>
  <c r="H36" i="40"/>
  <c r="G36" i="40"/>
  <c r="F36" i="40"/>
  <c r="F45" i="40" s="1"/>
  <c r="E36" i="40"/>
  <c r="N36" i="40" s="1"/>
  <c r="D36" i="40"/>
  <c r="N35" i="40"/>
  <c r="O35" i="40"/>
  <c r="N34" i="40"/>
  <c r="O34" i="40" s="1"/>
  <c r="M33" i="40"/>
  <c r="L33" i="40"/>
  <c r="K33" i="40"/>
  <c r="J33" i="40"/>
  <c r="I33" i="40"/>
  <c r="H33" i="40"/>
  <c r="G33" i="40"/>
  <c r="N33" i="40" s="1"/>
  <c r="O33" i="40" s="1"/>
  <c r="F33" i="40"/>
  <c r="E33" i="40"/>
  <c r="D33" i="40"/>
  <c r="N32" i="40"/>
  <c r="O32" i="40" s="1"/>
  <c r="N31" i="40"/>
  <c r="O31" i="40" s="1"/>
  <c r="N30" i="40"/>
  <c r="O30" i="40" s="1"/>
  <c r="N29" i="40"/>
  <c r="O29" i="40"/>
  <c r="N28" i="40"/>
  <c r="O28" i="40" s="1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E45" i="40" s="1"/>
  <c r="D19" i="40"/>
  <c r="N18" i="40"/>
  <c r="O18" i="40" s="1"/>
  <c r="N17" i="40"/>
  <c r="O17" i="40"/>
  <c r="N16" i="40"/>
  <c r="O16" i="40" s="1"/>
  <c r="N15" i="40"/>
  <c r="O15" i="40" s="1"/>
  <c r="M14" i="40"/>
  <c r="L14" i="40"/>
  <c r="K14" i="40"/>
  <c r="J14" i="40"/>
  <c r="J45" i="40" s="1"/>
  <c r="I14" i="40"/>
  <c r="I45" i="40" s="1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K45" i="40" s="1"/>
  <c r="J5" i="40"/>
  <c r="I5" i="40"/>
  <c r="H5" i="40"/>
  <c r="G5" i="40"/>
  <c r="F5" i="40"/>
  <c r="E5" i="40"/>
  <c r="D5" i="40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E45" i="39" s="1"/>
  <c r="D41" i="39"/>
  <c r="N40" i="39"/>
  <c r="O40" i="39" s="1"/>
  <c r="N39" i="39"/>
  <c r="O39" i="39"/>
  <c r="N38" i="39"/>
  <c r="O38" i="39" s="1"/>
  <c r="N37" i="39"/>
  <c r="O37" i="39" s="1"/>
  <c r="M36" i="39"/>
  <c r="L36" i="39"/>
  <c r="K36" i="39"/>
  <c r="J36" i="39"/>
  <c r="J45" i="39" s="1"/>
  <c r="I36" i="39"/>
  <c r="H36" i="39"/>
  <c r="G36" i="39"/>
  <c r="F36" i="39"/>
  <c r="E36" i="39"/>
  <c r="D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 s="1"/>
  <c r="N29" i="39"/>
  <c r="O29" i="39"/>
  <c r="N28" i="39"/>
  <c r="O28" i="39" s="1"/>
  <c r="N27" i="39"/>
  <c r="O27" i="39" s="1"/>
  <c r="N26" i="39"/>
  <c r="O26" i="39" s="1"/>
  <c r="M25" i="39"/>
  <c r="L25" i="39"/>
  <c r="K25" i="39"/>
  <c r="N25" i="39" s="1"/>
  <c r="O25" i="39" s="1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/>
  <c r="N20" i="39"/>
  <c r="O20" i="39" s="1"/>
  <c r="M19" i="39"/>
  <c r="L19" i="39"/>
  <c r="K19" i="39"/>
  <c r="J19" i="39"/>
  <c r="I19" i="39"/>
  <c r="I45" i="39" s="1"/>
  <c r="H19" i="39"/>
  <c r="H45" i="39" s="1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/>
  <c r="M14" i="39"/>
  <c r="M45" i="39" s="1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/>
  <c r="N43" i="38"/>
  <c r="O43" i="38" s="1"/>
  <c r="N42" i="38"/>
  <c r="O42" i="38" s="1"/>
  <c r="N41" i="38"/>
  <c r="O41" i="38" s="1"/>
  <c r="N40" i="38"/>
  <c r="O40" i="38"/>
  <c r="M39" i="38"/>
  <c r="M48" i="38" s="1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/>
  <c r="M36" i="38"/>
  <c r="L36" i="38"/>
  <c r="K36" i="38"/>
  <c r="J36" i="38"/>
  <c r="I36" i="38"/>
  <c r="H36" i="38"/>
  <c r="G36" i="38"/>
  <c r="F36" i="38"/>
  <c r="F48" i="38" s="1"/>
  <c r="E36" i="38"/>
  <c r="N36" i="38" s="1"/>
  <c r="O36" i="38" s="1"/>
  <c r="D36" i="38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/>
  <c r="M28" i="38"/>
  <c r="L28" i="38"/>
  <c r="K28" i="38"/>
  <c r="J28" i="38"/>
  <c r="I28" i="38"/>
  <c r="H28" i="38"/>
  <c r="G28" i="38"/>
  <c r="F28" i="38"/>
  <c r="N28" i="38" s="1"/>
  <c r="O28" i="38" s="1"/>
  <c r="E28" i="38"/>
  <c r="D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 s="1"/>
  <c r="M19" i="38"/>
  <c r="L19" i="38"/>
  <c r="L48" i="38"/>
  <c r="K19" i="38"/>
  <c r="K48" i="38" s="1"/>
  <c r="J19" i="38"/>
  <c r="N19" i="38" s="1"/>
  <c r="O19" i="38" s="1"/>
  <c r="I19" i="38"/>
  <c r="H19" i="38"/>
  <c r="G19" i="38"/>
  <c r="F19" i="38"/>
  <c r="E19" i="38"/>
  <c r="D19" i="38"/>
  <c r="N18" i="38"/>
  <c r="O18" i="38"/>
  <c r="N17" i="38"/>
  <c r="O17" i="38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N14" i="38" s="1"/>
  <c r="O14" i="38" s="1"/>
  <c r="E14" i="38"/>
  <c r="D14" i="38"/>
  <c r="N13" i="38"/>
  <c r="O13" i="38"/>
  <c r="N12" i="38"/>
  <c r="O12" i="38"/>
  <c r="N11" i="38"/>
  <c r="O11" i="38"/>
  <c r="N10" i="38"/>
  <c r="O10" i="38"/>
  <c r="N9" i="38"/>
  <c r="O9" i="38"/>
  <c r="N8" i="38"/>
  <c r="O8" i="38" s="1"/>
  <c r="N7" i="38"/>
  <c r="O7" i="38"/>
  <c r="N6" i="38"/>
  <c r="O6" i="38"/>
  <c r="M5" i="38"/>
  <c r="L5" i="38"/>
  <c r="K5" i="38"/>
  <c r="J5" i="38"/>
  <c r="I5" i="38"/>
  <c r="I48" i="38" s="1"/>
  <c r="H5" i="38"/>
  <c r="G5" i="38"/>
  <c r="F5" i="38"/>
  <c r="E5" i="38"/>
  <c r="D5" i="38"/>
  <c r="D48" i="38" s="1"/>
  <c r="N46" i="37"/>
  <c r="O46" i="37"/>
  <c r="N45" i="37"/>
  <c r="O45" i="37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 s="1"/>
  <c r="N40" i="37"/>
  <c r="O40" i="37"/>
  <c r="N39" i="37"/>
  <c r="O39" i="37"/>
  <c r="N38" i="37"/>
  <c r="O38" i="37"/>
  <c r="N37" i="37"/>
  <c r="O37" i="37"/>
  <c r="M36" i="37"/>
  <c r="L36" i="37"/>
  <c r="N36" i="37" s="1"/>
  <c r="O36" i="37" s="1"/>
  <c r="K36" i="37"/>
  <c r="J36" i="37"/>
  <c r="I36" i="37"/>
  <c r="H36" i="37"/>
  <c r="G36" i="37"/>
  <c r="F36" i="37"/>
  <c r="E36" i="37"/>
  <c r="D36" i="37"/>
  <c r="N35" i="37"/>
  <c r="O35" i="37"/>
  <c r="N34" i="37"/>
  <c r="O34" i="37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/>
  <c r="N31" i="37"/>
  <c r="O31" i="37" s="1"/>
  <c r="N30" i="37"/>
  <c r="O30" i="37"/>
  <c r="N29" i="37"/>
  <c r="O29" i="37"/>
  <c r="N28" i="37"/>
  <c r="O28" i="37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/>
  <c r="O25" i="37" s="1"/>
  <c r="N24" i="37"/>
  <c r="O24" i="37"/>
  <c r="N23" i="37"/>
  <c r="O23" i="37" s="1"/>
  <c r="N22" i="37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E47" i="37" s="1"/>
  <c r="D19" i="37"/>
  <c r="N18" i="37"/>
  <c r="O18" i="37" s="1"/>
  <c r="N17" i="37"/>
  <c r="O17" i="37"/>
  <c r="N16" i="37"/>
  <c r="O16" i="37" s="1"/>
  <c r="N15" i="37"/>
  <c r="O15" i="37" s="1"/>
  <c r="M14" i="37"/>
  <c r="L14" i="37"/>
  <c r="K14" i="37"/>
  <c r="J14" i="37"/>
  <c r="J47" i="37" s="1"/>
  <c r="I14" i="37"/>
  <c r="H14" i="37"/>
  <c r="G14" i="37"/>
  <c r="F14" i="37"/>
  <c r="E14" i="37"/>
  <c r="D14" i="37"/>
  <c r="N13" i="37"/>
  <c r="O13" i="37" s="1"/>
  <c r="N12" i="37"/>
  <c r="O12" i="37" s="1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L47" i="37" s="1"/>
  <c r="K5" i="37"/>
  <c r="K47" i="37" s="1"/>
  <c r="J5" i="37"/>
  <c r="I5" i="37"/>
  <c r="H5" i="37"/>
  <c r="G5" i="37"/>
  <c r="F5" i="37"/>
  <c r="F47" i="37"/>
  <c r="E5" i="37"/>
  <c r="D5" i="37"/>
  <c r="N46" i="36"/>
  <c r="O46" i="36"/>
  <c r="N45" i="36"/>
  <c r="O45" i="36" s="1"/>
  <c r="N44" i="36"/>
  <c r="O44" i="36" s="1"/>
  <c r="M43" i="36"/>
  <c r="L43" i="36"/>
  <c r="L47" i="36" s="1"/>
  <c r="K43" i="36"/>
  <c r="J43" i="36"/>
  <c r="I43" i="36"/>
  <c r="H43" i="36"/>
  <c r="G43" i="36"/>
  <c r="F43" i="36"/>
  <c r="E43" i="36"/>
  <c r="D43" i="36"/>
  <c r="N43" i="36" s="1"/>
  <c r="O43" i="36" s="1"/>
  <c r="N42" i="36"/>
  <c r="O42" i="36" s="1"/>
  <c r="N41" i="36"/>
  <c r="O41" i="36"/>
  <c r="N40" i="36"/>
  <c r="O40" i="36"/>
  <c r="N39" i="36"/>
  <c r="O39" i="36"/>
  <c r="N38" i="36"/>
  <c r="O38" i="36"/>
  <c r="N37" i="36"/>
  <c r="O37" i="36"/>
  <c r="M36" i="36"/>
  <c r="L36" i="36"/>
  <c r="K36" i="36"/>
  <c r="J36" i="36"/>
  <c r="I36" i="36"/>
  <c r="H36" i="36"/>
  <c r="G36" i="36"/>
  <c r="F36" i="36"/>
  <c r="E36" i="36"/>
  <c r="D36" i="36"/>
  <c r="N36" i="36" s="1"/>
  <c r="O36" i="36" s="1"/>
  <c r="N35" i="36"/>
  <c r="O35" i="36" s="1"/>
  <c r="N34" i="36"/>
  <c r="O34" i="36"/>
  <c r="M33" i="36"/>
  <c r="L33" i="36"/>
  <c r="K33" i="36"/>
  <c r="J33" i="36"/>
  <c r="I33" i="36"/>
  <c r="H33" i="36"/>
  <c r="G33" i="36"/>
  <c r="F33" i="36"/>
  <c r="E33" i="36"/>
  <c r="N33" i="36" s="1"/>
  <c r="O33" i="36" s="1"/>
  <c r="D33" i="36"/>
  <c r="N32" i="36"/>
  <c r="O32" i="36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/>
  <c r="M18" i="36"/>
  <c r="L18" i="36"/>
  <c r="K18" i="36"/>
  <c r="J18" i="36"/>
  <c r="I18" i="36"/>
  <c r="H18" i="36"/>
  <c r="G18" i="36"/>
  <c r="G47" i="36" s="1"/>
  <c r="F18" i="36"/>
  <c r="E18" i="36"/>
  <c r="N18" i="36" s="1"/>
  <c r="O18" i="36" s="1"/>
  <c r="D18" i="36"/>
  <c r="N17" i="36"/>
  <c r="O17" i="36"/>
  <c r="N16" i="36"/>
  <c r="O16" i="36" s="1"/>
  <c r="N15" i="36"/>
  <c r="O15" i="36" s="1"/>
  <c r="M14" i="36"/>
  <c r="L14" i="36"/>
  <c r="K14" i="36"/>
  <c r="J14" i="36"/>
  <c r="J47" i="36" s="1"/>
  <c r="I14" i="36"/>
  <c r="I47" i="36" s="1"/>
  <c r="H14" i="36"/>
  <c r="G14" i="36"/>
  <c r="F14" i="36"/>
  <c r="E14" i="36"/>
  <c r="D14" i="36"/>
  <c r="N13" i="36"/>
  <c r="O13" i="36"/>
  <c r="N12" i="36"/>
  <c r="O12" i="36"/>
  <c r="N11" i="36"/>
  <c r="O11" i="36" s="1"/>
  <c r="N10" i="36"/>
  <c r="O10" i="36"/>
  <c r="N9" i="36"/>
  <c r="O9" i="36"/>
  <c r="N8" i="36"/>
  <c r="O8" i="36"/>
  <c r="N7" i="36"/>
  <c r="O7" i="36"/>
  <c r="N6" i="36"/>
  <c r="O6" i="36" s="1"/>
  <c r="M5" i="36"/>
  <c r="L5" i="36"/>
  <c r="K5" i="36"/>
  <c r="J5" i="36"/>
  <c r="I5" i="36"/>
  <c r="H5" i="36"/>
  <c r="H47" i="36" s="1"/>
  <c r="G5" i="36"/>
  <c r="F5" i="36"/>
  <c r="F47" i="36" s="1"/>
  <c r="E5" i="36"/>
  <c r="D5" i="36"/>
  <c r="N46" i="35"/>
  <c r="O46" i="35"/>
  <c r="N45" i="35"/>
  <c r="O45" i="35" s="1"/>
  <c r="M44" i="35"/>
  <c r="L44" i="35"/>
  <c r="K44" i="35"/>
  <c r="J44" i="35"/>
  <c r="I44" i="35"/>
  <c r="N44" i="35" s="1"/>
  <c r="O44" i="35" s="1"/>
  <c r="H44" i="35"/>
  <c r="G44" i="35"/>
  <c r="F44" i="35"/>
  <c r="E44" i="35"/>
  <c r="D44" i="35"/>
  <c r="N43" i="35"/>
  <c r="O43" i="35" s="1"/>
  <c r="N42" i="35"/>
  <c r="O42" i="35" s="1"/>
  <c r="N41" i="35"/>
  <c r="O41" i="35" s="1"/>
  <c r="N40" i="35"/>
  <c r="O40" i="35"/>
  <c r="N39" i="35"/>
  <c r="O39" i="35" s="1"/>
  <c r="N38" i="35"/>
  <c r="O38" i="35"/>
  <c r="M37" i="35"/>
  <c r="L37" i="35"/>
  <c r="K37" i="35"/>
  <c r="J37" i="35"/>
  <c r="I37" i="35"/>
  <c r="H37" i="35"/>
  <c r="G37" i="35"/>
  <c r="G47" i="35" s="1"/>
  <c r="F37" i="35"/>
  <c r="E37" i="35"/>
  <c r="N37" i="35" s="1"/>
  <c r="O37" i="35" s="1"/>
  <c r="D37" i="35"/>
  <c r="N36" i="35"/>
  <c r="O36" i="35"/>
  <c r="N35" i="35"/>
  <c r="O35" i="35"/>
  <c r="M34" i="35"/>
  <c r="L34" i="35"/>
  <c r="K34" i="35"/>
  <c r="J34" i="35"/>
  <c r="I34" i="35"/>
  <c r="H34" i="35"/>
  <c r="G34" i="35"/>
  <c r="F34" i="35"/>
  <c r="E34" i="35"/>
  <c r="D34" i="35"/>
  <c r="N33" i="35"/>
  <c r="O33" i="35"/>
  <c r="N32" i="35"/>
  <c r="O32" i="35"/>
  <c r="N31" i="35"/>
  <c r="O31" i="35" s="1"/>
  <c r="N30" i="35"/>
  <c r="O30" i="35"/>
  <c r="N29" i="35"/>
  <c r="O29" i="35"/>
  <c r="N28" i="35"/>
  <c r="O28" i="35"/>
  <c r="N27" i="35"/>
  <c r="O27" i="35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/>
  <c r="N22" i="35"/>
  <c r="O22" i="35"/>
  <c r="N21" i="35"/>
  <c r="O21" i="35"/>
  <c r="N20" i="35"/>
  <c r="O20" i="35"/>
  <c r="N19" i="35"/>
  <c r="O19" i="35" s="1"/>
  <c r="M18" i="35"/>
  <c r="L18" i="35"/>
  <c r="K18" i="35"/>
  <c r="J18" i="35"/>
  <c r="I18" i="35"/>
  <c r="H18" i="35"/>
  <c r="G18" i="35"/>
  <c r="F18" i="35"/>
  <c r="E18" i="35"/>
  <c r="E47" i="35" s="1"/>
  <c r="D18" i="35"/>
  <c r="N18" i="35" s="1"/>
  <c r="O18" i="35" s="1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N14" i="35" s="1"/>
  <c r="O14" i="35" s="1"/>
  <c r="G14" i="35"/>
  <c r="F14" i="35"/>
  <c r="E14" i="35"/>
  <c r="D14" i="35"/>
  <c r="N13" i="35"/>
  <c r="O13" i="35"/>
  <c r="N12" i="35"/>
  <c r="O12" i="35"/>
  <c r="N11" i="35"/>
  <c r="O11" i="35"/>
  <c r="N10" i="35"/>
  <c r="O10" i="35"/>
  <c r="N9" i="35"/>
  <c r="O9" i="35" s="1"/>
  <c r="N8" i="35"/>
  <c r="O8" i="35"/>
  <c r="N7" i="35"/>
  <c r="O7" i="35"/>
  <c r="N6" i="35"/>
  <c r="O6" i="35"/>
  <c r="M5" i="35"/>
  <c r="L5" i="35"/>
  <c r="L47" i="35" s="1"/>
  <c r="K5" i="35"/>
  <c r="K47" i="35" s="1"/>
  <c r="J5" i="35"/>
  <c r="I5" i="35"/>
  <c r="H5" i="35"/>
  <c r="G5" i="35"/>
  <c r="F5" i="35"/>
  <c r="E5" i="35"/>
  <c r="D5" i="35"/>
  <c r="N42" i="34"/>
  <c r="O42" i="34" s="1"/>
  <c r="N41" i="34"/>
  <c r="O41" i="34"/>
  <c r="M40" i="34"/>
  <c r="L40" i="34"/>
  <c r="K40" i="34"/>
  <c r="J40" i="34"/>
  <c r="I40" i="34"/>
  <c r="H40" i="34"/>
  <c r="G40" i="34"/>
  <c r="F40" i="34"/>
  <c r="E40" i="34"/>
  <c r="D40" i="34"/>
  <c r="N39" i="34"/>
  <c r="O39" i="34"/>
  <c r="N38" i="34"/>
  <c r="O38" i="34" s="1"/>
  <c r="N37" i="34"/>
  <c r="O37" i="34"/>
  <c r="N36" i="34"/>
  <c r="O36" i="34"/>
  <c r="N35" i="34"/>
  <c r="O35" i="34" s="1"/>
  <c r="M34" i="34"/>
  <c r="L34" i="34"/>
  <c r="K34" i="34"/>
  <c r="J34" i="34"/>
  <c r="I34" i="34"/>
  <c r="H34" i="34"/>
  <c r="G34" i="34"/>
  <c r="F34" i="34"/>
  <c r="E34" i="34"/>
  <c r="N34" i="34" s="1"/>
  <c r="O34" i="34" s="1"/>
  <c r="D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2" i="34" s="1"/>
  <c r="O32" i="34" s="1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N18" i="34" s="1"/>
  <c r="O18" i="34" s="1"/>
  <c r="D18" i="34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G43" i="34" s="1"/>
  <c r="F14" i="34"/>
  <c r="F43" i="34" s="1"/>
  <c r="E14" i="34"/>
  <c r="N14" i="34" s="1"/>
  <c r="O14" i="34" s="1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43" i="34"/>
  <c r="K5" i="34"/>
  <c r="J5" i="34"/>
  <c r="I5" i="34"/>
  <c r="I43" i="34"/>
  <c r="H5" i="34"/>
  <c r="H43" i="34"/>
  <c r="G5" i="34"/>
  <c r="F5" i="34"/>
  <c r="E5" i="34"/>
  <c r="D5" i="34"/>
  <c r="D43" i="34"/>
  <c r="N26" i="33"/>
  <c r="O26" i="33" s="1"/>
  <c r="N27" i="33"/>
  <c r="O27" i="33"/>
  <c r="N28" i="33"/>
  <c r="O28" i="33"/>
  <c r="N29" i="33"/>
  <c r="O29" i="33" s="1"/>
  <c r="N30" i="33"/>
  <c r="O30" i="33"/>
  <c r="N31" i="33"/>
  <c r="O31" i="33"/>
  <c r="N19" i="33"/>
  <c r="O19" i="33" s="1"/>
  <c r="N20" i="33"/>
  <c r="O20" i="33"/>
  <c r="N21" i="33"/>
  <c r="O21" i="33"/>
  <c r="N22" i="33"/>
  <c r="O22" i="33" s="1"/>
  <c r="N23" i="33"/>
  <c r="O23" i="33"/>
  <c r="N24" i="33"/>
  <c r="O24" i="33" s="1"/>
  <c r="E25" i="33"/>
  <c r="F25" i="33"/>
  <c r="G25" i="33"/>
  <c r="H25" i="33"/>
  <c r="I25" i="33"/>
  <c r="J25" i="33"/>
  <c r="K25" i="33"/>
  <c r="L25" i="33"/>
  <c r="M25" i="33"/>
  <c r="D25" i="33"/>
  <c r="E18" i="33"/>
  <c r="F18" i="33"/>
  <c r="G18" i="33"/>
  <c r="H18" i="33"/>
  <c r="I18" i="33"/>
  <c r="J18" i="33"/>
  <c r="K18" i="33"/>
  <c r="L18" i="33"/>
  <c r="M18" i="33"/>
  <c r="D18" i="33"/>
  <c r="N18" i="33"/>
  <c r="O18" i="33" s="1"/>
  <c r="E14" i="33"/>
  <c r="N14" i="33" s="1"/>
  <c r="F14" i="33"/>
  <c r="G14" i="33"/>
  <c r="H14" i="33"/>
  <c r="I14" i="33"/>
  <c r="J14" i="33"/>
  <c r="K14" i="33"/>
  <c r="L14" i="33"/>
  <c r="M14" i="33"/>
  <c r="D14" i="33"/>
  <c r="E5" i="33"/>
  <c r="F5" i="33"/>
  <c r="G5" i="33"/>
  <c r="G43" i="33" s="1"/>
  <c r="H5" i="33"/>
  <c r="I5" i="33"/>
  <c r="I43" i="33" s="1"/>
  <c r="J5" i="33"/>
  <c r="J43" i="33" s="1"/>
  <c r="K5" i="33"/>
  <c r="K43" i="33" s="1"/>
  <c r="L5" i="33"/>
  <c r="M5" i="33"/>
  <c r="D5" i="33"/>
  <c r="E41" i="33"/>
  <c r="F41" i="33"/>
  <c r="G41" i="33"/>
  <c r="H41" i="33"/>
  <c r="I41" i="33"/>
  <c r="J41" i="33"/>
  <c r="K41" i="33"/>
  <c r="L41" i="33"/>
  <c r="M41" i="33"/>
  <c r="D41" i="33"/>
  <c r="N42" i="33"/>
  <c r="O42" i="33"/>
  <c r="N36" i="33"/>
  <c r="O36" i="33"/>
  <c r="N37" i="33"/>
  <c r="O37" i="33" s="1"/>
  <c r="N38" i="33"/>
  <c r="O38" i="33"/>
  <c r="N39" i="33"/>
  <c r="O39" i="33"/>
  <c r="N40" i="33"/>
  <c r="O40" i="33" s="1"/>
  <c r="N35" i="33"/>
  <c r="O35" i="33"/>
  <c r="E34" i="33"/>
  <c r="N34" i="33" s="1"/>
  <c r="O34" i="33" s="1"/>
  <c r="F34" i="33"/>
  <c r="G34" i="33"/>
  <c r="H34" i="33"/>
  <c r="I34" i="33"/>
  <c r="J34" i="33"/>
  <c r="K34" i="33"/>
  <c r="L34" i="33"/>
  <c r="L43" i="33" s="1"/>
  <c r="M34" i="33"/>
  <c r="D34" i="33"/>
  <c r="E32" i="33"/>
  <c r="N32" i="33" s="1"/>
  <c r="O32" i="33" s="1"/>
  <c r="E43" i="33"/>
  <c r="F32" i="33"/>
  <c r="G32" i="33"/>
  <c r="H32" i="33"/>
  <c r="I32" i="33"/>
  <c r="J32" i="33"/>
  <c r="K32" i="33"/>
  <c r="L32" i="33"/>
  <c r="M32" i="33"/>
  <c r="M43" i="33" s="1"/>
  <c r="D32" i="33"/>
  <c r="N33" i="33"/>
  <c r="O33" i="33"/>
  <c r="N16" i="33"/>
  <c r="O16" i="33" s="1"/>
  <c r="N17" i="33"/>
  <c r="O17" i="33" s="1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 s="1"/>
  <c r="N13" i="33"/>
  <c r="O13" i="33" s="1"/>
  <c r="N6" i="33"/>
  <c r="O6" i="33" s="1"/>
  <c r="N15" i="33"/>
  <c r="O15" i="33"/>
  <c r="M47" i="35"/>
  <c r="M47" i="36"/>
  <c r="K47" i="36"/>
  <c r="G47" i="37"/>
  <c r="N5" i="35"/>
  <c r="O5" i="35" s="1"/>
  <c r="N46" i="38"/>
  <c r="O46" i="38" s="1"/>
  <c r="K45" i="39"/>
  <c r="F45" i="39"/>
  <c r="L45" i="39"/>
  <c r="N33" i="39"/>
  <c r="O33" i="39" s="1"/>
  <c r="N36" i="39"/>
  <c r="O36" i="39" s="1"/>
  <c r="H43" i="33"/>
  <c r="O14" i="33"/>
  <c r="F47" i="35"/>
  <c r="J47" i="35"/>
  <c r="D47" i="36"/>
  <c r="D47" i="37"/>
  <c r="N25" i="33"/>
  <c r="O25" i="33"/>
  <c r="N5" i="36"/>
  <c r="O5" i="36" s="1"/>
  <c r="H47" i="37"/>
  <c r="N25" i="40"/>
  <c r="O25" i="40" s="1"/>
  <c r="O36" i="40"/>
  <c r="N5" i="40"/>
  <c r="O5" i="40" s="1"/>
  <c r="M44" i="41"/>
  <c r="N33" i="41"/>
  <c r="O33" i="41" s="1"/>
  <c r="J44" i="41"/>
  <c r="N14" i="41"/>
  <c r="O14" i="41"/>
  <c r="G44" i="41"/>
  <c r="O36" i="41"/>
  <c r="D44" i="41"/>
  <c r="N5" i="41"/>
  <c r="O5" i="41" s="1"/>
  <c r="K48" i="42"/>
  <c r="J48" i="42"/>
  <c r="N33" i="42"/>
  <c r="O33" i="42"/>
  <c r="F48" i="42"/>
  <c r="H48" i="42"/>
  <c r="N43" i="42"/>
  <c r="O43" i="42"/>
  <c r="N36" i="42"/>
  <c r="O36" i="42" s="1"/>
  <c r="I48" i="42"/>
  <c r="N19" i="42"/>
  <c r="O19" i="42"/>
  <c r="N14" i="42"/>
  <c r="O14" i="42"/>
  <c r="E48" i="42"/>
  <c r="N14" i="43"/>
  <c r="O14" i="43"/>
  <c r="F50" i="43"/>
  <c r="N36" i="43"/>
  <c r="O36" i="43"/>
  <c r="N39" i="43"/>
  <c r="O39" i="43"/>
  <c r="E50" i="43"/>
  <c r="N20" i="43"/>
  <c r="O20" i="43" s="1"/>
  <c r="D50" i="43"/>
  <c r="N34" i="44"/>
  <c r="O34" i="44"/>
  <c r="M47" i="44"/>
  <c r="F47" i="44"/>
  <c r="H47" i="44"/>
  <c r="N38" i="44"/>
  <c r="O38" i="44"/>
  <c r="E47" i="44"/>
  <c r="N47" i="44" s="1"/>
  <c r="O47" i="44" s="1"/>
  <c r="I47" i="44"/>
  <c r="D47" i="44"/>
  <c r="N15" i="44"/>
  <c r="O15" i="44" s="1"/>
  <c r="M55" i="45"/>
  <c r="L55" i="45"/>
  <c r="N52" i="45"/>
  <c r="O52" i="45"/>
  <c r="N40" i="45"/>
  <c r="O40" i="45" s="1"/>
  <c r="G55" i="45"/>
  <c r="H55" i="45"/>
  <c r="N44" i="45"/>
  <c r="O44" i="45"/>
  <c r="F55" i="45"/>
  <c r="N27" i="45"/>
  <c r="O27" i="45"/>
  <c r="D55" i="45"/>
  <c r="N15" i="45"/>
  <c r="O15" i="45"/>
  <c r="E55" i="45"/>
  <c r="O51" i="46"/>
  <c r="P51" i="46" s="1"/>
  <c r="O44" i="46"/>
  <c r="P44" i="46"/>
  <c r="N53" i="46"/>
  <c r="O40" i="46"/>
  <c r="P40" i="46"/>
  <c r="I53" i="46"/>
  <c r="J53" i="46"/>
  <c r="O15" i="46"/>
  <c r="P15" i="46"/>
  <c r="K53" i="46"/>
  <c r="L53" i="46"/>
  <c r="M53" i="46"/>
  <c r="E53" i="46"/>
  <c r="F53" i="46"/>
  <c r="O5" i="46"/>
  <c r="P5" i="46"/>
  <c r="O53" i="47" l="1"/>
  <c r="N50" i="43"/>
  <c r="O50" i="43" s="1"/>
  <c r="N48" i="42"/>
  <c r="O48" i="42" s="1"/>
  <c r="M47" i="37"/>
  <c r="O21" i="46"/>
  <c r="P21" i="46" s="1"/>
  <c r="J55" i="45"/>
  <c r="N26" i="44"/>
  <c r="O26" i="44" s="1"/>
  <c r="G50" i="43"/>
  <c r="D43" i="33"/>
  <c r="N43" i="33" s="1"/>
  <c r="O43" i="33" s="1"/>
  <c r="N5" i="33"/>
  <c r="O5" i="33" s="1"/>
  <c r="K43" i="34"/>
  <c r="N26" i="35"/>
  <c r="O26" i="35" s="1"/>
  <c r="N19" i="39"/>
  <c r="O19" i="39" s="1"/>
  <c r="G45" i="39"/>
  <c r="N41" i="39"/>
  <c r="O41" i="39" s="1"/>
  <c r="N41" i="40"/>
  <c r="O41" i="40" s="1"/>
  <c r="E43" i="34"/>
  <c r="N43" i="34" s="1"/>
  <c r="O43" i="34" s="1"/>
  <c r="N19" i="37"/>
  <c r="O19" i="37" s="1"/>
  <c r="N47" i="36"/>
  <c r="O47" i="36" s="1"/>
  <c r="K50" i="43"/>
  <c r="K44" i="41"/>
  <c r="N19" i="41"/>
  <c r="O19" i="41" s="1"/>
  <c r="M48" i="42"/>
  <c r="N14" i="40"/>
  <c r="O14" i="40" s="1"/>
  <c r="H47" i="35"/>
  <c r="H48" i="38"/>
  <c r="N5" i="38"/>
  <c r="O5" i="38" s="1"/>
  <c r="G48" i="38"/>
  <c r="N19" i="40"/>
  <c r="O19" i="40" s="1"/>
  <c r="D45" i="40"/>
  <c r="N5" i="34"/>
  <c r="O5" i="34" s="1"/>
  <c r="O31" i="46"/>
  <c r="P31" i="46" s="1"/>
  <c r="N14" i="39"/>
  <c r="O14" i="39" s="1"/>
  <c r="I47" i="37"/>
  <c r="N47" i="37" s="1"/>
  <c r="O47" i="37" s="1"/>
  <c r="N14" i="37"/>
  <c r="O14" i="37" s="1"/>
  <c r="N5" i="44"/>
  <c r="O5" i="44" s="1"/>
  <c r="G45" i="40"/>
  <c r="N40" i="34"/>
  <c r="O40" i="34" s="1"/>
  <c r="N25" i="36"/>
  <c r="O25" i="36" s="1"/>
  <c r="J48" i="38"/>
  <c r="I55" i="45"/>
  <c r="N55" i="45" s="1"/>
  <c r="O55" i="45" s="1"/>
  <c r="N46" i="43"/>
  <c r="O46" i="43" s="1"/>
  <c r="F43" i="33"/>
  <c r="N25" i="34"/>
  <c r="O25" i="34" s="1"/>
  <c r="I47" i="35"/>
  <c r="N5" i="37"/>
  <c r="O5" i="37" s="1"/>
  <c r="N43" i="37"/>
  <c r="O43" i="37" s="1"/>
  <c r="D45" i="39"/>
  <c r="N45" i="39" s="1"/>
  <c r="O45" i="39" s="1"/>
  <c r="N5" i="39"/>
  <c r="O5" i="39" s="1"/>
  <c r="H45" i="40"/>
  <c r="D47" i="35"/>
  <c r="E48" i="38"/>
  <c r="N48" i="38" s="1"/>
  <c r="O48" i="38" s="1"/>
  <c r="M43" i="34"/>
  <c r="E47" i="36"/>
  <c r="H44" i="41"/>
  <c r="N44" i="41" s="1"/>
  <c r="O44" i="41" s="1"/>
  <c r="N39" i="38"/>
  <c r="O39" i="38" s="1"/>
  <c r="N41" i="33"/>
  <c r="O41" i="33" s="1"/>
  <c r="J43" i="34"/>
  <c r="N34" i="35"/>
  <c r="O34" i="35" s="1"/>
  <c r="N14" i="36"/>
  <c r="O14" i="36" s="1"/>
  <c r="M45" i="40"/>
  <c r="I44" i="41"/>
  <c r="N25" i="41"/>
  <c r="O25" i="41" s="1"/>
  <c r="P53" i="47" l="1"/>
  <c r="N45" i="40"/>
  <c r="O45" i="40" s="1"/>
  <c r="N47" i="35"/>
  <c r="O47" i="35" s="1"/>
</calcChain>
</file>

<file path=xl/sharedStrings.xml><?xml version="1.0" encoding="utf-8"?>
<sst xmlns="http://schemas.openxmlformats.org/spreadsheetml/2006/main" count="957" uniqueCount="150">
  <si>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</si>
  <si>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</si>
  <si>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</si>
  <si>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</si>
  <si>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</si>
  <si>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</si>
  <si>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</si>
  <si>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</si>
  <si>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</si>
  <si>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</si>
  <si>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</si>
  <si>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Second Local Option Fuel Tax (1 to 5 Cents)</t>
  </si>
  <si>
    <t>First Local Option Fuel Tax (1 to 6 Cents)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</si>
  <si>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</si>
  <si>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</si>
  <si>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</si>
  <si>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</si>
  <si>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</si>
  <si>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</si>
  <si>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</si>
  <si>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Federal Grant - Public Safety</t>
  </si>
  <si>
    <t>Intergovernmental Revenue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</si>
  <si>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</si>
  <si>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</si>
  <si>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</si>
  <si>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</si>
  <si>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</si>
  <si>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</si>
  <si>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</si>
  <si>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</si>
  <si>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</si>
  <si>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</si>
  <si>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</si>
  <si>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</si>
  <si>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</si>
  <si>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</si>
  <si>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</si>
  <si>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</si>
  <si>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Parking Facilities</t>
  </si>
  <si>
    <t>Culture / Recreation - Parks and Recreation</t>
  </si>
  <si>
    <t>Total - All Account Codes</t>
  </si>
  <si>
    <t>Local Fiscal Year Ended September 30, 2009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</si>
  <si>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</si>
  <si>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</si>
  <si>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</si>
  <si>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</si>
  <si>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Disposition of Fixed Assets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</si>
  <si>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</si>
  <si>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</si>
  <si>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</si>
  <si>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</si>
  <si>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</si>
  <si>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</si>
  <si>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</si>
  <si>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</si>
  <si>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</si>
  <si>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</si>
  <si>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Surfside Revenues Reported by Account Code and Fund Type</t>
  </si>
  <si>
    <t>Local Fiscal Year Ended September 30, 2010</t>
  </si>
  <si>
    <t>Proprietary Non-Operating Sources - Capital Contributions from Other Public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</si>
  <si>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</si>
  <si>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</si>
  <si>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</si>
  <si>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Transportation - Mass Transit</t>
  </si>
  <si>
    <t>Public Safety - Law Enforcement Services</t>
  </si>
  <si>
    <t>Court-Ordered Judgments and Fines - As Decided by Traffic Court</t>
  </si>
  <si>
    <t>2011 Municipal Population:</t>
  </si>
  <si>
    <t>Local Fiscal Year Ended September 30, 2012</t>
  </si>
  <si>
    <t>Proceeds - Debt Proceeds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</si>
  <si>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</si>
  <si>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</si>
  <si>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</si>
  <si>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</si>
  <si>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Other Permits, Fees, and Special Assessments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</si>
  <si>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</si>
  <si>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</si>
  <si>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</si>
  <si>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Transportation - Parking Facilities</t>
  </si>
  <si>
    <t>Sales - Disposition of Fixed Assets</t>
  </si>
  <si>
    <t>Proprietary Non-Operating - Capital Contributions from Other Public Source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</si>
  <si>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</si>
  <si>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</si>
  <si>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</si>
  <si>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</si>
  <si>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</si>
  <si>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Federal Grant - Other Federal Grants</t>
  </si>
  <si>
    <t>State Grant - Physical Environment - Stormwater Management</t>
  </si>
  <si>
    <t>General Gov't (Not Court-Related) - Other General Gov't Charges and Fees</t>
  </si>
  <si>
    <t>Fines - Library</t>
  </si>
  <si>
    <t>2008 Municipal Population:</t>
  </si>
  <si>
    <t>Local Fiscal Year Ended September 30, 2014</t>
  </si>
  <si>
    <t>Proceeds - Installment Purchases and Capital Lease Proceeds</t>
  </si>
  <si>
    <t>2014 Municipal Population:</t>
  </si>
  <si>
    <t>Local Fiscal Year Ended September 30, 2015</t>
  </si>
  <si>
    <t>State Grant - Transportation - Other Transportation</t>
  </si>
  <si>
    <t>2015 Municipal Population:</t>
  </si>
  <si>
    <t>Local Fiscal Year Ended September 30, 2016</t>
  </si>
  <si>
    <t>State Grant - Other</t>
  </si>
  <si>
    <t>2016 Municipal Population:</t>
  </si>
  <si>
    <t>Local Fiscal Year Ended September 30, 2017</t>
  </si>
  <si>
    <t>Proprietary Non-Operating - Interest</t>
  </si>
  <si>
    <t>2017 Municipal Population:</t>
  </si>
  <si>
    <t>Local Fiscal Year Ended September 30, 2018</t>
  </si>
  <si>
    <t>Licenses</t>
  </si>
  <si>
    <t>State Grant - Physical Environment - Other Physical Environment</t>
  </si>
  <si>
    <t>General Government - Other General Government Charges and Fees</t>
  </si>
  <si>
    <t>Contributions and Donations from Private Sources</t>
  </si>
  <si>
    <t>2018 Municipal Population:</t>
  </si>
  <si>
    <t>Local Fiscal Year Ended September 30, 2019</t>
  </si>
  <si>
    <t>Discretionary Sales Surtaxes</t>
  </si>
  <si>
    <t>Special Assessments - Charges for Public Services</t>
  </si>
  <si>
    <t>General Government - Internal Service Fund Fees and Charges</t>
  </si>
  <si>
    <t>Other Charges for Services</t>
  </si>
  <si>
    <t>State Fines and Forfeits</t>
  </si>
  <si>
    <t>2019 Municipal Population:</t>
  </si>
  <si>
    <t>Local Fiscal Year Ended September 30, 2020</t>
  </si>
  <si>
    <t>Federal Grant - Economic Environment</t>
  </si>
  <si>
    <t>General Government - Administrative Service Fees</t>
  </si>
  <si>
    <t>General Government - Fees Remitted to County from Supervisor of Elections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</si>
  <si>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</si>
  <si>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</si>
  <si>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</si>
  <si>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</si>
  <si>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</si>
  <si>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</si>
  <si>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Municipal Resort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</si>
  <si>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</si>
  <si>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</si>
  <si>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</si>
  <si>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Other General Taxes</t>
  </si>
  <si>
    <t>Building Permits (Buildling Permit Fees)</t>
  </si>
  <si>
    <t>Other Fees and Special Assessments</t>
  </si>
  <si>
    <t>Intergovernmental Revenues</t>
  </si>
  <si>
    <t>Federal Grant - American Rescue Plan Act Funds</t>
  </si>
  <si>
    <t>Federal Grant - Human Services - Public Assistance</t>
  </si>
  <si>
    <t>State Grant - Public Safety</t>
  </si>
  <si>
    <t>State Grant - Physical Environment - Water Supply System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</si>
  <si>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</si>
  <si>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</si>
  <si>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</si>
  <si>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2021 Municipal Population:</t>
  </si>
  <si>
    <t>Local Fiscal Year Ended September 30, 2022</t>
  </si>
  <si>
    <t>County Ninth-Cent Voted Fuel Tax</t>
  </si>
  <si>
    <t>Local Communications Services Taxes</t>
  </si>
  <si>
    <t>Permits - Other</t>
  </si>
  <si>
    <t>Federal Grant - Physical Environment - Sewer / Wastewater</t>
  </si>
  <si>
    <t>Physical Environment - Conservation and Resource Management</t>
  </si>
  <si>
    <t>Fines - Local Ordinance Violations</t>
  </si>
  <si>
    <t>Proprietary Non-Operating Sources - Capital Contributions from Private Source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</si>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</sst>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8"/>
      <c r="M3" s="69"/>
      <c r="N3" s="36"/>
      <c r="O3" s="37"/>
      <c r="P3" s="70" t="s">
        <v>121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122</v>
      </c>
      <c r="N4" s="35" t="s">
        <v>9</v>
      </c>
      <c r="O4" s="35" t="s">
        <v>123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124</v>
      </c>
      <c r="B5" s="26"/>
      <c r="C5" s="26"/>
      <c r="D5" s="27">
        <f>SUM(D6:D14)</f>
        <v>14179662</v>
      </c>
      <c r="E5" s="27">
        <f>SUM(E6:E14)</f>
        <v>5845274</v>
      </c>
      <c r="F5" s="27">
        <f>SUM(F6:F14)</f>
        <v>0</v>
      </c>
      <c r="G5" s="27">
        <f>SUM(G6:G14)</f>
        <v>0</v>
      </c>
      <c r="H5" s="27">
        <f>SUM(H6:H14)</f>
        <v>0</v>
      </c>
      <c r="I5" s="27">
        <f>SUM(I6:I14)</f>
        <v>0</v>
      </c>
      <c r="J5" s="27">
        <f>SUM(J6:J14)</f>
        <v>0</v>
      </c>
      <c r="K5" s="27">
        <f>SUM(K6:K14)</f>
        <v>0</v>
      </c>
      <c r="L5" s="27">
        <f>SUM(L6:L14)</f>
        <v>0</v>
      </c>
      <c r="M5" s="27">
        <f>SUM(M6:M14)</f>
        <v>0</v>
      </c>
      <c r="N5" s="27">
        <f>SUM(N6:N14)</f>
        <v>0</v>
      </c>
      <c r="O5" s="28">
        <f>SUM(D5:N5)</f>
        <v>20024936</v>
      </c>
      <c r="P5" s="33">
        <f>(O5/P$55)</f>
        <v>3676.9988982739624</v>
      </c>
      <c r="Q5" s="6"/>
    </row>
    <row r="6" spans="1:134">
      <c r="A6" s="12"/>
      <c r="B6" s="25">
        <v>311</v>
      </c>
      <c r="C6" s="20" t="s">
        <v>2</v>
      </c>
      <c r="D6" s="46">
        <v>13047092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13047092</v>
      </c>
      <c r="P6" s="47">
        <f>(O6/P$55)</f>
        <v>2395.7201615864856</v>
      </c>
      <c r="Q6" s="9"/>
    </row>
    <row r="7" spans="1:134">
      <c r="A7" s="12"/>
      <c r="B7" s="25">
        <v>312.12</v>
      </c>
      <c r="C7" s="20" t="s">
        <v>125</v>
      </c>
      <c r="D7" s="46">
        <v>0</v>
      </c>
      <c r="E7" s="46">
        <v>5491734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0">SUM(D7:N7)</f>
        <v>5491734</v>
      </c>
      <c r="P7" s="47">
        <f>(O7/P$55)</f>
        <v>1008.3977230995226</v>
      </c>
      <c r="Q7" s="9"/>
    </row>
    <row r="8" spans="1:134">
      <c r="A8" s="12"/>
      <c r="B8" s="25">
        <v>312.3</v>
      </c>
      <c r="C8" s="20" t="s">
        <v>142</v>
      </c>
      <c r="D8" s="46">
        <v>0</v>
      </c>
      <c r="E8" s="46">
        <v>353540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353540</v>
      </c>
      <c r="P8" s="47">
        <f>(O8/P$55)</f>
        <v>64.9173705471906</v>
      </c>
      <c r="Q8" s="9"/>
    </row>
    <row r="9" spans="1:134">
      <c r="A9" s="12"/>
      <c r="B9" s="25">
        <v>312.41000000000003</v>
      </c>
      <c r="C9" s="20" t="s">
        <v>126</v>
      </c>
      <c r="D9" s="46">
        <v>72370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72370</v>
      </c>
      <c r="P9" s="47">
        <f>(O9/P$55)</f>
        <v>13.288652221814175</v>
      </c>
      <c r="Q9" s="9"/>
    </row>
    <row r="10" spans="1:134">
      <c r="A10" s="12"/>
      <c r="B10" s="25">
        <v>312.43</v>
      </c>
      <c r="C10" s="20" t="s">
        <v>127</v>
      </c>
      <c r="D10" s="46">
        <v>27869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27869</v>
      </c>
      <c r="P10" s="47">
        <f>(O10/P$55)</f>
        <v>5.1173338229893499</v>
      </c>
      <c r="Q10" s="9"/>
    </row>
    <row r="11" spans="1:134">
      <c r="A11" s="12"/>
      <c r="B11" s="25">
        <v>314.10000000000002</v>
      </c>
      <c r="C11" s="20" t="s">
        <v>13</v>
      </c>
      <c r="D11" s="46">
        <v>715390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715390</v>
      </c>
      <c r="P11" s="47">
        <f>(O11/P$55)</f>
        <v>131.36063165626149</v>
      </c>
      <c r="Q11" s="9"/>
    </row>
    <row r="12" spans="1:134">
      <c r="A12" s="12"/>
      <c r="B12" s="25">
        <v>314.39999999999998</v>
      </c>
      <c r="C12" s="20" t="s">
        <v>14</v>
      </c>
      <c r="D12" s="46">
        <v>33869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33869</v>
      </c>
      <c r="P12" s="47">
        <f>(O12/P$55)</f>
        <v>6.2190598604480352</v>
      </c>
      <c r="Q12" s="9"/>
    </row>
    <row r="13" spans="1:134">
      <c r="A13" s="12"/>
      <c r="B13" s="25">
        <v>315.2</v>
      </c>
      <c r="C13" s="20" t="s">
        <v>143</v>
      </c>
      <c r="D13" s="46">
        <v>197608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197608</v>
      </c>
      <c r="P13" s="47">
        <f>(O13/P$55)</f>
        <v>36.28497980168931</v>
      </c>
      <c r="Q13" s="9"/>
    </row>
    <row r="14" spans="1:134">
      <c r="A14" s="12"/>
      <c r="B14" s="25">
        <v>316</v>
      </c>
      <c r="C14" s="20" t="s">
        <v>72</v>
      </c>
      <c r="D14" s="46">
        <v>85464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85464</v>
      </c>
      <c r="P14" s="47">
        <f>(O14/P$55)</f>
        <v>15.692985677561513</v>
      </c>
      <c r="Q14" s="9"/>
    </row>
    <row r="15" spans="1:134" ht="15.75">
      <c r="A15" s="29" t="s">
        <v>17</v>
      </c>
      <c r="B15" s="30"/>
      <c r="C15" s="31"/>
      <c r="D15" s="32">
        <f>SUM(D16:D20)</f>
        <v>650161</v>
      </c>
      <c r="E15" s="32">
        <f>SUM(E16:E20)</f>
        <v>2265953</v>
      </c>
      <c r="F15" s="32">
        <f>SUM(F16:F20)</f>
        <v>0</v>
      </c>
      <c r="G15" s="32">
        <f>SUM(G16:G20)</f>
        <v>0</v>
      </c>
      <c r="H15" s="32">
        <f>SUM(H16:H20)</f>
        <v>0</v>
      </c>
      <c r="I15" s="32">
        <f>SUM(I16:I20)</f>
        <v>0</v>
      </c>
      <c r="J15" s="32">
        <f>SUM(J16:J20)</f>
        <v>0</v>
      </c>
      <c r="K15" s="32">
        <f>SUM(K16:K20)</f>
        <v>0</v>
      </c>
      <c r="L15" s="32">
        <f>SUM(L16:L20)</f>
        <v>0</v>
      </c>
      <c r="M15" s="32">
        <f>SUM(M16:M20)</f>
        <v>0</v>
      </c>
      <c r="N15" s="32">
        <f>SUM(N16:N20)</f>
        <v>0</v>
      </c>
      <c r="O15" s="44">
        <f>SUM(D15:N15)</f>
        <v>2916114</v>
      </c>
      <c r="P15" s="45">
        <f>(O15/P$55)</f>
        <v>535.4597869996328</v>
      </c>
      <c r="Q15" s="10"/>
    </row>
    <row r="16" spans="1:134">
      <c r="A16" s="12"/>
      <c r="B16" s="25">
        <v>322</v>
      </c>
      <c r="C16" s="20" t="s">
        <v>130</v>
      </c>
      <c r="D16" s="46">
        <v>0</v>
      </c>
      <c r="E16" s="46">
        <v>2201435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2201435</v>
      </c>
      <c r="P16" s="47">
        <f>(O16/P$55)</f>
        <v>404.22970987881013</v>
      </c>
      <c r="Q16" s="9"/>
    </row>
    <row r="17" spans="1:17">
      <c r="A17" s="12"/>
      <c r="B17" s="25">
        <v>322.89999999999998</v>
      </c>
      <c r="C17" s="20" t="s">
        <v>144</v>
      </c>
      <c r="D17" s="46">
        <v>15597</v>
      </c>
      <c r="E17" s="46">
        <v>64518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0" si="1">SUM(D17:N17)</f>
        <v>80115</v>
      </c>
      <c r="P17" s="47">
        <f>(O17/P$55)</f>
        <v>14.710796915167094</v>
      </c>
      <c r="Q17" s="9"/>
    </row>
    <row r="18" spans="1:17">
      <c r="A18" s="12"/>
      <c r="B18" s="25">
        <v>323.10000000000002</v>
      </c>
      <c r="C18" s="20" t="s">
        <v>18</v>
      </c>
      <c r="D18" s="46">
        <v>561028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561028</v>
      </c>
      <c r="P18" s="47">
        <f>(O18/P$55)</f>
        <v>103.01652589056188</v>
      </c>
      <c r="Q18" s="9"/>
    </row>
    <row r="19" spans="1:17">
      <c r="A19" s="12"/>
      <c r="B19" s="25">
        <v>323.39999999999998</v>
      </c>
      <c r="C19" s="20" t="s">
        <v>19</v>
      </c>
      <c r="D19" s="46">
        <v>20517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20517</v>
      </c>
      <c r="P19" s="47">
        <f>(O19/P$55)</f>
        <v>3.7673521850899743</v>
      </c>
      <c r="Q19" s="9"/>
    </row>
    <row r="20" spans="1:17">
      <c r="A20" s="12"/>
      <c r="B20" s="25">
        <v>329.5</v>
      </c>
      <c r="C20" s="20" t="s">
        <v>131</v>
      </c>
      <c r="D20" s="46">
        <v>53019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53019</v>
      </c>
      <c r="P20" s="47">
        <f>(O20/P$55)</f>
        <v>9.7354021300036724</v>
      </c>
      <c r="Q20" s="9"/>
    </row>
    <row r="21" spans="1:17" ht="15.75">
      <c r="A21" s="29" t="s">
        <v>132</v>
      </c>
      <c r="B21" s="30"/>
      <c r="C21" s="31"/>
      <c r="D21" s="32">
        <f>SUM(D22:D27)</f>
        <v>3372982</v>
      </c>
      <c r="E21" s="32">
        <f>SUM(E22:E27)</f>
        <v>0</v>
      </c>
      <c r="F21" s="32">
        <f>SUM(F22:F27)</f>
        <v>0</v>
      </c>
      <c r="G21" s="32">
        <f>SUM(G22:G27)</f>
        <v>0</v>
      </c>
      <c r="H21" s="32">
        <f>SUM(H22:H27)</f>
        <v>0</v>
      </c>
      <c r="I21" s="32">
        <f>SUM(I22:I27)</f>
        <v>90540</v>
      </c>
      <c r="J21" s="32">
        <f>SUM(J22:J27)</f>
        <v>0</v>
      </c>
      <c r="K21" s="32">
        <f>SUM(K22:K27)</f>
        <v>0</v>
      </c>
      <c r="L21" s="32">
        <f>SUM(L22:L27)</f>
        <v>0</v>
      </c>
      <c r="M21" s="32">
        <f>SUM(M22:M27)</f>
        <v>0</v>
      </c>
      <c r="N21" s="32">
        <f>SUM(N22:N27)</f>
        <v>0</v>
      </c>
      <c r="O21" s="44">
        <f>SUM(D21:N21)</f>
        <v>3463522</v>
      </c>
      <c r="P21" s="45">
        <f>(O21/P$55)</f>
        <v>635.97539478516342</v>
      </c>
      <c r="Q21" s="10"/>
    </row>
    <row r="22" spans="1:17">
      <c r="A22" s="12"/>
      <c r="B22" s="25">
        <v>331.35</v>
      </c>
      <c r="C22" s="20" t="s">
        <v>145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90540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6" si="2">SUM(D22:N22)</f>
        <v>90540</v>
      </c>
      <c r="P22" s="47">
        <f>(O22/P$55)</f>
        <v>16.625045905251561</v>
      </c>
      <c r="Q22" s="9"/>
    </row>
    <row r="23" spans="1:17">
      <c r="A23" s="12"/>
      <c r="B23" s="25">
        <v>331.5</v>
      </c>
      <c r="C23" s="20" t="s">
        <v>116</v>
      </c>
      <c r="D23" s="46">
        <v>2545348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2545348</v>
      </c>
      <c r="P23" s="47">
        <f>(O23/P$55)</f>
        <v>467.37936099889828</v>
      </c>
      <c r="Q23" s="9"/>
    </row>
    <row r="24" spans="1:17">
      <c r="A24" s="12"/>
      <c r="B24" s="25">
        <v>335.125</v>
      </c>
      <c r="C24" s="20" t="s">
        <v>137</v>
      </c>
      <c r="D24" s="46">
        <v>213627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213627</v>
      </c>
      <c r="P24" s="47">
        <f>(O24/P$55)</f>
        <v>39.226404700697756</v>
      </c>
      <c r="Q24" s="9"/>
    </row>
    <row r="25" spans="1:17">
      <c r="A25" s="12"/>
      <c r="B25" s="25">
        <v>335.15</v>
      </c>
      <c r="C25" s="20" t="s">
        <v>75</v>
      </c>
      <c r="D25" s="46">
        <v>6614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6614</v>
      </c>
      <c r="P25" s="47">
        <f>(O25/P$55)</f>
        <v>1.2144693352919573</v>
      </c>
      <c r="Q25" s="9"/>
    </row>
    <row r="26" spans="1:17">
      <c r="A26" s="12"/>
      <c r="B26" s="25">
        <v>335.18</v>
      </c>
      <c r="C26" s="20" t="s">
        <v>138</v>
      </c>
      <c r="D26" s="46">
        <v>599488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599488</v>
      </c>
      <c r="P26" s="47">
        <f>(O26/P$55)</f>
        <v>110.07858979067205</v>
      </c>
      <c r="Q26" s="9"/>
    </row>
    <row r="27" spans="1:17">
      <c r="A27" s="12"/>
      <c r="B27" s="25">
        <v>335.45</v>
      </c>
      <c r="C27" s="20" t="s">
        <v>139</v>
      </c>
      <c r="D27" s="46">
        <v>7905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3">SUM(D27:N27)</f>
        <v>7905</v>
      </c>
      <c r="P27" s="47">
        <f>(O27/P$55)</f>
        <v>1.4515240543518177</v>
      </c>
      <c r="Q27" s="9"/>
    </row>
    <row r="28" spans="1:17" ht="15.75">
      <c r="A28" s="29" t="s">
        <v>31</v>
      </c>
      <c r="B28" s="30"/>
      <c r="C28" s="31"/>
      <c r="D28" s="32">
        <f>SUM(D29:D38)</f>
        <v>579856</v>
      </c>
      <c r="E28" s="32">
        <f>SUM(E29:E38)</f>
        <v>0</v>
      </c>
      <c r="F28" s="32">
        <f>SUM(F29:F38)</f>
        <v>0</v>
      </c>
      <c r="G28" s="32">
        <f>SUM(G29:G38)</f>
        <v>0</v>
      </c>
      <c r="H28" s="32">
        <f>SUM(H29:H38)</f>
        <v>0</v>
      </c>
      <c r="I28" s="32">
        <f>SUM(I29:I38)</f>
        <v>8960547</v>
      </c>
      <c r="J28" s="32">
        <f>SUM(J29:J38)</f>
        <v>792662</v>
      </c>
      <c r="K28" s="32">
        <f>SUM(K29:K38)</f>
        <v>0</v>
      </c>
      <c r="L28" s="32">
        <f>SUM(L29:L38)</f>
        <v>0</v>
      </c>
      <c r="M28" s="32">
        <f>SUM(M29:M38)</f>
        <v>0</v>
      </c>
      <c r="N28" s="32">
        <f>SUM(N29:N38)</f>
        <v>0</v>
      </c>
      <c r="O28" s="32">
        <f>SUM(D28:N28)</f>
        <v>10333065</v>
      </c>
      <c r="P28" s="45">
        <f>(O28/P$55)</f>
        <v>1897.3677928755048</v>
      </c>
      <c r="Q28" s="10"/>
    </row>
    <row r="29" spans="1:17">
      <c r="A29" s="12"/>
      <c r="B29" s="25">
        <v>341.2</v>
      </c>
      <c r="C29" s="20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792662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8" si="4">SUM(D29:N29)</f>
        <v>792662</v>
      </c>
      <c r="P29" s="47">
        <f>(O29/P$55)</f>
        <v>145.54939405067941</v>
      </c>
      <c r="Q29" s="9"/>
    </row>
    <row r="30" spans="1:17">
      <c r="A30" s="12"/>
      <c r="B30" s="25">
        <v>341.9</v>
      </c>
      <c r="C30" s="20" t="s">
        <v>105</v>
      </c>
      <c r="D30" s="46">
        <v>275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275</v>
      </c>
      <c r="P30" s="47">
        <f>(O30/P$55)</f>
        <v>5.0495776716856407E-2</v>
      </c>
      <c r="Q30" s="9"/>
    </row>
    <row r="31" spans="1:17">
      <c r="A31" s="12"/>
      <c r="B31" s="25">
        <v>342.1</v>
      </c>
      <c r="C31" s="20" t="s">
        <v>64</v>
      </c>
      <c r="D31" s="46">
        <v>331660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331660</v>
      </c>
      <c r="P31" s="47">
        <f>(O31/P$55)</f>
        <v>60.899742930591259</v>
      </c>
      <c r="Q31" s="9"/>
    </row>
    <row r="32" spans="1:17">
      <c r="A32" s="12"/>
      <c r="B32" s="25">
        <v>343.3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2478622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2478622</v>
      </c>
      <c r="P32" s="47">
        <f>(O32/P$55)</f>
        <v>455.12706573632022</v>
      </c>
      <c r="Q32" s="9"/>
    </row>
    <row r="33" spans="1:17">
      <c r="A33" s="12"/>
      <c r="B33" s="25">
        <v>343.4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1670038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1670038</v>
      </c>
      <c r="P33" s="47">
        <f>(O33/P$55)</f>
        <v>306.654058024238</v>
      </c>
      <c r="Q33" s="9"/>
    </row>
    <row r="34" spans="1:17">
      <c r="A34" s="12"/>
      <c r="B34" s="25">
        <v>343.5</v>
      </c>
      <c r="C34" s="20" t="s">
        <v>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2159219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2159219</v>
      </c>
      <c r="P34" s="47">
        <f>(O34/P$55)</f>
        <v>396.47796547925083</v>
      </c>
      <c r="Q34" s="9"/>
    </row>
    <row r="35" spans="1:17">
      <c r="A35" s="12"/>
      <c r="B35" s="25">
        <v>343.7</v>
      </c>
      <c r="C35" s="20" t="s">
        <v>146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93461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93461</v>
      </c>
      <c r="P35" s="47">
        <f>(O35/P$55)</f>
        <v>17.161402864487698</v>
      </c>
      <c r="Q35" s="9"/>
    </row>
    <row r="36" spans="1:17">
      <c r="A36" s="12"/>
      <c r="B36" s="25">
        <v>343.9</v>
      </c>
      <c r="C36" s="20" t="s">
        <v>37</v>
      </c>
      <c r="D36" s="46">
        <v>1353</v>
      </c>
      <c r="E36" s="46">
        <v>0</v>
      </c>
      <c r="F36" s="46">
        <v>0</v>
      </c>
      <c r="G36" s="46">
        <v>0</v>
      </c>
      <c r="H36" s="46">
        <v>0</v>
      </c>
      <c r="I36" s="46">
        <v>865795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867148</v>
      </c>
      <c r="P36" s="47">
        <f>(O36/P$55)</f>
        <v>159.22658832170401</v>
      </c>
      <c r="Q36" s="9"/>
    </row>
    <row r="37" spans="1:17">
      <c r="A37" s="12"/>
      <c r="B37" s="25">
        <v>344.5</v>
      </c>
      <c r="C37" s="20" t="s">
        <v>77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1693412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1693412</v>
      </c>
      <c r="P37" s="47">
        <f>(O37/P$55)</f>
        <v>310.9460154241645</v>
      </c>
      <c r="Q37" s="9"/>
    </row>
    <row r="38" spans="1:17">
      <c r="A38" s="12"/>
      <c r="B38" s="25">
        <v>347.2</v>
      </c>
      <c r="C38" s="20" t="s">
        <v>39</v>
      </c>
      <c r="D38" s="46">
        <v>246568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246568</v>
      </c>
      <c r="P38" s="47">
        <f>(O38/P$55)</f>
        <v>45.275064267352185</v>
      </c>
      <c r="Q38" s="9"/>
    </row>
    <row r="39" spans="1:17" ht="15.75">
      <c r="A39" s="29" t="s">
        <v>32</v>
      </c>
      <c r="B39" s="30"/>
      <c r="C39" s="31"/>
      <c r="D39" s="32">
        <f>SUM(D40:D41)</f>
        <v>292151</v>
      </c>
      <c r="E39" s="32">
        <f>SUM(E40:E41)</f>
        <v>0</v>
      </c>
      <c r="F39" s="32">
        <f>SUM(F40:F41)</f>
        <v>0</v>
      </c>
      <c r="G39" s="32">
        <f>SUM(G40:G41)</f>
        <v>0</v>
      </c>
      <c r="H39" s="32">
        <f>SUM(H40:H41)</f>
        <v>0</v>
      </c>
      <c r="I39" s="32">
        <f>SUM(I40:I41)</f>
        <v>0</v>
      </c>
      <c r="J39" s="32">
        <f>SUM(J40:J41)</f>
        <v>0</v>
      </c>
      <c r="K39" s="32">
        <f>SUM(K40:K41)</f>
        <v>0</v>
      </c>
      <c r="L39" s="32">
        <f>SUM(L40:L41)</f>
        <v>0</v>
      </c>
      <c r="M39" s="32">
        <f>SUM(M40:M41)</f>
        <v>0</v>
      </c>
      <c r="N39" s="32">
        <f>SUM(N40:N41)</f>
        <v>0</v>
      </c>
      <c r="O39" s="32">
        <f>SUM(D39:N39)</f>
        <v>292151</v>
      </c>
      <c r="P39" s="45">
        <f>(O39/P$55)</f>
        <v>53.645060594932062</v>
      </c>
      <c r="Q39" s="10"/>
    </row>
    <row r="40" spans="1:17">
      <c r="A40" s="13"/>
      <c r="B40" s="39">
        <v>351.5</v>
      </c>
      <c r="C40" s="21" t="s">
        <v>65</v>
      </c>
      <c r="D40" s="46">
        <v>196896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1" si="5">SUM(D40:N40)</f>
        <v>196896</v>
      </c>
      <c r="P40" s="47">
        <f>(O40/P$55)</f>
        <v>36.154241645244213</v>
      </c>
      <c r="Q40" s="9"/>
    </row>
    <row r="41" spans="1:17">
      <c r="A41" s="13"/>
      <c r="B41" s="39">
        <v>354</v>
      </c>
      <c r="C41" s="21" t="s">
        <v>147</v>
      </c>
      <c r="D41" s="46">
        <v>95255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5"/>
        <v>95255</v>
      </c>
      <c r="P41" s="47">
        <f>(O41/P$55)</f>
        <v>17.490818949687846</v>
      </c>
      <c r="Q41" s="9"/>
    </row>
    <row r="42" spans="1:17" ht="15.75">
      <c r="A42" s="29" t="s">
        <v>3</v>
      </c>
      <c r="B42" s="30"/>
      <c r="C42" s="31"/>
      <c r="D42" s="32">
        <f>SUM(D43:D49)</f>
        <v>358092</v>
      </c>
      <c r="E42" s="32">
        <f>SUM(E43:E49)</f>
        <v>47012</v>
      </c>
      <c r="F42" s="32">
        <f>SUM(F43:F49)</f>
        <v>0</v>
      </c>
      <c r="G42" s="32">
        <f>SUM(G43:G49)</f>
        <v>39922</v>
      </c>
      <c r="H42" s="32">
        <f>SUM(H43:H49)</f>
        <v>0</v>
      </c>
      <c r="I42" s="32">
        <f>SUM(I43:I49)</f>
        <v>57873</v>
      </c>
      <c r="J42" s="32">
        <f>SUM(J43:J49)</f>
        <v>7997</v>
      </c>
      <c r="K42" s="32">
        <f>SUM(K43:K49)</f>
        <v>-2958826</v>
      </c>
      <c r="L42" s="32">
        <f>SUM(L43:L49)</f>
        <v>0</v>
      </c>
      <c r="M42" s="32">
        <f>SUM(M43:M49)</f>
        <v>0</v>
      </c>
      <c r="N42" s="32">
        <f>SUM(N43:N49)</f>
        <v>0</v>
      </c>
      <c r="O42" s="32">
        <f>SUM(D42:N42)</f>
        <v>-2447930</v>
      </c>
      <c r="P42" s="45">
        <f>(O42/P$55)</f>
        <v>-449.49136981270658</v>
      </c>
      <c r="Q42" s="10"/>
    </row>
    <row r="43" spans="1:17">
      <c r="A43" s="12"/>
      <c r="B43" s="25">
        <v>361.1</v>
      </c>
      <c r="C43" s="20" t="s">
        <v>43</v>
      </c>
      <c r="D43" s="46">
        <v>184517</v>
      </c>
      <c r="E43" s="46">
        <v>27185</v>
      </c>
      <c r="F43" s="46">
        <v>0</v>
      </c>
      <c r="G43" s="46">
        <v>39922</v>
      </c>
      <c r="H43" s="46">
        <v>0</v>
      </c>
      <c r="I43" s="46">
        <v>45918</v>
      </c>
      <c r="J43" s="46">
        <v>7997</v>
      </c>
      <c r="K43" s="46">
        <v>381377</v>
      </c>
      <c r="L43" s="46">
        <v>0</v>
      </c>
      <c r="M43" s="46">
        <v>0</v>
      </c>
      <c r="N43" s="46">
        <v>0</v>
      </c>
      <c r="O43" s="46">
        <f>SUM(D43:N43)</f>
        <v>686916</v>
      </c>
      <c r="P43" s="47">
        <f>(O43/P$55)</f>
        <v>126.13220712449504</v>
      </c>
      <c r="Q43" s="9"/>
    </row>
    <row r="44" spans="1:17">
      <c r="A44" s="12"/>
      <c r="B44" s="25">
        <v>361.2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572065</v>
      </c>
      <c r="L44" s="46">
        <v>0</v>
      </c>
      <c r="M44" s="46">
        <v>0</v>
      </c>
      <c r="N44" s="46">
        <v>0</v>
      </c>
      <c r="O44" s="46">
        <f t="shared" ref="O44:O52" si="6">SUM(D44:N44)</f>
        <v>572065</v>
      </c>
      <c r="P44" s="47">
        <f>(O44/P$55)</f>
        <v>105.04315093646713</v>
      </c>
      <c r="Q44" s="9"/>
    </row>
    <row r="45" spans="1:17">
      <c r="A45" s="12"/>
      <c r="B45" s="25">
        <v>361.3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-6017202</v>
      </c>
      <c r="L45" s="46">
        <v>0</v>
      </c>
      <c r="M45" s="46">
        <v>0</v>
      </c>
      <c r="N45" s="46">
        <v>0</v>
      </c>
      <c r="O45" s="46">
        <f t="shared" si="6"/>
        <v>-6017202</v>
      </c>
      <c r="P45" s="47">
        <f>(O45/P$55)</f>
        <v>-1104.8846860080794</v>
      </c>
      <c r="Q45" s="9"/>
    </row>
    <row r="46" spans="1:17">
      <c r="A46" s="12"/>
      <c r="B46" s="25">
        <v>364</v>
      </c>
      <c r="C46" s="20" t="s">
        <v>78</v>
      </c>
      <c r="D46" s="46">
        <v>25665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25665</v>
      </c>
      <c r="P46" s="47">
        <f>(O46/P$55)</f>
        <v>4.7126331252295266</v>
      </c>
      <c r="Q46" s="9"/>
    </row>
    <row r="47" spans="1:17">
      <c r="A47" s="12"/>
      <c r="B47" s="25">
        <v>366</v>
      </c>
      <c r="C47" s="20" t="s">
        <v>106</v>
      </c>
      <c r="D47" s="46">
        <v>32000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32000</v>
      </c>
      <c r="P47" s="47">
        <f>(O47/P$55)</f>
        <v>5.8758721997796544</v>
      </c>
      <c r="Q47" s="9"/>
    </row>
    <row r="48" spans="1:17">
      <c r="A48" s="12"/>
      <c r="B48" s="25">
        <v>368</v>
      </c>
      <c r="C48" s="20" t="s">
        <v>47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2104934</v>
      </c>
      <c r="L48" s="46">
        <v>0</v>
      </c>
      <c r="M48" s="46">
        <v>0</v>
      </c>
      <c r="N48" s="46">
        <v>0</v>
      </c>
      <c r="O48" s="46">
        <f t="shared" si="6"/>
        <v>2104934</v>
      </c>
      <c r="P48" s="47">
        <f>(O48/P$55)</f>
        <v>386.51009915534337</v>
      </c>
      <c r="Q48" s="9"/>
    </row>
    <row r="49" spans="1:120">
      <c r="A49" s="12"/>
      <c r="B49" s="25">
        <v>369.9</v>
      </c>
      <c r="C49" s="20" t="s">
        <v>48</v>
      </c>
      <c r="D49" s="46">
        <v>115910</v>
      </c>
      <c r="E49" s="46">
        <v>19827</v>
      </c>
      <c r="F49" s="46">
        <v>0</v>
      </c>
      <c r="G49" s="46">
        <v>0</v>
      </c>
      <c r="H49" s="46">
        <v>0</v>
      </c>
      <c r="I49" s="46">
        <v>11955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147692</v>
      </c>
      <c r="P49" s="47">
        <f>(O49/P$55)</f>
        <v>27.119353654058024</v>
      </c>
      <c r="Q49" s="9"/>
    </row>
    <row r="50" spans="1:120" ht="15.75">
      <c r="A50" s="29" t="s">
        <v>33</v>
      </c>
      <c r="B50" s="30"/>
      <c r="C50" s="31"/>
      <c r="D50" s="32">
        <f>SUM(D51:D52)</f>
        <v>328538</v>
      </c>
      <c r="E50" s="32">
        <f>SUM(E51:E52)</f>
        <v>0</v>
      </c>
      <c r="F50" s="32">
        <f>SUM(F51:F52)</f>
        <v>0</v>
      </c>
      <c r="G50" s="32">
        <f>SUM(G51:G52)</f>
        <v>7145851</v>
      </c>
      <c r="H50" s="32">
        <f>SUM(H51:H52)</f>
        <v>0</v>
      </c>
      <c r="I50" s="32">
        <f>SUM(I51:I52)</f>
        <v>0</v>
      </c>
      <c r="J50" s="32">
        <f>SUM(J51:J52)</f>
        <v>16000</v>
      </c>
      <c r="K50" s="32">
        <f>SUM(K51:K52)</f>
        <v>0</v>
      </c>
      <c r="L50" s="32">
        <f>SUM(L51:L52)</f>
        <v>0</v>
      </c>
      <c r="M50" s="32">
        <f>SUM(M51:M52)</f>
        <v>0</v>
      </c>
      <c r="N50" s="32">
        <f>SUM(N51:N52)</f>
        <v>0</v>
      </c>
      <c r="O50" s="32">
        <f t="shared" si="6"/>
        <v>7490389</v>
      </c>
      <c r="P50" s="45">
        <f>(O50/P$55)</f>
        <v>1375.392765332354</v>
      </c>
      <c r="Q50" s="9"/>
    </row>
    <row r="51" spans="1:120">
      <c r="A51" s="12"/>
      <c r="B51" s="25">
        <v>381</v>
      </c>
      <c r="C51" s="20" t="s">
        <v>49</v>
      </c>
      <c r="D51" s="46">
        <v>328538</v>
      </c>
      <c r="E51" s="46">
        <v>0</v>
      </c>
      <c r="F51" s="46">
        <v>0</v>
      </c>
      <c r="G51" s="46">
        <v>6530851</v>
      </c>
      <c r="H51" s="46">
        <v>0</v>
      </c>
      <c r="I51" s="46">
        <v>0</v>
      </c>
      <c r="J51" s="46">
        <v>16000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6875389</v>
      </c>
      <c r="P51" s="47">
        <f>(O51/P$55)</f>
        <v>1262.4658464928389</v>
      </c>
      <c r="Q51" s="9"/>
    </row>
    <row r="52" spans="1:120" ht="15.75" thickBot="1">
      <c r="A52" s="12"/>
      <c r="B52" s="25">
        <v>389.8</v>
      </c>
      <c r="C52" s="20" t="s">
        <v>148</v>
      </c>
      <c r="D52" s="46">
        <v>0</v>
      </c>
      <c r="E52" s="46">
        <v>0</v>
      </c>
      <c r="F52" s="46">
        <v>0</v>
      </c>
      <c r="G52" s="46">
        <v>615000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6"/>
        <v>615000</v>
      </c>
      <c r="P52" s="47">
        <f>(O52/P$55)</f>
        <v>112.92691883951524</v>
      </c>
      <c r="Q52" s="9"/>
    </row>
    <row r="53" spans="1:120" ht="16.5" thickBot="1">
      <c r="A53" s="14" t="s">
        <v>40</v>
      </c>
      <c r="B53" s="23"/>
      <c r="C53" s="22"/>
      <c r="D53" s="15">
        <f>SUM(D5,D15,D21,D28,D39,D42,D50)</f>
        <v>19761442</v>
      </c>
      <c r="E53" s="15">
        <f>SUM(E5,E15,E21,E28,E39,E42,E50)</f>
        <v>8158239</v>
      </c>
      <c r="F53" s="15">
        <f>SUM(F5,F15,F21,F28,F39,F42,F50)</f>
        <v>0</v>
      </c>
      <c r="G53" s="15">
        <f>SUM(G5,G15,G21,G28,G39,G42,G50)</f>
        <v>7185773</v>
      </c>
      <c r="H53" s="15">
        <f>SUM(H5,H15,H21,H28,H39,H42,H50)</f>
        <v>0</v>
      </c>
      <c r="I53" s="15">
        <f>SUM(I5,I15,I21,I28,I39,I42,I50)</f>
        <v>9108960</v>
      </c>
      <c r="J53" s="15">
        <f>SUM(J5,J15,J21,J28,J39,J42,J50)</f>
        <v>816659</v>
      </c>
      <c r="K53" s="15">
        <f>SUM(K5,K15,K21,K28,K39,K42,K50)</f>
        <v>-2958826</v>
      </c>
      <c r="L53" s="15">
        <f>SUM(L5,L15,L21,L28,L39,L42,L50)</f>
        <v>0</v>
      </c>
      <c r="M53" s="15">
        <f>SUM(M5,M15,M21,M28,M39,M42,M50)</f>
        <v>0</v>
      </c>
      <c r="N53" s="15">
        <f>SUM(N5,N15,N21,N28,N39,N42,N50)</f>
        <v>0</v>
      </c>
      <c r="O53" s="15">
        <f>SUM(D53:N53)</f>
        <v>42072247</v>
      </c>
      <c r="P53" s="38">
        <f>(O53/P$55)</f>
        <v>7725.348329048843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8" t="s">
        <v>149</v>
      </c>
      <c r="N55" s="48"/>
      <c r="O55" s="48"/>
      <c r="P55" s="43">
        <v>5446</v>
      </c>
    </row>
    <row r="56" spans="1:1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20" ht="15.75" customHeight="1" thickBot="1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6579927</v>
      </c>
      <c r="E5" s="27">
        <f t="shared" si="0"/>
        <v>180266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6760193</v>
      </c>
      <c r="O5" s="33">
        <f t="shared" ref="O5:O47" si="1">(N5/O$49)</f>
        <v>1166.7575077666552</v>
      </c>
      <c r="P5" s="6"/>
    </row>
    <row r="6" spans="1:133">
      <c r="A6" s="12"/>
      <c r="B6" s="25">
        <v>311</v>
      </c>
      <c r="C6" s="20" t="s">
        <v>2</v>
      </c>
      <c r="D6" s="46">
        <v>5257726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5257726</v>
      </c>
      <c r="O6" s="47">
        <f t="shared" si="1"/>
        <v>907.44321712115982</v>
      </c>
      <c r="P6" s="9"/>
    </row>
    <row r="7" spans="1:133">
      <c r="A7" s="12"/>
      <c r="B7" s="25">
        <v>312.10000000000002</v>
      </c>
      <c r="C7" s="20" t="s">
        <v>10</v>
      </c>
      <c r="D7" s="46">
        <v>343733</v>
      </c>
      <c r="E7" s="46">
        <v>180266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523999</v>
      </c>
      <c r="O7" s="47">
        <f t="shared" si="1"/>
        <v>90.438211943389717</v>
      </c>
      <c r="P7" s="9"/>
    </row>
    <row r="8" spans="1:133">
      <c r="A8" s="12"/>
      <c r="B8" s="25">
        <v>312.41000000000003</v>
      </c>
      <c r="C8" s="20" t="s">
        <v>12</v>
      </c>
      <c r="D8" s="46">
        <v>72579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72579</v>
      </c>
      <c r="O8" s="47">
        <f t="shared" si="1"/>
        <v>12.526579219882636</v>
      </c>
      <c r="P8" s="9"/>
    </row>
    <row r="9" spans="1:133">
      <c r="A9" s="12"/>
      <c r="B9" s="25">
        <v>312.42</v>
      </c>
      <c r="C9" s="20" t="s">
        <v>11</v>
      </c>
      <c r="D9" s="46">
        <v>28413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28413</v>
      </c>
      <c r="O9" s="47">
        <f t="shared" si="1"/>
        <v>4.9038660683465656</v>
      </c>
      <c r="P9" s="9"/>
    </row>
    <row r="10" spans="1:133">
      <c r="A10" s="12"/>
      <c r="B10" s="25">
        <v>314.10000000000002</v>
      </c>
      <c r="C10" s="20" t="s">
        <v>13</v>
      </c>
      <c r="D10" s="46">
        <v>477566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477566</v>
      </c>
      <c r="O10" s="47">
        <f t="shared" si="1"/>
        <v>82.424231964100798</v>
      </c>
      <c r="P10" s="9"/>
    </row>
    <row r="11" spans="1:133">
      <c r="A11" s="12"/>
      <c r="B11" s="25">
        <v>314.39999999999998</v>
      </c>
      <c r="C11" s="20" t="s">
        <v>14</v>
      </c>
      <c r="D11" s="46">
        <v>26026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26026</v>
      </c>
      <c r="O11" s="47">
        <f t="shared" si="1"/>
        <v>4.491888160165689</v>
      </c>
      <c r="P11" s="9"/>
    </row>
    <row r="12" spans="1:133">
      <c r="A12" s="12"/>
      <c r="B12" s="25">
        <v>315</v>
      </c>
      <c r="C12" s="20" t="s">
        <v>71</v>
      </c>
      <c r="D12" s="46">
        <v>298019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298019</v>
      </c>
      <c r="O12" s="47">
        <f t="shared" si="1"/>
        <v>51.435795650673107</v>
      </c>
      <c r="P12" s="9"/>
    </row>
    <row r="13" spans="1:133">
      <c r="A13" s="12"/>
      <c r="B13" s="25">
        <v>316</v>
      </c>
      <c r="C13" s="20" t="s">
        <v>72</v>
      </c>
      <c r="D13" s="46">
        <v>75865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75865</v>
      </c>
      <c r="O13" s="47">
        <f t="shared" si="1"/>
        <v>13.09371763893683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1714743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1714743</v>
      </c>
      <c r="O14" s="45">
        <f t="shared" si="1"/>
        <v>295.95150155333101</v>
      </c>
      <c r="P14" s="10"/>
    </row>
    <row r="15" spans="1:133">
      <c r="A15" s="12"/>
      <c r="B15" s="25">
        <v>322</v>
      </c>
      <c r="C15" s="20" t="s">
        <v>0</v>
      </c>
      <c r="D15" s="46">
        <v>1300147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1300147</v>
      </c>
      <c r="O15" s="47">
        <f t="shared" si="1"/>
        <v>224.39540904383844</v>
      </c>
      <c r="P15" s="9"/>
    </row>
    <row r="16" spans="1:133">
      <c r="A16" s="12"/>
      <c r="B16" s="25">
        <v>323.10000000000002</v>
      </c>
      <c r="C16" s="20" t="s">
        <v>18</v>
      </c>
      <c r="D16" s="46">
        <v>368011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368011</v>
      </c>
      <c r="O16" s="47">
        <f t="shared" si="1"/>
        <v>63.515878494994823</v>
      </c>
      <c r="P16" s="9"/>
    </row>
    <row r="17" spans="1:16">
      <c r="A17" s="12"/>
      <c r="B17" s="25">
        <v>323.39999999999998</v>
      </c>
      <c r="C17" s="20" t="s">
        <v>19</v>
      </c>
      <c r="D17" s="46">
        <v>26602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26602</v>
      </c>
      <c r="O17" s="47">
        <f t="shared" si="1"/>
        <v>4.5913013462202281</v>
      </c>
      <c r="P17" s="9"/>
    </row>
    <row r="18" spans="1:16">
      <c r="A18" s="12"/>
      <c r="B18" s="25">
        <v>329</v>
      </c>
      <c r="C18" s="20" t="s">
        <v>73</v>
      </c>
      <c r="D18" s="46">
        <v>19983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19983</v>
      </c>
      <c r="O18" s="47">
        <f t="shared" si="1"/>
        <v>3.4489126682775284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SUM(D20:D24)</f>
        <v>537952</v>
      </c>
      <c r="E19" s="32">
        <f t="shared" si="5"/>
        <v>205947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743899</v>
      </c>
      <c r="O19" s="45">
        <f t="shared" si="1"/>
        <v>128.39126682775284</v>
      </c>
      <c r="P19" s="10"/>
    </row>
    <row r="20" spans="1:16">
      <c r="A20" s="12"/>
      <c r="B20" s="25">
        <v>335.12</v>
      </c>
      <c r="C20" s="20" t="s">
        <v>74</v>
      </c>
      <c r="D20" s="46">
        <v>134242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134242</v>
      </c>
      <c r="O20" s="47">
        <f t="shared" si="1"/>
        <v>23.169140490162238</v>
      </c>
      <c r="P20" s="9"/>
    </row>
    <row r="21" spans="1:16">
      <c r="A21" s="12"/>
      <c r="B21" s="25">
        <v>335.15</v>
      </c>
      <c r="C21" s="20" t="s">
        <v>75</v>
      </c>
      <c r="D21" s="46">
        <v>5984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5984</v>
      </c>
      <c r="O21" s="47">
        <f t="shared" si="1"/>
        <v>1.0327925440110459</v>
      </c>
      <c r="P21" s="9"/>
    </row>
    <row r="22" spans="1:16">
      <c r="A22" s="12"/>
      <c r="B22" s="25">
        <v>335.18</v>
      </c>
      <c r="C22" s="20" t="s">
        <v>76</v>
      </c>
      <c r="D22" s="46">
        <v>395496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395496</v>
      </c>
      <c r="O22" s="47">
        <f t="shared" si="1"/>
        <v>68.259578874697965</v>
      </c>
      <c r="P22" s="9"/>
    </row>
    <row r="23" spans="1:16">
      <c r="A23" s="12"/>
      <c r="B23" s="25">
        <v>335.49</v>
      </c>
      <c r="C23" s="20" t="s">
        <v>25</v>
      </c>
      <c r="D23" s="46">
        <v>2230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2230</v>
      </c>
      <c r="O23" s="47">
        <f t="shared" si="1"/>
        <v>0.38488091128753882</v>
      </c>
      <c r="P23" s="9"/>
    </row>
    <row r="24" spans="1:16">
      <c r="A24" s="12"/>
      <c r="B24" s="25">
        <v>338</v>
      </c>
      <c r="C24" s="20" t="s">
        <v>26</v>
      </c>
      <c r="D24" s="46">
        <v>0</v>
      </c>
      <c r="E24" s="46">
        <v>205947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205947</v>
      </c>
      <c r="O24" s="47">
        <f t="shared" si="1"/>
        <v>35.544874007594061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SUM(D26:D32)</f>
        <v>424942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5394243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5819185</v>
      </c>
      <c r="O25" s="45">
        <f t="shared" si="1"/>
        <v>1004.3467380048326</v>
      </c>
      <c r="P25" s="10"/>
    </row>
    <row r="26" spans="1:16">
      <c r="A26" s="12"/>
      <c r="B26" s="25">
        <v>342.1</v>
      </c>
      <c r="C26" s="20" t="s">
        <v>64</v>
      </c>
      <c r="D26" s="46">
        <v>200765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200765</v>
      </c>
      <c r="O26" s="47">
        <f t="shared" si="1"/>
        <v>34.650500517777012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1348490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1348490</v>
      </c>
      <c r="O27" s="47">
        <f t="shared" si="1"/>
        <v>232.73904038660683</v>
      </c>
      <c r="P27" s="9"/>
    </row>
    <row r="28" spans="1:16">
      <c r="A28" s="12"/>
      <c r="B28" s="25">
        <v>343.4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1211098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1211098</v>
      </c>
      <c r="O28" s="47">
        <f t="shared" si="1"/>
        <v>209.02623403520883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1278483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1278483</v>
      </c>
      <c r="O29" s="47">
        <f t="shared" si="1"/>
        <v>220.65636865723161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499705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499705</v>
      </c>
      <c r="O30" s="47">
        <f t="shared" si="1"/>
        <v>86.245253710735241</v>
      </c>
      <c r="P30" s="9"/>
    </row>
    <row r="31" spans="1:16">
      <c r="A31" s="12"/>
      <c r="B31" s="25">
        <v>344.5</v>
      </c>
      <c r="C31" s="20" t="s">
        <v>77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1056467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1056467</v>
      </c>
      <c r="O31" s="47">
        <f t="shared" si="1"/>
        <v>182.33810838798757</v>
      </c>
      <c r="P31" s="9"/>
    </row>
    <row r="32" spans="1:16">
      <c r="A32" s="12"/>
      <c r="B32" s="25">
        <v>347.2</v>
      </c>
      <c r="C32" s="20" t="s">
        <v>39</v>
      </c>
      <c r="D32" s="46">
        <v>224177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224177</v>
      </c>
      <c r="O32" s="47">
        <f t="shared" si="1"/>
        <v>38.691232309285468</v>
      </c>
      <c r="P32" s="9"/>
    </row>
    <row r="33" spans="1:119" ht="15.75">
      <c r="A33" s="29" t="s">
        <v>32</v>
      </c>
      <c r="B33" s="30"/>
      <c r="C33" s="31"/>
      <c r="D33" s="32">
        <f t="shared" ref="D33:M33" si="8">SUM(D34:D35)</f>
        <v>645803</v>
      </c>
      <c r="E33" s="32">
        <f t="shared" si="8"/>
        <v>65641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7" si="9">SUM(D33:M33)</f>
        <v>711444</v>
      </c>
      <c r="O33" s="45">
        <f t="shared" si="1"/>
        <v>122.78978253365551</v>
      </c>
      <c r="P33" s="10"/>
    </row>
    <row r="34" spans="1:119">
      <c r="A34" s="13"/>
      <c r="B34" s="39">
        <v>351.5</v>
      </c>
      <c r="C34" s="21" t="s">
        <v>65</v>
      </c>
      <c r="D34" s="46">
        <v>623202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623202</v>
      </c>
      <c r="O34" s="47">
        <f t="shared" si="1"/>
        <v>107.55988954090438</v>
      </c>
      <c r="P34" s="9"/>
    </row>
    <row r="35" spans="1:119">
      <c r="A35" s="13"/>
      <c r="B35" s="39">
        <v>359</v>
      </c>
      <c r="C35" s="21" t="s">
        <v>42</v>
      </c>
      <c r="D35" s="46">
        <v>22601</v>
      </c>
      <c r="E35" s="46">
        <v>65641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88242</v>
      </c>
      <c r="O35" s="47">
        <f t="shared" si="1"/>
        <v>15.229892992751122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SUM(D37:D42)</f>
        <v>53285</v>
      </c>
      <c r="E36" s="32">
        <f t="shared" si="10"/>
        <v>14846</v>
      </c>
      <c r="F36" s="32">
        <f t="shared" si="10"/>
        <v>0</v>
      </c>
      <c r="G36" s="32">
        <f t="shared" si="10"/>
        <v>5735</v>
      </c>
      <c r="H36" s="32">
        <f t="shared" si="10"/>
        <v>0</v>
      </c>
      <c r="I36" s="32">
        <f t="shared" si="10"/>
        <v>35786</v>
      </c>
      <c r="J36" s="32">
        <f t="shared" si="10"/>
        <v>0</v>
      </c>
      <c r="K36" s="32">
        <f t="shared" si="10"/>
        <v>2689416</v>
      </c>
      <c r="L36" s="32">
        <f t="shared" si="10"/>
        <v>0</v>
      </c>
      <c r="M36" s="32">
        <f t="shared" si="10"/>
        <v>0</v>
      </c>
      <c r="N36" s="32">
        <f t="shared" si="9"/>
        <v>2799068</v>
      </c>
      <c r="O36" s="45">
        <f t="shared" si="1"/>
        <v>483.09768726268555</v>
      </c>
      <c r="P36" s="10"/>
    </row>
    <row r="37" spans="1:119">
      <c r="A37" s="12"/>
      <c r="B37" s="25">
        <v>361.1</v>
      </c>
      <c r="C37" s="20" t="s">
        <v>43</v>
      </c>
      <c r="D37" s="46">
        <v>23833</v>
      </c>
      <c r="E37" s="46">
        <v>831</v>
      </c>
      <c r="F37" s="46">
        <v>0</v>
      </c>
      <c r="G37" s="46">
        <v>5735</v>
      </c>
      <c r="H37" s="46">
        <v>0</v>
      </c>
      <c r="I37" s="46">
        <v>2869</v>
      </c>
      <c r="J37" s="46">
        <v>0</v>
      </c>
      <c r="K37" s="46">
        <v>112203</v>
      </c>
      <c r="L37" s="46">
        <v>0</v>
      </c>
      <c r="M37" s="46">
        <v>0</v>
      </c>
      <c r="N37" s="46">
        <f t="shared" si="9"/>
        <v>145471</v>
      </c>
      <c r="O37" s="47">
        <f t="shared" si="1"/>
        <v>25.10717984121505</v>
      </c>
      <c r="P37" s="9"/>
    </row>
    <row r="38" spans="1:119">
      <c r="A38" s="12"/>
      <c r="B38" s="25">
        <v>361.2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207056</v>
      </c>
      <c r="L38" s="46">
        <v>0</v>
      </c>
      <c r="M38" s="46">
        <v>0</v>
      </c>
      <c r="N38" s="46">
        <f t="shared" si="9"/>
        <v>207056</v>
      </c>
      <c r="O38" s="47">
        <f t="shared" si="1"/>
        <v>35.736278909216431</v>
      </c>
      <c r="P38" s="9"/>
    </row>
    <row r="39" spans="1:119">
      <c r="A39" s="12"/>
      <c r="B39" s="25">
        <v>361.3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1222215</v>
      </c>
      <c r="L39" s="46">
        <v>0</v>
      </c>
      <c r="M39" s="46">
        <v>0</v>
      </c>
      <c r="N39" s="46">
        <f t="shared" si="9"/>
        <v>1222215</v>
      </c>
      <c r="O39" s="47">
        <f t="shared" si="1"/>
        <v>210.94494304452883</v>
      </c>
      <c r="P39" s="9"/>
    </row>
    <row r="40" spans="1:119">
      <c r="A40" s="12"/>
      <c r="B40" s="25">
        <v>364</v>
      </c>
      <c r="C40" s="20" t="s">
        <v>78</v>
      </c>
      <c r="D40" s="46">
        <v>2304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2304</v>
      </c>
      <c r="O40" s="47">
        <f t="shared" si="1"/>
        <v>0.39765274421815672</v>
      </c>
      <c r="P40" s="9"/>
    </row>
    <row r="41" spans="1:119">
      <c r="A41" s="12"/>
      <c r="B41" s="25">
        <v>368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1147942</v>
      </c>
      <c r="L41" s="46">
        <v>0</v>
      </c>
      <c r="M41" s="46">
        <v>0</v>
      </c>
      <c r="N41" s="46">
        <f t="shared" si="9"/>
        <v>1147942</v>
      </c>
      <c r="O41" s="47">
        <f t="shared" si="1"/>
        <v>198.12599240593718</v>
      </c>
      <c r="P41" s="9"/>
    </row>
    <row r="42" spans="1:119">
      <c r="A42" s="12"/>
      <c r="B42" s="25">
        <v>369.9</v>
      </c>
      <c r="C42" s="20" t="s">
        <v>48</v>
      </c>
      <c r="D42" s="46">
        <v>27148</v>
      </c>
      <c r="E42" s="46">
        <v>14015</v>
      </c>
      <c r="F42" s="46">
        <v>0</v>
      </c>
      <c r="G42" s="46">
        <v>0</v>
      </c>
      <c r="H42" s="46">
        <v>0</v>
      </c>
      <c r="I42" s="46">
        <v>32917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74080</v>
      </c>
      <c r="O42" s="47">
        <f t="shared" si="1"/>
        <v>12.7856403175699</v>
      </c>
      <c r="P42" s="9"/>
    </row>
    <row r="43" spans="1:119" ht="15.75">
      <c r="A43" s="29" t="s">
        <v>33</v>
      </c>
      <c r="B43" s="30"/>
      <c r="C43" s="31"/>
      <c r="D43" s="32">
        <f t="shared" ref="D43:M43" si="11">SUM(D44:D46)</f>
        <v>351560</v>
      </c>
      <c r="E43" s="32">
        <f t="shared" si="11"/>
        <v>0</v>
      </c>
      <c r="F43" s="32">
        <f t="shared" si="11"/>
        <v>0</v>
      </c>
      <c r="G43" s="32">
        <f t="shared" si="11"/>
        <v>410000</v>
      </c>
      <c r="H43" s="32">
        <f t="shared" si="11"/>
        <v>0</v>
      </c>
      <c r="I43" s="32">
        <f t="shared" si="11"/>
        <v>1086000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1847560</v>
      </c>
      <c r="O43" s="45">
        <f t="shared" si="1"/>
        <v>318.87469796341043</v>
      </c>
      <c r="P43" s="9"/>
    </row>
    <row r="44" spans="1:119">
      <c r="A44" s="12"/>
      <c r="B44" s="25">
        <v>381</v>
      </c>
      <c r="C44" s="20" t="s">
        <v>49</v>
      </c>
      <c r="D44" s="46">
        <v>351560</v>
      </c>
      <c r="E44" s="46">
        <v>0</v>
      </c>
      <c r="F44" s="46">
        <v>0</v>
      </c>
      <c r="G44" s="46">
        <v>60000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411560</v>
      </c>
      <c r="O44" s="47">
        <f t="shared" si="1"/>
        <v>71.03210217466345</v>
      </c>
      <c r="P44" s="9"/>
    </row>
    <row r="45" spans="1:119">
      <c r="A45" s="12"/>
      <c r="B45" s="25">
        <v>389.7</v>
      </c>
      <c r="C45" s="20" t="s">
        <v>79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1086000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1086000</v>
      </c>
      <c r="O45" s="47">
        <f t="shared" si="1"/>
        <v>187.43527787366241</v>
      </c>
      <c r="P45" s="9"/>
    </row>
    <row r="46" spans="1:119" ht="15.75" thickBot="1">
      <c r="A46" s="12"/>
      <c r="B46" s="25">
        <v>389.8</v>
      </c>
      <c r="C46" s="20" t="s">
        <v>80</v>
      </c>
      <c r="D46" s="46">
        <v>0</v>
      </c>
      <c r="E46" s="46">
        <v>0</v>
      </c>
      <c r="F46" s="46">
        <v>0</v>
      </c>
      <c r="G46" s="46">
        <v>350000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350000</v>
      </c>
      <c r="O46" s="47">
        <f t="shared" si="1"/>
        <v>60.407317915084569</v>
      </c>
      <c r="P46" s="9"/>
    </row>
    <row r="47" spans="1:119" ht="16.5" thickBot="1">
      <c r="A47" s="14" t="s">
        <v>40</v>
      </c>
      <c r="B47" s="23"/>
      <c r="C47" s="22"/>
      <c r="D47" s="15">
        <f t="shared" ref="D47:M47" si="12">SUM(D5,D14,D19,D25,D33,D36,D43)</f>
        <v>10308212</v>
      </c>
      <c r="E47" s="15">
        <f t="shared" si="12"/>
        <v>466700</v>
      </c>
      <c r="F47" s="15">
        <f t="shared" si="12"/>
        <v>0</v>
      </c>
      <c r="G47" s="15">
        <f t="shared" si="12"/>
        <v>415735</v>
      </c>
      <c r="H47" s="15">
        <f t="shared" si="12"/>
        <v>0</v>
      </c>
      <c r="I47" s="15">
        <f t="shared" si="12"/>
        <v>6516029</v>
      </c>
      <c r="J47" s="15">
        <f t="shared" si="12"/>
        <v>0</v>
      </c>
      <c r="K47" s="15">
        <f t="shared" si="12"/>
        <v>2689416</v>
      </c>
      <c r="L47" s="15">
        <f t="shared" si="12"/>
        <v>0</v>
      </c>
      <c r="M47" s="15">
        <f t="shared" si="12"/>
        <v>0</v>
      </c>
      <c r="N47" s="15">
        <f t="shared" si="9"/>
        <v>20396092</v>
      </c>
      <c r="O47" s="38">
        <f t="shared" si="1"/>
        <v>3520.2091819123229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81</v>
      </c>
      <c r="M49" s="48"/>
      <c r="N49" s="48"/>
      <c r="O49" s="43">
        <v>5794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6572394</v>
      </c>
      <c r="E5" s="27">
        <f t="shared" si="0"/>
        <v>179580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6751974</v>
      </c>
      <c r="O5" s="33">
        <f t="shared" ref="O5:O47" si="1">(N5/O$49)</f>
        <v>1168.9705678670359</v>
      </c>
      <c r="P5" s="6"/>
    </row>
    <row r="6" spans="1:133">
      <c r="A6" s="12"/>
      <c r="B6" s="25">
        <v>311</v>
      </c>
      <c r="C6" s="20" t="s">
        <v>2</v>
      </c>
      <c r="D6" s="46">
        <v>5264387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5264387</v>
      </c>
      <c r="O6" s="47">
        <f t="shared" si="1"/>
        <v>911.42434210526312</v>
      </c>
      <c r="P6" s="9"/>
    </row>
    <row r="7" spans="1:133">
      <c r="A7" s="12"/>
      <c r="B7" s="25">
        <v>312.10000000000002</v>
      </c>
      <c r="C7" s="20" t="s">
        <v>10</v>
      </c>
      <c r="D7" s="46">
        <v>344063</v>
      </c>
      <c r="E7" s="46">
        <v>179580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523643</v>
      </c>
      <c r="O7" s="47">
        <f t="shared" si="1"/>
        <v>90.658414127423825</v>
      </c>
      <c r="P7" s="9"/>
    </row>
    <row r="8" spans="1:133">
      <c r="A8" s="12"/>
      <c r="B8" s="25">
        <v>312.41000000000003</v>
      </c>
      <c r="C8" s="20" t="s">
        <v>12</v>
      </c>
      <c r="D8" s="46">
        <v>71114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71114</v>
      </c>
      <c r="O8" s="47">
        <f t="shared" si="1"/>
        <v>12.311980609418283</v>
      </c>
      <c r="P8" s="9"/>
    </row>
    <row r="9" spans="1:133">
      <c r="A9" s="12"/>
      <c r="B9" s="25">
        <v>312.42</v>
      </c>
      <c r="C9" s="20" t="s">
        <v>11</v>
      </c>
      <c r="D9" s="46">
        <v>27504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27504</v>
      </c>
      <c r="O9" s="47">
        <f t="shared" si="1"/>
        <v>4.7617728531855956</v>
      </c>
      <c r="P9" s="9"/>
    </row>
    <row r="10" spans="1:133">
      <c r="A10" s="12"/>
      <c r="B10" s="25">
        <v>314.10000000000002</v>
      </c>
      <c r="C10" s="20" t="s">
        <v>13</v>
      </c>
      <c r="D10" s="46">
        <v>452591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452591</v>
      </c>
      <c r="O10" s="47">
        <f t="shared" si="1"/>
        <v>78.3571675900277</v>
      </c>
      <c r="P10" s="9"/>
    </row>
    <row r="11" spans="1:133">
      <c r="A11" s="12"/>
      <c r="B11" s="25">
        <v>314.39999999999998</v>
      </c>
      <c r="C11" s="20" t="s">
        <v>14</v>
      </c>
      <c r="D11" s="46">
        <v>19403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19403</v>
      </c>
      <c r="O11" s="47">
        <f t="shared" si="1"/>
        <v>3.3592451523545708</v>
      </c>
      <c r="P11" s="9"/>
    </row>
    <row r="12" spans="1:133">
      <c r="A12" s="12"/>
      <c r="B12" s="25">
        <v>315</v>
      </c>
      <c r="C12" s="20" t="s">
        <v>15</v>
      </c>
      <c r="D12" s="46">
        <v>325102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325102</v>
      </c>
      <c r="O12" s="47">
        <f t="shared" si="1"/>
        <v>56.284972299168977</v>
      </c>
      <c r="P12" s="9"/>
    </row>
    <row r="13" spans="1:133">
      <c r="A13" s="12"/>
      <c r="B13" s="25">
        <v>316</v>
      </c>
      <c r="C13" s="20" t="s">
        <v>16</v>
      </c>
      <c r="D13" s="46">
        <v>68230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68230</v>
      </c>
      <c r="O13" s="47">
        <f t="shared" si="1"/>
        <v>11.812673130193906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1595448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1595448</v>
      </c>
      <c r="O14" s="45">
        <f t="shared" si="1"/>
        <v>276.22022160664818</v>
      </c>
      <c r="P14" s="10"/>
    </row>
    <row r="15" spans="1:133">
      <c r="A15" s="12"/>
      <c r="B15" s="25">
        <v>322</v>
      </c>
      <c r="C15" s="20" t="s">
        <v>0</v>
      </c>
      <c r="D15" s="46">
        <v>1195827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1195827</v>
      </c>
      <c r="O15" s="47">
        <f t="shared" si="1"/>
        <v>207.03376038781164</v>
      </c>
      <c r="P15" s="9"/>
    </row>
    <row r="16" spans="1:133">
      <c r="A16" s="12"/>
      <c r="B16" s="25">
        <v>323.10000000000002</v>
      </c>
      <c r="C16" s="20" t="s">
        <v>18</v>
      </c>
      <c r="D16" s="46">
        <v>376976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376976</v>
      </c>
      <c r="O16" s="47">
        <f t="shared" si="1"/>
        <v>65.26592797783934</v>
      </c>
      <c r="P16" s="9"/>
    </row>
    <row r="17" spans="1:16">
      <c r="A17" s="12"/>
      <c r="B17" s="25">
        <v>323.39999999999998</v>
      </c>
      <c r="C17" s="20" t="s">
        <v>19</v>
      </c>
      <c r="D17" s="46">
        <v>22645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22645</v>
      </c>
      <c r="O17" s="47">
        <f t="shared" si="1"/>
        <v>3.92053324099723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540964</v>
      </c>
      <c r="E18" s="32">
        <f t="shared" si="5"/>
        <v>191296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732260</v>
      </c>
      <c r="O18" s="45">
        <f t="shared" si="1"/>
        <v>126.77631578947368</v>
      </c>
      <c r="P18" s="10"/>
    </row>
    <row r="19" spans="1:16">
      <c r="A19" s="12"/>
      <c r="B19" s="25">
        <v>331.2</v>
      </c>
      <c r="C19" s="20" t="s">
        <v>20</v>
      </c>
      <c r="D19" s="46">
        <v>4080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4080</v>
      </c>
      <c r="O19" s="47">
        <f t="shared" si="1"/>
        <v>0.7063711911357341</v>
      </c>
      <c r="P19" s="9"/>
    </row>
    <row r="20" spans="1:16">
      <c r="A20" s="12"/>
      <c r="B20" s="25">
        <v>335.12</v>
      </c>
      <c r="C20" s="20" t="s">
        <v>22</v>
      </c>
      <c r="D20" s="46">
        <v>151410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151410</v>
      </c>
      <c r="O20" s="47">
        <f t="shared" si="1"/>
        <v>26.213642659279778</v>
      </c>
      <c r="P20" s="9"/>
    </row>
    <row r="21" spans="1:16">
      <c r="A21" s="12"/>
      <c r="B21" s="25">
        <v>335.15</v>
      </c>
      <c r="C21" s="20" t="s">
        <v>23</v>
      </c>
      <c r="D21" s="46">
        <v>5181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5181</v>
      </c>
      <c r="O21" s="47">
        <f t="shared" si="1"/>
        <v>0.89698753462603875</v>
      </c>
      <c r="P21" s="9"/>
    </row>
    <row r="22" spans="1:16">
      <c r="A22" s="12"/>
      <c r="B22" s="25">
        <v>335.18</v>
      </c>
      <c r="C22" s="20" t="s">
        <v>24</v>
      </c>
      <c r="D22" s="46">
        <v>373211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373211</v>
      </c>
      <c r="O22" s="47">
        <f t="shared" si="1"/>
        <v>64.61409279778394</v>
      </c>
      <c r="P22" s="9"/>
    </row>
    <row r="23" spans="1:16">
      <c r="A23" s="12"/>
      <c r="B23" s="25">
        <v>335.49</v>
      </c>
      <c r="C23" s="20" t="s">
        <v>25</v>
      </c>
      <c r="D23" s="46">
        <v>7082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7082</v>
      </c>
      <c r="O23" s="47">
        <f t="shared" si="1"/>
        <v>1.2261080332409973</v>
      </c>
      <c r="P23" s="9"/>
    </row>
    <row r="24" spans="1:16">
      <c r="A24" s="12"/>
      <c r="B24" s="25">
        <v>338</v>
      </c>
      <c r="C24" s="20" t="s">
        <v>26</v>
      </c>
      <c r="D24" s="46">
        <v>0</v>
      </c>
      <c r="E24" s="46">
        <v>191296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191296</v>
      </c>
      <c r="O24" s="47">
        <f t="shared" si="1"/>
        <v>33.119113573407205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SUM(D26:D32)</f>
        <v>351440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5364959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5716399</v>
      </c>
      <c r="O25" s="45">
        <f t="shared" si="1"/>
        <v>989.68126731301936</v>
      </c>
      <c r="P25" s="10"/>
    </row>
    <row r="26" spans="1:16">
      <c r="A26" s="12"/>
      <c r="B26" s="25">
        <v>342.1</v>
      </c>
      <c r="C26" s="20" t="s">
        <v>64</v>
      </c>
      <c r="D26" s="46">
        <v>143877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143877</v>
      </c>
      <c r="O26" s="47">
        <f t="shared" si="1"/>
        <v>24.909452908587259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1405372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1405372</v>
      </c>
      <c r="O27" s="47">
        <f t="shared" si="1"/>
        <v>243.3123268698061</v>
      </c>
      <c r="P27" s="9"/>
    </row>
    <row r="28" spans="1:16">
      <c r="A28" s="12"/>
      <c r="B28" s="25">
        <v>343.4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1189452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1189452</v>
      </c>
      <c r="O28" s="47">
        <f t="shared" si="1"/>
        <v>205.93005540166206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1374137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1374137</v>
      </c>
      <c r="O29" s="47">
        <f t="shared" si="1"/>
        <v>237.90460526315789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502972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502972</v>
      </c>
      <c r="O30" s="47">
        <f t="shared" si="1"/>
        <v>87.07963988919667</v>
      </c>
      <c r="P30" s="9"/>
    </row>
    <row r="31" spans="1:16">
      <c r="A31" s="12"/>
      <c r="B31" s="25">
        <v>344.5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893026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893026</v>
      </c>
      <c r="O31" s="47">
        <f t="shared" si="1"/>
        <v>154.60976454293629</v>
      </c>
      <c r="P31" s="9"/>
    </row>
    <row r="32" spans="1:16">
      <c r="A32" s="12"/>
      <c r="B32" s="25">
        <v>347.2</v>
      </c>
      <c r="C32" s="20" t="s">
        <v>39</v>
      </c>
      <c r="D32" s="46">
        <v>207563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207563</v>
      </c>
      <c r="O32" s="47">
        <f t="shared" si="1"/>
        <v>35.935422437673132</v>
      </c>
      <c r="P32" s="9"/>
    </row>
    <row r="33" spans="1:119" ht="15.75">
      <c r="A33" s="29" t="s">
        <v>32</v>
      </c>
      <c r="B33" s="30"/>
      <c r="C33" s="31"/>
      <c r="D33" s="32">
        <f t="shared" ref="D33:M33" si="8">SUM(D34:D35)</f>
        <v>626372</v>
      </c>
      <c r="E33" s="32">
        <f t="shared" si="8"/>
        <v>52195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7" si="9">SUM(D33:M33)</f>
        <v>678567</v>
      </c>
      <c r="O33" s="45">
        <f t="shared" si="1"/>
        <v>117.48043628808864</v>
      </c>
      <c r="P33" s="10"/>
    </row>
    <row r="34" spans="1:119">
      <c r="A34" s="13"/>
      <c r="B34" s="39">
        <v>351.5</v>
      </c>
      <c r="C34" s="21" t="s">
        <v>65</v>
      </c>
      <c r="D34" s="46">
        <v>612322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612322</v>
      </c>
      <c r="O34" s="47">
        <f t="shared" si="1"/>
        <v>106.01142659279779</v>
      </c>
      <c r="P34" s="9"/>
    </row>
    <row r="35" spans="1:119">
      <c r="A35" s="13"/>
      <c r="B35" s="39">
        <v>359</v>
      </c>
      <c r="C35" s="21" t="s">
        <v>42</v>
      </c>
      <c r="D35" s="46">
        <v>14050</v>
      </c>
      <c r="E35" s="46">
        <v>52195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66245</v>
      </c>
      <c r="O35" s="47">
        <f t="shared" si="1"/>
        <v>11.469009695290859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SUM(D37:D42)</f>
        <v>117607</v>
      </c>
      <c r="E36" s="32">
        <f t="shared" si="10"/>
        <v>7659</v>
      </c>
      <c r="F36" s="32">
        <f t="shared" si="10"/>
        <v>0</v>
      </c>
      <c r="G36" s="32">
        <f t="shared" si="10"/>
        <v>12201</v>
      </c>
      <c r="H36" s="32">
        <f t="shared" si="10"/>
        <v>0</v>
      </c>
      <c r="I36" s="32">
        <f t="shared" si="10"/>
        <v>51752</v>
      </c>
      <c r="J36" s="32">
        <f t="shared" si="10"/>
        <v>0</v>
      </c>
      <c r="K36" s="32">
        <f t="shared" si="10"/>
        <v>2849980</v>
      </c>
      <c r="L36" s="32">
        <f t="shared" si="10"/>
        <v>0</v>
      </c>
      <c r="M36" s="32">
        <f t="shared" si="10"/>
        <v>0</v>
      </c>
      <c r="N36" s="32">
        <f t="shared" si="9"/>
        <v>3039199</v>
      </c>
      <c r="O36" s="45">
        <f t="shared" si="1"/>
        <v>526.17711218836564</v>
      </c>
      <c r="P36" s="10"/>
    </row>
    <row r="37" spans="1:119">
      <c r="A37" s="12"/>
      <c r="B37" s="25">
        <v>361.1</v>
      </c>
      <c r="C37" s="20" t="s">
        <v>43</v>
      </c>
      <c r="D37" s="46">
        <v>44763</v>
      </c>
      <c r="E37" s="46">
        <v>1855</v>
      </c>
      <c r="F37" s="46">
        <v>0</v>
      </c>
      <c r="G37" s="46">
        <v>12201</v>
      </c>
      <c r="H37" s="46">
        <v>0</v>
      </c>
      <c r="I37" s="46">
        <v>15676</v>
      </c>
      <c r="J37" s="46">
        <v>0</v>
      </c>
      <c r="K37" s="46">
        <v>146721</v>
      </c>
      <c r="L37" s="46">
        <v>0</v>
      </c>
      <c r="M37" s="46">
        <v>0</v>
      </c>
      <c r="N37" s="46">
        <f t="shared" si="9"/>
        <v>221216</v>
      </c>
      <c r="O37" s="47">
        <f t="shared" si="1"/>
        <v>38.29916897506925</v>
      </c>
      <c r="P37" s="9"/>
    </row>
    <row r="38" spans="1:119">
      <c r="A38" s="12"/>
      <c r="B38" s="25">
        <v>361.2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181101</v>
      </c>
      <c r="L38" s="46">
        <v>0</v>
      </c>
      <c r="M38" s="46">
        <v>0</v>
      </c>
      <c r="N38" s="46">
        <f t="shared" si="9"/>
        <v>181101</v>
      </c>
      <c r="O38" s="47">
        <f t="shared" si="1"/>
        <v>31.354051246537395</v>
      </c>
      <c r="P38" s="9"/>
    </row>
    <row r="39" spans="1:119">
      <c r="A39" s="12"/>
      <c r="B39" s="25">
        <v>361.3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1672581</v>
      </c>
      <c r="L39" s="46">
        <v>0</v>
      </c>
      <c r="M39" s="46">
        <v>0</v>
      </c>
      <c r="N39" s="46">
        <f t="shared" si="9"/>
        <v>1672581</v>
      </c>
      <c r="O39" s="47">
        <f t="shared" si="1"/>
        <v>289.57427285318562</v>
      </c>
      <c r="P39" s="9"/>
    </row>
    <row r="40" spans="1:119">
      <c r="A40" s="12"/>
      <c r="B40" s="25">
        <v>364</v>
      </c>
      <c r="C40" s="20" t="s">
        <v>46</v>
      </c>
      <c r="D40" s="46">
        <v>29164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29164</v>
      </c>
      <c r="O40" s="47">
        <f t="shared" si="1"/>
        <v>5.0491689750692519</v>
      </c>
      <c r="P40" s="9"/>
    </row>
    <row r="41" spans="1:119">
      <c r="A41" s="12"/>
      <c r="B41" s="25">
        <v>368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849577</v>
      </c>
      <c r="L41" s="46">
        <v>0</v>
      </c>
      <c r="M41" s="46">
        <v>0</v>
      </c>
      <c r="N41" s="46">
        <f t="shared" si="9"/>
        <v>849577</v>
      </c>
      <c r="O41" s="47">
        <f t="shared" si="1"/>
        <v>147.08743074792244</v>
      </c>
      <c r="P41" s="9"/>
    </row>
    <row r="42" spans="1:119">
      <c r="A42" s="12"/>
      <c r="B42" s="25">
        <v>369.9</v>
      </c>
      <c r="C42" s="20" t="s">
        <v>48</v>
      </c>
      <c r="D42" s="46">
        <v>43680</v>
      </c>
      <c r="E42" s="46">
        <v>5804</v>
      </c>
      <c r="F42" s="46">
        <v>0</v>
      </c>
      <c r="G42" s="46">
        <v>0</v>
      </c>
      <c r="H42" s="46">
        <v>0</v>
      </c>
      <c r="I42" s="46">
        <v>36076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85560</v>
      </c>
      <c r="O42" s="47">
        <f t="shared" si="1"/>
        <v>14.813019390581717</v>
      </c>
      <c r="P42" s="9"/>
    </row>
    <row r="43" spans="1:119" ht="15.75">
      <c r="A43" s="29" t="s">
        <v>33</v>
      </c>
      <c r="B43" s="30"/>
      <c r="C43" s="31"/>
      <c r="D43" s="32">
        <f t="shared" ref="D43:M43" si="11">SUM(D44:D46)</f>
        <v>894639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599047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1493686</v>
      </c>
      <c r="O43" s="45">
        <f t="shared" si="1"/>
        <v>258.60214681440442</v>
      </c>
      <c r="P43" s="9"/>
    </row>
    <row r="44" spans="1:119">
      <c r="A44" s="12"/>
      <c r="B44" s="25">
        <v>381</v>
      </c>
      <c r="C44" s="20" t="s">
        <v>49</v>
      </c>
      <c r="D44" s="46">
        <v>394565</v>
      </c>
      <c r="E44" s="46">
        <v>0</v>
      </c>
      <c r="F44" s="46">
        <v>0</v>
      </c>
      <c r="G44" s="46">
        <v>0</v>
      </c>
      <c r="H44" s="46">
        <v>0</v>
      </c>
      <c r="I44" s="46">
        <v>322203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716768</v>
      </c>
      <c r="O44" s="47">
        <f t="shared" si="1"/>
        <v>124.09418282548476</v>
      </c>
      <c r="P44" s="9"/>
    </row>
    <row r="45" spans="1:119">
      <c r="A45" s="12"/>
      <c r="B45" s="25">
        <v>384</v>
      </c>
      <c r="C45" s="20" t="s">
        <v>68</v>
      </c>
      <c r="D45" s="46">
        <v>500074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500074</v>
      </c>
      <c r="O45" s="47">
        <f t="shared" si="1"/>
        <v>86.577908587257625</v>
      </c>
      <c r="P45" s="9"/>
    </row>
    <row r="46" spans="1:119" ht="15.75" thickBot="1">
      <c r="A46" s="12"/>
      <c r="B46" s="25">
        <v>389.7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276844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276844</v>
      </c>
      <c r="O46" s="47">
        <f t="shared" si="1"/>
        <v>47.930055401662052</v>
      </c>
      <c r="P46" s="9"/>
    </row>
    <row r="47" spans="1:119" ht="16.5" thickBot="1">
      <c r="A47" s="14" t="s">
        <v>40</v>
      </c>
      <c r="B47" s="23"/>
      <c r="C47" s="22"/>
      <c r="D47" s="15">
        <f t="shared" ref="D47:M47" si="12">SUM(D5,D14,D18,D25,D33,D36,D43)</f>
        <v>10698864</v>
      </c>
      <c r="E47" s="15">
        <f t="shared" si="12"/>
        <v>430730</v>
      </c>
      <c r="F47" s="15">
        <f t="shared" si="12"/>
        <v>0</v>
      </c>
      <c r="G47" s="15">
        <f t="shared" si="12"/>
        <v>12201</v>
      </c>
      <c r="H47" s="15">
        <f t="shared" si="12"/>
        <v>0</v>
      </c>
      <c r="I47" s="15">
        <f t="shared" si="12"/>
        <v>6015758</v>
      </c>
      <c r="J47" s="15">
        <f t="shared" si="12"/>
        <v>0</v>
      </c>
      <c r="K47" s="15">
        <f t="shared" si="12"/>
        <v>2849980</v>
      </c>
      <c r="L47" s="15">
        <f t="shared" si="12"/>
        <v>0</v>
      </c>
      <c r="M47" s="15">
        <f t="shared" si="12"/>
        <v>0</v>
      </c>
      <c r="N47" s="15">
        <f t="shared" si="9"/>
        <v>20007533</v>
      </c>
      <c r="O47" s="38">
        <f t="shared" si="1"/>
        <v>3463.9080678670362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69</v>
      </c>
      <c r="M49" s="48"/>
      <c r="N49" s="48"/>
      <c r="O49" s="43">
        <v>5776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6903128</v>
      </c>
      <c r="E5" s="27">
        <f t="shared" si="0"/>
        <v>153939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7057067</v>
      </c>
      <c r="O5" s="33">
        <f t="shared" ref="O5:O47" si="1">(N5/O$49)</f>
        <v>1227.5294833884154</v>
      </c>
      <c r="P5" s="6"/>
    </row>
    <row r="6" spans="1:133">
      <c r="A6" s="12"/>
      <c r="B6" s="25">
        <v>311</v>
      </c>
      <c r="C6" s="20" t="s">
        <v>2</v>
      </c>
      <c r="D6" s="46">
        <v>5619494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5619494</v>
      </c>
      <c r="O6" s="47">
        <f t="shared" si="1"/>
        <v>977.47329970429644</v>
      </c>
      <c r="P6" s="9"/>
    </row>
    <row r="7" spans="1:133">
      <c r="A7" s="12"/>
      <c r="B7" s="25">
        <v>312.10000000000002</v>
      </c>
      <c r="C7" s="20" t="s">
        <v>10</v>
      </c>
      <c r="D7" s="46">
        <v>281236</v>
      </c>
      <c r="E7" s="46">
        <v>153939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435175</v>
      </c>
      <c r="O7" s="47">
        <f t="shared" si="1"/>
        <v>75.695773177943991</v>
      </c>
      <c r="P7" s="9"/>
    </row>
    <row r="8" spans="1:133">
      <c r="A8" s="12"/>
      <c r="B8" s="25">
        <v>312.41000000000003</v>
      </c>
      <c r="C8" s="20" t="s">
        <v>12</v>
      </c>
      <c r="D8" s="46">
        <v>81045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81045</v>
      </c>
      <c r="O8" s="47">
        <f t="shared" si="1"/>
        <v>14.097234301617673</v>
      </c>
      <c r="P8" s="9"/>
    </row>
    <row r="9" spans="1:133">
      <c r="A9" s="12"/>
      <c r="B9" s="25">
        <v>312.42</v>
      </c>
      <c r="C9" s="20" t="s">
        <v>11</v>
      </c>
      <c r="D9" s="46">
        <v>31318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31318</v>
      </c>
      <c r="O9" s="47">
        <f t="shared" si="1"/>
        <v>5.4475560967124714</v>
      </c>
      <c r="P9" s="9"/>
    </row>
    <row r="10" spans="1:133">
      <c r="A10" s="12"/>
      <c r="B10" s="25">
        <v>314.10000000000002</v>
      </c>
      <c r="C10" s="20" t="s">
        <v>13</v>
      </c>
      <c r="D10" s="46">
        <v>447280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447280</v>
      </c>
      <c r="O10" s="47">
        <f t="shared" si="1"/>
        <v>77.801356757696993</v>
      </c>
      <c r="P10" s="9"/>
    </row>
    <row r="11" spans="1:133">
      <c r="A11" s="12"/>
      <c r="B11" s="25">
        <v>314.39999999999998</v>
      </c>
      <c r="C11" s="20" t="s">
        <v>14</v>
      </c>
      <c r="D11" s="46">
        <v>23070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23070</v>
      </c>
      <c r="O11" s="47">
        <f t="shared" si="1"/>
        <v>4.0128718037919642</v>
      </c>
      <c r="P11" s="9"/>
    </row>
    <row r="12" spans="1:133">
      <c r="A12" s="12"/>
      <c r="B12" s="25">
        <v>315</v>
      </c>
      <c r="C12" s="20" t="s">
        <v>15</v>
      </c>
      <c r="D12" s="46">
        <v>353667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353667</v>
      </c>
      <c r="O12" s="47">
        <f t="shared" si="1"/>
        <v>61.518003130979302</v>
      </c>
      <c r="P12" s="9"/>
    </row>
    <row r="13" spans="1:133">
      <c r="A13" s="12"/>
      <c r="B13" s="25">
        <v>316</v>
      </c>
      <c r="C13" s="20" t="s">
        <v>16</v>
      </c>
      <c r="D13" s="46">
        <v>66018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66018</v>
      </c>
      <c r="O13" s="47">
        <f t="shared" si="1"/>
        <v>11.483388415376588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809809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809809</v>
      </c>
      <c r="O14" s="45">
        <f t="shared" si="1"/>
        <v>140.8608453644112</v>
      </c>
      <c r="P14" s="10"/>
    </row>
    <row r="15" spans="1:133">
      <c r="A15" s="12"/>
      <c r="B15" s="25">
        <v>322</v>
      </c>
      <c r="C15" s="20" t="s">
        <v>0</v>
      </c>
      <c r="D15" s="46">
        <v>393532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393532</v>
      </c>
      <c r="O15" s="47">
        <f t="shared" si="1"/>
        <v>68.452252565663599</v>
      </c>
      <c r="P15" s="9"/>
    </row>
    <row r="16" spans="1:133">
      <c r="A16" s="12"/>
      <c r="B16" s="25">
        <v>323.10000000000002</v>
      </c>
      <c r="C16" s="20" t="s">
        <v>18</v>
      </c>
      <c r="D16" s="46">
        <v>391566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391566</v>
      </c>
      <c r="O16" s="47">
        <f t="shared" si="1"/>
        <v>68.110280048704126</v>
      </c>
      <c r="P16" s="9"/>
    </row>
    <row r="17" spans="1:16">
      <c r="A17" s="12"/>
      <c r="B17" s="25">
        <v>323.39999999999998</v>
      </c>
      <c r="C17" s="20" t="s">
        <v>19</v>
      </c>
      <c r="D17" s="46">
        <v>24711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24711</v>
      </c>
      <c r="O17" s="47">
        <f t="shared" si="1"/>
        <v>4.2983127500434861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544097</v>
      </c>
      <c r="E18" s="32">
        <f t="shared" si="5"/>
        <v>180473</v>
      </c>
      <c r="F18" s="32">
        <f t="shared" si="5"/>
        <v>0</v>
      </c>
      <c r="G18" s="32">
        <f t="shared" si="5"/>
        <v>131054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855624</v>
      </c>
      <c r="O18" s="45">
        <f t="shared" si="1"/>
        <v>148.83005740128718</v>
      </c>
      <c r="P18" s="10"/>
    </row>
    <row r="19" spans="1:16">
      <c r="A19" s="12"/>
      <c r="B19" s="25">
        <v>331.2</v>
      </c>
      <c r="C19" s="20" t="s">
        <v>20</v>
      </c>
      <c r="D19" s="46">
        <v>5007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5007</v>
      </c>
      <c r="O19" s="47">
        <f t="shared" si="1"/>
        <v>0.87093407549138979</v>
      </c>
      <c r="P19" s="9"/>
    </row>
    <row r="20" spans="1:16">
      <c r="A20" s="12"/>
      <c r="B20" s="25">
        <v>331.42</v>
      </c>
      <c r="C20" s="20" t="s">
        <v>63</v>
      </c>
      <c r="D20" s="46">
        <v>0</v>
      </c>
      <c r="E20" s="46">
        <v>0</v>
      </c>
      <c r="F20" s="46">
        <v>0</v>
      </c>
      <c r="G20" s="46">
        <v>131054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131054</v>
      </c>
      <c r="O20" s="47">
        <f t="shared" si="1"/>
        <v>22.795964515567924</v>
      </c>
      <c r="P20" s="9"/>
    </row>
    <row r="21" spans="1:16">
      <c r="A21" s="12"/>
      <c r="B21" s="25">
        <v>335.12</v>
      </c>
      <c r="C21" s="20" t="s">
        <v>22</v>
      </c>
      <c r="D21" s="46">
        <v>144800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144800</v>
      </c>
      <c r="O21" s="47">
        <f t="shared" si="1"/>
        <v>25.186989041572449</v>
      </c>
      <c r="P21" s="9"/>
    </row>
    <row r="22" spans="1:16">
      <c r="A22" s="12"/>
      <c r="B22" s="25">
        <v>335.15</v>
      </c>
      <c r="C22" s="20" t="s">
        <v>23</v>
      </c>
      <c r="D22" s="46">
        <v>5181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5181</v>
      </c>
      <c r="O22" s="47">
        <f t="shared" si="1"/>
        <v>0.90120020873195339</v>
      </c>
      <c r="P22" s="9"/>
    </row>
    <row r="23" spans="1:16">
      <c r="A23" s="12"/>
      <c r="B23" s="25">
        <v>335.18</v>
      </c>
      <c r="C23" s="20" t="s">
        <v>24</v>
      </c>
      <c r="D23" s="46">
        <v>382273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382273</v>
      </c>
      <c r="O23" s="47">
        <f t="shared" si="1"/>
        <v>66.49382501304575</v>
      </c>
      <c r="P23" s="9"/>
    </row>
    <row r="24" spans="1:16">
      <c r="A24" s="12"/>
      <c r="B24" s="25">
        <v>335.49</v>
      </c>
      <c r="C24" s="20" t="s">
        <v>25</v>
      </c>
      <c r="D24" s="46">
        <v>6836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6836</v>
      </c>
      <c r="O24" s="47">
        <f t="shared" si="1"/>
        <v>1.1890763611062793</v>
      </c>
      <c r="P24" s="9"/>
    </row>
    <row r="25" spans="1:16">
      <c r="A25" s="12"/>
      <c r="B25" s="25">
        <v>338</v>
      </c>
      <c r="C25" s="20" t="s">
        <v>26</v>
      </c>
      <c r="D25" s="46">
        <v>0</v>
      </c>
      <c r="E25" s="46">
        <v>180473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180473</v>
      </c>
      <c r="O25" s="47">
        <f t="shared" si="1"/>
        <v>31.392068185771439</v>
      </c>
      <c r="P25" s="9"/>
    </row>
    <row r="26" spans="1:16" ht="15.75">
      <c r="A26" s="29" t="s">
        <v>31</v>
      </c>
      <c r="B26" s="30"/>
      <c r="C26" s="31"/>
      <c r="D26" s="32">
        <f t="shared" ref="D26:M26" si="6">SUM(D27:D33)</f>
        <v>264473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5244427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5508900</v>
      </c>
      <c r="O26" s="45">
        <f t="shared" si="1"/>
        <v>958.23621499391197</v>
      </c>
      <c r="P26" s="10"/>
    </row>
    <row r="27" spans="1:16">
      <c r="A27" s="12"/>
      <c r="B27" s="25">
        <v>342.1</v>
      </c>
      <c r="C27" s="20" t="s">
        <v>64</v>
      </c>
      <c r="D27" s="46">
        <v>98290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98290</v>
      </c>
      <c r="O27" s="47">
        <f t="shared" si="1"/>
        <v>17.096886415028699</v>
      </c>
      <c r="P27" s="9"/>
    </row>
    <row r="28" spans="1:16">
      <c r="A28" s="12"/>
      <c r="B28" s="25">
        <v>343.3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1458287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1458287</v>
      </c>
      <c r="O28" s="47">
        <f t="shared" si="1"/>
        <v>253.65924508610192</v>
      </c>
      <c r="P28" s="9"/>
    </row>
    <row r="29" spans="1:16">
      <c r="A29" s="12"/>
      <c r="B29" s="25">
        <v>343.4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1192722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1192722</v>
      </c>
      <c r="O29" s="47">
        <f t="shared" si="1"/>
        <v>207.46599408592797</v>
      </c>
      <c r="P29" s="9"/>
    </row>
    <row r="30" spans="1:16">
      <c r="A30" s="12"/>
      <c r="B30" s="25">
        <v>343.5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1411793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1411793</v>
      </c>
      <c r="O30" s="47">
        <f t="shared" si="1"/>
        <v>245.57192555226996</v>
      </c>
      <c r="P30" s="9"/>
    </row>
    <row r="31" spans="1:16">
      <c r="A31" s="12"/>
      <c r="B31" s="25">
        <v>343.9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501655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501655</v>
      </c>
      <c r="O31" s="47">
        <f t="shared" si="1"/>
        <v>87.259523395373108</v>
      </c>
      <c r="P31" s="9"/>
    </row>
    <row r="32" spans="1:16">
      <c r="A32" s="12"/>
      <c r="B32" s="25">
        <v>344.5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679970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679970</v>
      </c>
      <c r="O32" s="47">
        <f t="shared" si="1"/>
        <v>118.27622195164376</v>
      </c>
      <c r="P32" s="9"/>
    </row>
    <row r="33" spans="1:119">
      <c r="A33" s="12"/>
      <c r="B33" s="25">
        <v>347.2</v>
      </c>
      <c r="C33" s="20" t="s">
        <v>39</v>
      </c>
      <c r="D33" s="46">
        <v>166183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166183</v>
      </c>
      <c r="O33" s="47">
        <f t="shared" si="1"/>
        <v>28.906418507566535</v>
      </c>
      <c r="P33" s="9"/>
    </row>
    <row r="34" spans="1:119" ht="15.75">
      <c r="A34" s="29" t="s">
        <v>32</v>
      </c>
      <c r="B34" s="30"/>
      <c r="C34" s="31"/>
      <c r="D34" s="32">
        <f t="shared" ref="D34:M34" si="8">SUM(D35:D36)</f>
        <v>479795</v>
      </c>
      <c r="E34" s="32">
        <f t="shared" si="8"/>
        <v>90432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7" si="9">SUM(D34:M34)</f>
        <v>570227</v>
      </c>
      <c r="O34" s="45">
        <f t="shared" si="1"/>
        <v>99.18716298486693</v>
      </c>
      <c r="P34" s="10"/>
    </row>
    <row r="35" spans="1:119">
      <c r="A35" s="13"/>
      <c r="B35" s="39">
        <v>351.5</v>
      </c>
      <c r="C35" s="21" t="s">
        <v>65</v>
      </c>
      <c r="D35" s="46">
        <v>448063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448063</v>
      </c>
      <c r="O35" s="47">
        <f t="shared" si="1"/>
        <v>77.937554357279524</v>
      </c>
      <c r="P35" s="9"/>
    </row>
    <row r="36" spans="1:119">
      <c r="A36" s="13"/>
      <c r="B36" s="39">
        <v>359</v>
      </c>
      <c r="C36" s="21" t="s">
        <v>42</v>
      </c>
      <c r="D36" s="46">
        <v>31732</v>
      </c>
      <c r="E36" s="46">
        <v>90432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122164</v>
      </c>
      <c r="O36" s="47">
        <f t="shared" si="1"/>
        <v>21.249608627587406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SUM(D38:D43)</f>
        <v>65582</v>
      </c>
      <c r="E37" s="32">
        <f t="shared" si="10"/>
        <v>5591</v>
      </c>
      <c r="F37" s="32">
        <f t="shared" si="10"/>
        <v>0</v>
      </c>
      <c r="G37" s="32">
        <f t="shared" si="10"/>
        <v>8365</v>
      </c>
      <c r="H37" s="32">
        <f t="shared" si="10"/>
        <v>0</v>
      </c>
      <c r="I37" s="32">
        <f t="shared" si="10"/>
        <v>60225</v>
      </c>
      <c r="J37" s="32">
        <f t="shared" si="10"/>
        <v>0</v>
      </c>
      <c r="K37" s="32">
        <f t="shared" si="10"/>
        <v>642975</v>
      </c>
      <c r="L37" s="32">
        <f t="shared" si="10"/>
        <v>0</v>
      </c>
      <c r="M37" s="32">
        <f t="shared" si="10"/>
        <v>0</v>
      </c>
      <c r="N37" s="32">
        <f t="shared" si="9"/>
        <v>782738</v>
      </c>
      <c r="O37" s="45">
        <f t="shared" si="1"/>
        <v>136.15202643938076</v>
      </c>
      <c r="P37" s="10"/>
    </row>
    <row r="38" spans="1:119">
      <c r="A38" s="12"/>
      <c r="B38" s="25">
        <v>361.1</v>
      </c>
      <c r="C38" s="20" t="s">
        <v>43</v>
      </c>
      <c r="D38" s="46">
        <v>29002</v>
      </c>
      <c r="E38" s="46">
        <v>2178</v>
      </c>
      <c r="F38" s="46">
        <v>0</v>
      </c>
      <c r="G38" s="46">
        <v>8365</v>
      </c>
      <c r="H38" s="46">
        <v>0</v>
      </c>
      <c r="I38" s="46">
        <v>14143</v>
      </c>
      <c r="J38" s="46">
        <v>0</v>
      </c>
      <c r="K38" s="46">
        <v>169730</v>
      </c>
      <c r="L38" s="46">
        <v>0</v>
      </c>
      <c r="M38" s="46">
        <v>0</v>
      </c>
      <c r="N38" s="46">
        <f t="shared" si="9"/>
        <v>223418</v>
      </c>
      <c r="O38" s="47">
        <f t="shared" si="1"/>
        <v>38.862062967472603</v>
      </c>
      <c r="P38" s="9"/>
    </row>
    <row r="39" spans="1:119">
      <c r="A39" s="12"/>
      <c r="B39" s="25">
        <v>361.2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162504</v>
      </c>
      <c r="L39" s="46">
        <v>0</v>
      </c>
      <c r="M39" s="46">
        <v>0</v>
      </c>
      <c r="N39" s="46">
        <f t="shared" si="9"/>
        <v>162504</v>
      </c>
      <c r="O39" s="47">
        <f t="shared" si="1"/>
        <v>28.266481127152549</v>
      </c>
      <c r="P39" s="9"/>
    </row>
    <row r="40" spans="1:119">
      <c r="A40" s="12"/>
      <c r="B40" s="25">
        <v>361.3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-600172</v>
      </c>
      <c r="L40" s="46">
        <v>0</v>
      </c>
      <c r="M40" s="46">
        <v>0</v>
      </c>
      <c r="N40" s="46">
        <f t="shared" si="9"/>
        <v>-600172</v>
      </c>
      <c r="O40" s="47">
        <f t="shared" si="1"/>
        <v>-104.39589493825014</v>
      </c>
      <c r="P40" s="9"/>
    </row>
    <row r="41" spans="1:119">
      <c r="A41" s="12"/>
      <c r="B41" s="25">
        <v>364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987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987</v>
      </c>
      <c r="O41" s="47">
        <f t="shared" si="1"/>
        <v>0.17168203165767959</v>
      </c>
      <c r="P41" s="9"/>
    </row>
    <row r="42" spans="1:119">
      <c r="A42" s="12"/>
      <c r="B42" s="25">
        <v>368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910913</v>
      </c>
      <c r="L42" s="46">
        <v>0</v>
      </c>
      <c r="M42" s="46">
        <v>0</v>
      </c>
      <c r="N42" s="46">
        <f t="shared" si="9"/>
        <v>910913</v>
      </c>
      <c r="O42" s="47">
        <f t="shared" si="1"/>
        <v>158.44720821012351</v>
      </c>
      <c r="P42" s="9"/>
    </row>
    <row r="43" spans="1:119">
      <c r="A43" s="12"/>
      <c r="B43" s="25">
        <v>369.9</v>
      </c>
      <c r="C43" s="20" t="s">
        <v>48</v>
      </c>
      <c r="D43" s="46">
        <v>36580</v>
      </c>
      <c r="E43" s="46">
        <v>3413</v>
      </c>
      <c r="F43" s="46">
        <v>0</v>
      </c>
      <c r="G43" s="46">
        <v>0</v>
      </c>
      <c r="H43" s="46">
        <v>0</v>
      </c>
      <c r="I43" s="46">
        <v>45095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85088</v>
      </c>
      <c r="O43" s="47">
        <f t="shared" si="1"/>
        <v>14.80048704122456</v>
      </c>
      <c r="P43" s="9"/>
    </row>
    <row r="44" spans="1:119" ht="15.75">
      <c r="A44" s="29" t="s">
        <v>33</v>
      </c>
      <c r="B44" s="30"/>
      <c r="C44" s="31"/>
      <c r="D44" s="32">
        <f t="shared" ref="D44:M44" si="11">SUM(D45:D46)</f>
        <v>216872</v>
      </c>
      <c r="E44" s="32">
        <f t="shared" si="11"/>
        <v>0</v>
      </c>
      <c r="F44" s="32">
        <f t="shared" si="11"/>
        <v>0</v>
      </c>
      <c r="G44" s="32">
        <f t="shared" si="11"/>
        <v>139660</v>
      </c>
      <c r="H44" s="32">
        <f t="shared" si="11"/>
        <v>0</v>
      </c>
      <c r="I44" s="32">
        <f t="shared" si="11"/>
        <v>567710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924242</v>
      </c>
      <c r="O44" s="45">
        <f t="shared" si="1"/>
        <v>160.76569838232737</v>
      </c>
      <c r="P44" s="9"/>
    </row>
    <row r="45" spans="1:119">
      <c r="A45" s="12"/>
      <c r="B45" s="25">
        <v>381</v>
      </c>
      <c r="C45" s="20" t="s">
        <v>49</v>
      </c>
      <c r="D45" s="46">
        <v>216872</v>
      </c>
      <c r="E45" s="46">
        <v>0</v>
      </c>
      <c r="F45" s="46">
        <v>0</v>
      </c>
      <c r="G45" s="46">
        <v>139660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356532</v>
      </c>
      <c r="O45" s="47">
        <f t="shared" si="1"/>
        <v>62.016350669681685</v>
      </c>
      <c r="P45" s="9"/>
    </row>
    <row r="46" spans="1:119" ht="15.75" thickBot="1">
      <c r="A46" s="12"/>
      <c r="B46" s="25">
        <v>389.7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567710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567710</v>
      </c>
      <c r="O46" s="47">
        <f t="shared" si="1"/>
        <v>98.749347712645672</v>
      </c>
      <c r="P46" s="9"/>
    </row>
    <row r="47" spans="1:119" ht="16.5" thickBot="1">
      <c r="A47" s="14" t="s">
        <v>40</v>
      </c>
      <c r="B47" s="23"/>
      <c r="C47" s="22"/>
      <c r="D47" s="15">
        <f t="shared" ref="D47:M47" si="12">SUM(D5,D14,D18,D26,D34,D37,D44)</f>
        <v>9283756</v>
      </c>
      <c r="E47" s="15">
        <f t="shared" si="12"/>
        <v>430435</v>
      </c>
      <c r="F47" s="15">
        <f t="shared" si="12"/>
        <v>0</v>
      </c>
      <c r="G47" s="15">
        <f t="shared" si="12"/>
        <v>279079</v>
      </c>
      <c r="H47" s="15">
        <f t="shared" si="12"/>
        <v>0</v>
      </c>
      <c r="I47" s="15">
        <f t="shared" si="12"/>
        <v>5872362</v>
      </c>
      <c r="J47" s="15">
        <f t="shared" si="12"/>
        <v>0</v>
      </c>
      <c r="K47" s="15">
        <f t="shared" si="12"/>
        <v>642975</v>
      </c>
      <c r="L47" s="15">
        <f t="shared" si="12"/>
        <v>0</v>
      </c>
      <c r="M47" s="15">
        <f t="shared" si="12"/>
        <v>0</v>
      </c>
      <c r="N47" s="15">
        <f t="shared" si="9"/>
        <v>16508607</v>
      </c>
      <c r="O47" s="38">
        <f t="shared" si="1"/>
        <v>2871.5614889546009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66</v>
      </c>
      <c r="M49" s="48"/>
      <c r="N49" s="48"/>
      <c r="O49" s="43">
        <v>5749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6545619</v>
      </c>
      <c r="E5" s="27">
        <f t="shared" si="0"/>
        <v>141546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6687165</v>
      </c>
      <c r="O5" s="33">
        <f t="shared" ref="O5:O43" si="1">(N5/O$45)</f>
        <v>1164.2000348189415</v>
      </c>
      <c r="P5" s="6"/>
    </row>
    <row r="6" spans="1:133">
      <c r="A6" s="12"/>
      <c r="B6" s="25">
        <v>311</v>
      </c>
      <c r="C6" s="20" t="s">
        <v>2</v>
      </c>
      <c r="D6" s="46">
        <v>5323728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5323728</v>
      </c>
      <c r="O6" s="47">
        <f t="shared" si="1"/>
        <v>926.83286908077991</v>
      </c>
      <c r="P6" s="9"/>
    </row>
    <row r="7" spans="1:133">
      <c r="A7" s="12"/>
      <c r="B7" s="25">
        <v>312.10000000000002</v>
      </c>
      <c r="C7" s="20" t="s">
        <v>10</v>
      </c>
      <c r="D7" s="46">
        <v>249327</v>
      </c>
      <c r="E7" s="46">
        <v>141546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390873</v>
      </c>
      <c r="O7" s="47">
        <f t="shared" si="1"/>
        <v>68.048920612813376</v>
      </c>
      <c r="P7" s="9"/>
    </row>
    <row r="8" spans="1:133">
      <c r="A8" s="12"/>
      <c r="B8" s="25">
        <v>312.41000000000003</v>
      </c>
      <c r="C8" s="20" t="s">
        <v>12</v>
      </c>
      <c r="D8" s="46">
        <v>70651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70651</v>
      </c>
      <c r="O8" s="47">
        <f t="shared" si="1"/>
        <v>12.299965181058496</v>
      </c>
      <c r="P8" s="9"/>
    </row>
    <row r="9" spans="1:133">
      <c r="A9" s="12"/>
      <c r="B9" s="25">
        <v>312.42</v>
      </c>
      <c r="C9" s="20" t="s">
        <v>11</v>
      </c>
      <c r="D9" s="46">
        <v>26974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26974</v>
      </c>
      <c r="O9" s="47">
        <f t="shared" si="1"/>
        <v>4.6960306406685239</v>
      </c>
      <c r="P9" s="9"/>
    </row>
    <row r="10" spans="1:133">
      <c r="A10" s="12"/>
      <c r="B10" s="25">
        <v>314.10000000000002</v>
      </c>
      <c r="C10" s="20" t="s">
        <v>13</v>
      </c>
      <c r="D10" s="46">
        <v>439018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439018</v>
      </c>
      <c r="O10" s="47">
        <f t="shared" si="1"/>
        <v>76.430710306406681</v>
      </c>
      <c r="P10" s="9"/>
    </row>
    <row r="11" spans="1:133">
      <c r="A11" s="12"/>
      <c r="B11" s="25">
        <v>314.39999999999998</v>
      </c>
      <c r="C11" s="20" t="s">
        <v>14</v>
      </c>
      <c r="D11" s="46">
        <v>24729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24729</v>
      </c>
      <c r="O11" s="47">
        <f t="shared" si="1"/>
        <v>4.3051880222841223</v>
      </c>
      <c r="P11" s="9"/>
    </row>
    <row r="12" spans="1:133">
      <c r="A12" s="12"/>
      <c r="B12" s="25">
        <v>315</v>
      </c>
      <c r="C12" s="20" t="s">
        <v>15</v>
      </c>
      <c r="D12" s="46">
        <v>343440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343440</v>
      </c>
      <c r="O12" s="47">
        <f t="shared" si="1"/>
        <v>59.791086350974929</v>
      </c>
      <c r="P12" s="9"/>
    </row>
    <row r="13" spans="1:133">
      <c r="A13" s="12"/>
      <c r="B13" s="25">
        <v>316</v>
      </c>
      <c r="C13" s="20" t="s">
        <v>16</v>
      </c>
      <c r="D13" s="46">
        <v>67752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67752</v>
      </c>
      <c r="O13" s="47">
        <f t="shared" si="1"/>
        <v>11.795264623955433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721639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721639</v>
      </c>
      <c r="O14" s="45">
        <f t="shared" si="1"/>
        <v>125.63353064066852</v>
      </c>
      <c r="P14" s="10"/>
    </row>
    <row r="15" spans="1:133">
      <c r="A15" s="12"/>
      <c r="B15" s="25">
        <v>322</v>
      </c>
      <c r="C15" s="20" t="s">
        <v>0</v>
      </c>
      <c r="D15" s="46">
        <v>306804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306804</v>
      </c>
      <c r="O15" s="47">
        <f t="shared" si="1"/>
        <v>53.412952646239553</v>
      </c>
      <c r="P15" s="9"/>
    </row>
    <row r="16" spans="1:133">
      <c r="A16" s="12"/>
      <c r="B16" s="25">
        <v>323.10000000000002</v>
      </c>
      <c r="C16" s="20" t="s">
        <v>18</v>
      </c>
      <c r="D16" s="46">
        <v>385837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385837</v>
      </c>
      <c r="O16" s="47">
        <f t="shared" si="1"/>
        <v>67.172179665738156</v>
      </c>
      <c r="P16" s="9"/>
    </row>
    <row r="17" spans="1:16">
      <c r="A17" s="12"/>
      <c r="B17" s="25">
        <v>323.39999999999998</v>
      </c>
      <c r="C17" s="20" t="s">
        <v>19</v>
      </c>
      <c r="D17" s="46">
        <v>28998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28998</v>
      </c>
      <c r="O17" s="47">
        <f t="shared" si="1"/>
        <v>5.0483983286908076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477672</v>
      </c>
      <c r="E18" s="32">
        <f t="shared" si="5"/>
        <v>170243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647915</v>
      </c>
      <c r="O18" s="45">
        <f t="shared" si="1"/>
        <v>112.79857242339833</v>
      </c>
      <c r="P18" s="10"/>
    </row>
    <row r="19" spans="1:16">
      <c r="A19" s="12"/>
      <c r="B19" s="25">
        <v>331.2</v>
      </c>
      <c r="C19" s="20" t="s">
        <v>20</v>
      </c>
      <c r="D19" s="46">
        <v>13482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13482</v>
      </c>
      <c r="O19" s="47">
        <f t="shared" si="1"/>
        <v>2.3471448467966574</v>
      </c>
      <c r="P19" s="9"/>
    </row>
    <row r="20" spans="1:16">
      <c r="A20" s="12"/>
      <c r="B20" s="25">
        <v>335.12</v>
      </c>
      <c r="C20" s="20" t="s">
        <v>22</v>
      </c>
      <c r="D20" s="46">
        <v>135097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135097</v>
      </c>
      <c r="O20" s="47">
        <f t="shared" si="1"/>
        <v>23.519672701949862</v>
      </c>
      <c r="P20" s="9"/>
    </row>
    <row r="21" spans="1:16">
      <c r="A21" s="12"/>
      <c r="B21" s="25">
        <v>335.15</v>
      </c>
      <c r="C21" s="20" t="s">
        <v>23</v>
      </c>
      <c r="D21" s="46">
        <v>4985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4985</v>
      </c>
      <c r="O21" s="47">
        <f t="shared" si="1"/>
        <v>0.86786211699164351</v>
      </c>
      <c r="P21" s="9"/>
    </row>
    <row r="22" spans="1:16">
      <c r="A22" s="12"/>
      <c r="B22" s="25">
        <v>335.18</v>
      </c>
      <c r="C22" s="20" t="s">
        <v>24</v>
      </c>
      <c r="D22" s="46">
        <v>317003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317003</v>
      </c>
      <c r="O22" s="47">
        <f t="shared" si="1"/>
        <v>55.188544568245128</v>
      </c>
      <c r="P22" s="9"/>
    </row>
    <row r="23" spans="1:16">
      <c r="A23" s="12"/>
      <c r="B23" s="25">
        <v>335.49</v>
      </c>
      <c r="C23" s="20" t="s">
        <v>25</v>
      </c>
      <c r="D23" s="46">
        <v>7105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7105</v>
      </c>
      <c r="O23" s="47">
        <f t="shared" si="1"/>
        <v>1.2369428969359331</v>
      </c>
      <c r="P23" s="9"/>
    </row>
    <row r="24" spans="1:16">
      <c r="A24" s="12"/>
      <c r="B24" s="25">
        <v>338</v>
      </c>
      <c r="C24" s="20" t="s">
        <v>26</v>
      </c>
      <c r="D24" s="46">
        <v>0</v>
      </c>
      <c r="E24" s="46">
        <v>170243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170243</v>
      </c>
      <c r="O24" s="47">
        <f t="shared" si="1"/>
        <v>29.63840529247911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SUM(D26:D31)</f>
        <v>144757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4371853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4516610</v>
      </c>
      <c r="O25" s="45">
        <f t="shared" si="1"/>
        <v>786.31789693593316</v>
      </c>
      <c r="P25" s="10"/>
    </row>
    <row r="26" spans="1:16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1213719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1213719</v>
      </c>
      <c r="O26" s="47">
        <f t="shared" si="1"/>
        <v>211.30205431754874</v>
      </c>
      <c r="P26" s="9"/>
    </row>
    <row r="27" spans="1:16">
      <c r="A27" s="12"/>
      <c r="B27" s="25">
        <v>343.4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1204866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1204866</v>
      </c>
      <c r="O27" s="47">
        <f t="shared" si="1"/>
        <v>209.7607938718663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1301973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1301973</v>
      </c>
      <c r="O28" s="47">
        <f t="shared" si="1"/>
        <v>226.6666086350975</v>
      </c>
      <c r="P28" s="9"/>
    </row>
    <row r="29" spans="1:16">
      <c r="A29" s="12"/>
      <c r="B29" s="25">
        <v>343.9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247002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247002</v>
      </c>
      <c r="O29" s="47">
        <f t="shared" si="1"/>
        <v>43.001740947075206</v>
      </c>
      <c r="P29" s="9"/>
    </row>
    <row r="30" spans="1:16">
      <c r="A30" s="12"/>
      <c r="B30" s="25">
        <v>344.5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404293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404293</v>
      </c>
      <c r="O30" s="47">
        <f t="shared" si="1"/>
        <v>70.38527158774373</v>
      </c>
      <c r="P30" s="9"/>
    </row>
    <row r="31" spans="1:16">
      <c r="A31" s="12"/>
      <c r="B31" s="25">
        <v>347.2</v>
      </c>
      <c r="C31" s="20" t="s">
        <v>39</v>
      </c>
      <c r="D31" s="46">
        <v>144757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144757</v>
      </c>
      <c r="O31" s="47">
        <f t="shared" si="1"/>
        <v>25.20142757660167</v>
      </c>
      <c r="P31" s="9"/>
    </row>
    <row r="32" spans="1:16" ht="15.75">
      <c r="A32" s="29" t="s">
        <v>32</v>
      </c>
      <c r="B32" s="30"/>
      <c r="C32" s="31"/>
      <c r="D32" s="32">
        <f t="shared" ref="D32:M32" si="8">SUM(D33:D33)</f>
        <v>150342</v>
      </c>
      <c r="E32" s="32">
        <f t="shared" si="8"/>
        <v>39901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190243</v>
      </c>
      <c r="O32" s="45">
        <f t="shared" si="1"/>
        <v>33.120299442896936</v>
      </c>
      <c r="P32" s="10"/>
    </row>
    <row r="33" spans="1:119">
      <c r="A33" s="13"/>
      <c r="B33" s="39">
        <v>359</v>
      </c>
      <c r="C33" s="21" t="s">
        <v>42</v>
      </c>
      <c r="D33" s="46">
        <v>150342</v>
      </c>
      <c r="E33" s="46">
        <v>39901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190243</v>
      </c>
      <c r="O33" s="47">
        <f t="shared" si="1"/>
        <v>33.120299442896936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SUM(D35:D39)</f>
        <v>132024</v>
      </c>
      <c r="E34" s="32">
        <f t="shared" si="10"/>
        <v>8667</v>
      </c>
      <c r="F34" s="32">
        <f t="shared" si="10"/>
        <v>0</v>
      </c>
      <c r="G34" s="32">
        <f t="shared" si="10"/>
        <v>22666</v>
      </c>
      <c r="H34" s="32">
        <f t="shared" si="10"/>
        <v>0</v>
      </c>
      <c r="I34" s="32">
        <f t="shared" si="10"/>
        <v>57829</v>
      </c>
      <c r="J34" s="32">
        <f t="shared" si="10"/>
        <v>0</v>
      </c>
      <c r="K34" s="32">
        <f t="shared" si="10"/>
        <v>1662470</v>
      </c>
      <c r="L34" s="32">
        <f t="shared" si="10"/>
        <v>0</v>
      </c>
      <c r="M34" s="32">
        <f t="shared" si="10"/>
        <v>0</v>
      </c>
      <c r="N34" s="32">
        <f t="shared" si="9"/>
        <v>1883656</v>
      </c>
      <c r="O34" s="45">
        <f t="shared" si="1"/>
        <v>327.93454038997214</v>
      </c>
      <c r="P34" s="10"/>
    </row>
    <row r="35" spans="1:119">
      <c r="A35" s="12"/>
      <c r="B35" s="25">
        <v>361.1</v>
      </c>
      <c r="C35" s="20" t="s">
        <v>43</v>
      </c>
      <c r="D35" s="46">
        <v>75542</v>
      </c>
      <c r="E35" s="46">
        <v>5368</v>
      </c>
      <c r="F35" s="46">
        <v>0</v>
      </c>
      <c r="G35" s="46">
        <v>22666</v>
      </c>
      <c r="H35" s="46">
        <v>0</v>
      </c>
      <c r="I35" s="46">
        <v>15622</v>
      </c>
      <c r="J35" s="46">
        <v>0</v>
      </c>
      <c r="K35" s="46">
        <v>152822</v>
      </c>
      <c r="L35" s="46">
        <v>0</v>
      </c>
      <c r="M35" s="46">
        <v>0</v>
      </c>
      <c r="N35" s="46">
        <f t="shared" si="9"/>
        <v>272020</v>
      </c>
      <c r="O35" s="47">
        <f t="shared" si="1"/>
        <v>47.357242339832872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141131</v>
      </c>
      <c r="L36" s="46">
        <v>0</v>
      </c>
      <c r="M36" s="46">
        <v>0</v>
      </c>
      <c r="N36" s="46">
        <f t="shared" si="9"/>
        <v>141131</v>
      </c>
      <c r="O36" s="47">
        <f t="shared" si="1"/>
        <v>24.570160167130918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533529</v>
      </c>
      <c r="L37" s="46">
        <v>0</v>
      </c>
      <c r="M37" s="46">
        <v>0</v>
      </c>
      <c r="N37" s="46">
        <f t="shared" si="9"/>
        <v>533529</v>
      </c>
      <c r="O37" s="47">
        <f t="shared" si="1"/>
        <v>92.884575208913645</v>
      </c>
      <c r="P37" s="9"/>
    </row>
    <row r="38" spans="1:119">
      <c r="A38" s="12"/>
      <c r="B38" s="25">
        <v>368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834988</v>
      </c>
      <c r="L38" s="46">
        <v>0</v>
      </c>
      <c r="M38" s="46">
        <v>0</v>
      </c>
      <c r="N38" s="46">
        <f t="shared" si="9"/>
        <v>834988</v>
      </c>
      <c r="O38" s="47">
        <f t="shared" si="1"/>
        <v>145.36699164345404</v>
      </c>
      <c r="P38" s="9"/>
    </row>
    <row r="39" spans="1:119">
      <c r="A39" s="12"/>
      <c r="B39" s="25">
        <v>369.9</v>
      </c>
      <c r="C39" s="20" t="s">
        <v>48</v>
      </c>
      <c r="D39" s="46">
        <v>56482</v>
      </c>
      <c r="E39" s="46">
        <v>3299</v>
      </c>
      <c r="F39" s="46">
        <v>0</v>
      </c>
      <c r="G39" s="46">
        <v>0</v>
      </c>
      <c r="H39" s="46">
        <v>0</v>
      </c>
      <c r="I39" s="46">
        <v>42207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101988</v>
      </c>
      <c r="O39" s="47">
        <f t="shared" si="1"/>
        <v>17.75557103064067</v>
      </c>
      <c r="P39" s="9"/>
    </row>
    <row r="40" spans="1:119" ht="15.75">
      <c r="A40" s="29" t="s">
        <v>33</v>
      </c>
      <c r="B40" s="30"/>
      <c r="C40" s="31"/>
      <c r="D40" s="32">
        <f t="shared" ref="D40:M40" si="11">SUM(D41:D42)</f>
        <v>214502</v>
      </c>
      <c r="E40" s="32">
        <f t="shared" si="11"/>
        <v>0</v>
      </c>
      <c r="F40" s="32">
        <f t="shared" si="11"/>
        <v>0</v>
      </c>
      <c r="G40" s="32">
        <f t="shared" si="11"/>
        <v>5024959</v>
      </c>
      <c r="H40" s="32">
        <f t="shared" si="11"/>
        <v>0</v>
      </c>
      <c r="I40" s="32">
        <f t="shared" si="11"/>
        <v>108947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5348408</v>
      </c>
      <c r="O40" s="45">
        <f t="shared" si="1"/>
        <v>931.12952646239557</v>
      </c>
      <c r="P40" s="9"/>
    </row>
    <row r="41" spans="1:119">
      <c r="A41" s="12"/>
      <c r="B41" s="25">
        <v>381</v>
      </c>
      <c r="C41" s="20" t="s">
        <v>49</v>
      </c>
      <c r="D41" s="46">
        <v>214502</v>
      </c>
      <c r="E41" s="46">
        <v>0</v>
      </c>
      <c r="F41" s="46">
        <v>0</v>
      </c>
      <c r="G41" s="46">
        <v>5024959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5239461</v>
      </c>
      <c r="O41" s="47">
        <f t="shared" si="1"/>
        <v>912.16243036211699</v>
      </c>
      <c r="P41" s="9"/>
    </row>
    <row r="42" spans="1:119" ht="15.75" thickBot="1">
      <c r="A42" s="12"/>
      <c r="B42" s="25">
        <v>389.7</v>
      </c>
      <c r="C42" s="20" t="s">
        <v>59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108947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108947</v>
      </c>
      <c r="O42" s="47">
        <f t="shared" si="1"/>
        <v>18.967096100278553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SUM(D5,D14,D18,D25,D32,D34,D40)</f>
        <v>8386555</v>
      </c>
      <c r="E43" s="15">
        <f t="shared" si="12"/>
        <v>360357</v>
      </c>
      <c r="F43" s="15">
        <f t="shared" si="12"/>
        <v>0</v>
      </c>
      <c r="G43" s="15">
        <f t="shared" si="12"/>
        <v>5047625</v>
      </c>
      <c r="H43" s="15">
        <f t="shared" si="12"/>
        <v>0</v>
      </c>
      <c r="I43" s="15">
        <f t="shared" si="12"/>
        <v>4538629</v>
      </c>
      <c r="J43" s="15">
        <f t="shared" si="12"/>
        <v>0</v>
      </c>
      <c r="K43" s="15">
        <f t="shared" si="12"/>
        <v>1662470</v>
      </c>
      <c r="L43" s="15">
        <f t="shared" si="12"/>
        <v>0</v>
      </c>
      <c r="M43" s="15">
        <f t="shared" si="12"/>
        <v>0</v>
      </c>
      <c r="N43" s="15">
        <f t="shared" si="9"/>
        <v>19995636</v>
      </c>
      <c r="O43" s="38">
        <f t="shared" si="1"/>
        <v>3481.134401114206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60</v>
      </c>
      <c r="M45" s="48"/>
      <c r="N45" s="48"/>
      <c r="O45" s="43">
        <v>5744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thickBot="1">
      <c r="A47" s="52" t="s">
        <v>61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7538726</v>
      </c>
      <c r="E5" s="27">
        <f t="shared" si="0"/>
        <v>127142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7665868</v>
      </c>
      <c r="O5" s="33">
        <f t="shared" ref="O5:O43" si="1">(N5/O$45)</f>
        <v>1334.3547432550045</v>
      </c>
      <c r="P5" s="6"/>
    </row>
    <row r="6" spans="1:133">
      <c r="A6" s="12"/>
      <c r="B6" s="25">
        <v>311</v>
      </c>
      <c r="C6" s="20" t="s">
        <v>2</v>
      </c>
      <c r="D6" s="46">
        <v>6325721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6325721</v>
      </c>
      <c r="O6" s="47">
        <f t="shared" si="1"/>
        <v>1101.0828546562227</v>
      </c>
      <c r="P6" s="9"/>
    </row>
    <row r="7" spans="1:133">
      <c r="A7" s="12"/>
      <c r="B7" s="25">
        <v>312.10000000000002</v>
      </c>
      <c r="C7" s="20" t="s">
        <v>10</v>
      </c>
      <c r="D7" s="46">
        <v>239725</v>
      </c>
      <c r="E7" s="46">
        <v>127142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366867</v>
      </c>
      <c r="O7" s="47">
        <f t="shared" si="1"/>
        <v>63.858485639686684</v>
      </c>
      <c r="P7" s="9"/>
    </row>
    <row r="8" spans="1:133">
      <c r="A8" s="12"/>
      <c r="B8" s="25">
        <v>312.41000000000003</v>
      </c>
      <c r="C8" s="20" t="s">
        <v>12</v>
      </c>
      <c r="D8" s="46">
        <v>72571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72571</v>
      </c>
      <c r="O8" s="47">
        <f t="shared" si="1"/>
        <v>12.632027850304613</v>
      </c>
      <c r="P8" s="9"/>
    </row>
    <row r="9" spans="1:133">
      <c r="A9" s="12"/>
      <c r="B9" s="25">
        <v>312.42</v>
      </c>
      <c r="C9" s="20" t="s">
        <v>11</v>
      </c>
      <c r="D9" s="46">
        <v>28136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28136</v>
      </c>
      <c r="O9" s="47">
        <f t="shared" si="1"/>
        <v>4.8974760661444732</v>
      </c>
      <c r="P9" s="9"/>
    </row>
    <row r="10" spans="1:133">
      <c r="A10" s="12"/>
      <c r="B10" s="25">
        <v>314.10000000000002</v>
      </c>
      <c r="C10" s="20" t="s">
        <v>13</v>
      </c>
      <c r="D10" s="46">
        <v>403591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403591</v>
      </c>
      <c r="O10" s="47">
        <f t="shared" si="1"/>
        <v>70.250826805918194</v>
      </c>
      <c r="P10" s="9"/>
    </row>
    <row r="11" spans="1:133">
      <c r="A11" s="12"/>
      <c r="B11" s="25">
        <v>314.39999999999998</v>
      </c>
      <c r="C11" s="20" t="s">
        <v>14</v>
      </c>
      <c r="D11" s="46">
        <v>20680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20680</v>
      </c>
      <c r="O11" s="47">
        <f t="shared" si="1"/>
        <v>3.5996518711923411</v>
      </c>
      <c r="P11" s="9"/>
    </row>
    <row r="12" spans="1:133">
      <c r="A12" s="12"/>
      <c r="B12" s="25">
        <v>315</v>
      </c>
      <c r="C12" s="20" t="s">
        <v>15</v>
      </c>
      <c r="D12" s="46">
        <v>385486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385486</v>
      </c>
      <c r="O12" s="47">
        <f t="shared" si="1"/>
        <v>67.099390774586595</v>
      </c>
      <c r="P12" s="9"/>
    </row>
    <row r="13" spans="1:133">
      <c r="A13" s="12"/>
      <c r="B13" s="25">
        <v>316</v>
      </c>
      <c r="C13" s="20" t="s">
        <v>16</v>
      </c>
      <c r="D13" s="46">
        <v>62816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62816</v>
      </c>
      <c r="O13" s="47">
        <f t="shared" si="1"/>
        <v>10.934029590948651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580456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580456</v>
      </c>
      <c r="O14" s="45">
        <f t="shared" si="1"/>
        <v>101.03672758920801</v>
      </c>
      <c r="P14" s="10"/>
    </row>
    <row r="15" spans="1:133">
      <c r="A15" s="12"/>
      <c r="B15" s="25">
        <v>322</v>
      </c>
      <c r="C15" s="20" t="s">
        <v>0</v>
      </c>
      <c r="D15" s="46">
        <v>135688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135688</v>
      </c>
      <c r="O15" s="47">
        <f t="shared" si="1"/>
        <v>23.618450826805919</v>
      </c>
      <c r="P15" s="9"/>
    </row>
    <row r="16" spans="1:133">
      <c r="A16" s="12"/>
      <c r="B16" s="25">
        <v>323.10000000000002</v>
      </c>
      <c r="C16" s="20" t="s">
        <v>18</v>
      </c>
      <c r="D16" s="46">
        <v>416728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416728</v>
      </c>
      <c r="O16" s="47">
        <f t="shared" si="1"/>
        <v>72.537510879025234</v>
      </c>
      <c r="P16" s="9"/>
    </row>
    <row r="17" spans="1:16">
      <c r="A17" s="12"/>
      <c r="B17" s="25">
        <v>323.39999999999998</v>
      </c>
      <c r="C17" s="20" t="s">
        <v>19</v>
      </c>
      <c r="D17" s="46">
        <v>28040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28040</v>
      </c>
      <c r="O17" s="47">
        <f t="shared" si="1"/>
        <v>4.8807658833768492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476651</v>
      </c>
      <c r="E18" s="32">
        <f t="shared" si="5"/>
        <v>168610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645261</v>
      </c>
      <c r="O18" s="45">
        <f t="shared" si="1"/>
        <v>112.31697127937336</v>
      </c>
      <c r="P18" s="10"/>
    </row>
    <row r="19" spans="1:16">
      <c r="A19" s="12"/>
      <c r="B19" s="25">
        <v>331.2</v>
      </c>
      <c r="C19" s="20" t="s">
        <v>20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0.17406440382941687</v>
      </c>
      <c r="P19" s="9"/>
    </row>
    <row r="20" spans="1:16">
      <c r="A20" s="12"/>
      <c r="B20" s="25">
        <v>335.12</v>
      </c>
      <c r="C20" s="20" t="s">
        <v>22</v>
      </c>
      <c r="D20" s="46">
        <v>134267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134267</v>
      </c>
      <c r="O20" s="47">
        <f t="shared" si="1"/>
        <v>23.371105308964317</v>
      </c>
      <c r="P20" s="9"/>
    </row>
    <row r="21" spans="1:16">
      <c r="A21" s="12"/>
      <c r="B21" s="25">
        <v>335.15</v>
      </c>
      <c r="C21" s="20" t="s">
        <v>23</v>
      </c>
      <c r="D21" s="46">
        <v>5743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5743</v>
      </c>
      <c r="O21" s="47">
        <f t="shared" si="1"/>
        <v>0.99965187119234111</v>
      </c>
      <c r="P21" s="9"/>
    </row>
    <row r="22" spans="1:16">
      <c r="A22" s="12"/>
      <c r="B22" s="25">
        <v>335.18</v>
      </c>
      <c r="C22" s="20" t="s">
        <v>24</v>
      </c>
      <c r="D22" s="46">
        <v>328662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328662</v>
      </c>
      <c r="O22" s="47">
        <f t="shared" si="1"/>
        <v>57.208355091383815</v>
      </c>
      <c r="P22" s="9"/>
    </row>
    <row r="23" spans="1:16">
      <c r="A23" s="12"/>
      <c r="B23" s="25">
        <v>335.49</v>
      </c>
      <c r="C23" s="20" t="s">
        <v>25</v>
      </c>
      <c r="D23" s="46">
        <v>6979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6979</v>
      </c>
      <c r="O23" s="47">
        <f t="shared" si="1"/>
        <v>1.2147954743255005</v>
      </c>
      <c r="P23" s="9"/>
    </row>
    <row r="24" spans="1:16">
      <c r="A24" s="12"/>
      <c r="B24" s="25">
        <v>338</v>
      </c>
      <c r="C24" s="20" t="s">
        <v>26</v>
      </c>
      <c r="D24" s="46">
        <v>0</v>
      </c>
      <c r="E24" s="46">
        <v>168610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168610</v>
      </c>
      <c r="O24" s="47">
        <f t="shared" si="1"/>
        <v>29.348999129677981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SUM(D26:D31)</f>
        <v>123327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3804556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3927883</v>
      </c>
      <c r="O25" s="45">
        <f t="shared" si="1"/>
        <v>683.70461270670148</v>
      </c>
      <c r="P25" s="10"/>
    </row>
    <row r="26" spans="1:16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880739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880739</v>
      </c>
      <c r="O26" s="47">
        <f t="shared" si="1"/>
        <v>153.30530896431679</v>
      </c>
      <c r="P26" s="9"/>
    </row>
    <row r="27" spans="1:16">
      <c r="A27" s="12"/>
      <c r="B27" s="25">
        <v>343.4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1199091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1199091</v>
      </c>
      <c r="O27" s="47">
        <f t="shared" si="1"/>
        <v>208.71906005221933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1085976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1085976</v>
      </c>
      <c r="O28" s="47">
        <f t="shared" si="1"/>
        <v>189.02976501305483</v>
      </c>
      <c r="P28" s="9"/>
    </row>
    <row r="29" spans="1:16">
      <c r="A29" s="12"/>
      <c r="B29" s="25">
        <v>343.9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243775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243775</v>
      </c>
      <c r="O29" s="47">
        <f t="shared" si="1"/>
        <v>42.432550043516102</v>
      </c>
      <c r="P29" s="9"/>
    </row>
    <row r="30" spans="1:16">
      <c r="A30" s="12"/>
      <c r="B30" s="25">
        <v>344.5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394975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394975</v>
      </c>
      <c r="O30" s="47">
        <f t="shared" si="1"/>
        <v>68.751087902523935</v>
      </c>
      <c r="P30" s="9"/>
    </row>
    <row r="31" spans="1:16">
      <c r="A31" s="12"/>
      <c r="B31" s="25">
        <v>347.2</v>
      </c>
      <c r="C31" s="20" t="s">
        <v>39</v>
      </c>
      <c r="D31" s="46">
        <v>123327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123327</v>
      </c>
      <c r="O31" s="47">
        <f t="shared" si="1"/>
        <v>21.466840731070498</v>
      </c>
      <c r="P31" s="9"/>
    </row>
    <row r="32" spans="1:16" ht="15.75">
      <c r="A32" s="29" t="s">
        <v>32</v>
      </c>
      <c r="B32" s="30"/>
      <c r="C32" s="31"/>
      <c r="D32" s="32">
        <f t="shared" ref="D32:M32" si="8">SUM(D33:D33)</f>
        <v>174312</v>
      </c>
      <c r="E32" s="32">
        <f t="shared" si="8"/>
        <v>25302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199614</v>
      </c>
      <c r="O32" s="45">
        <f t="shared" si="1"/>
        <v>34.74569190600522</v>
      </c>
      <c r="P32" s="10"/>
    </row>
    <row r="33" spans="1:119">
      <c r="A33" s="13"/>
      <c r="B33" s="39">
        <v>359</v>
      </c>
      <c r="C33" s="21" t="s">
        <v>42</v>
      </c>
      <c r="D33" s="46">
        <v>174312</v>
      </c>
      <c r="E33" s="46">
        <v>25302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199614</v>
      </c>
      <c r="O33" s="47">
        <f t="shared" si="1"/>
        <v>34.74569190600522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56569</v>
      </c>
      <c r="E34" s="32">
        <f t="shared" si="10"/>
        <v>13040</v>
      </c>
      <c r="F34" s="32">
        <f t="shared" si="10"/>
        <v>0</v>
      </c>
      <c r="G34" s="32">
        <f t="shared" si="10"/>
        <v>-9369</v>
      </c>
      <c r="H34" s="32">
        <f t="shared" si="10"/>
        <v>0</v>
      </c>
      <c r="I34" s="32">
        <f t="shared" si="10"/>
        <v>55373</v>
      </c>
      <c r="J34" s="32">
        <f t="shared" si="10"/>
        <v>0</v>
      </c>
      <c r="K34" s="32">
        <f t="shared" si="10"/>
        <v>593718</v>
      </c>
      <c r="L34" s="32">
        <f t="shared" si="10"/>
        <v>0</v>
      </c>
      <c r="M34" s="32">
        <f t="shared" si="10"/>
        <v>0</v>
      </c>
      <c r="N34" s="32">
        <f t="shared" si="9"/>
        <v>709331</v>
      </c>
      <c r="O34" s="45">
        <f t="shared" si="1"/>
        <v>123.46927763272411</v>
      </c>
      <c r="P34" s="10"/>
    </row>
    <row r="35" spans="1:119">
      <c r="A35" s="12"/>
      <c r="B35" s="25">
        <v>361.1</v>
      </c>
      <c r="C35" s="20" t="s">
        <v>43</v>
      </c>
      <c r="D35" s="46">
        <v>-28829</v>
      </c>
      <c r="E35" s="46">
        <v>2149</v>
      </c>
      <c r="F35" s="46">
        <v>0</v>
      </c>
      <c r="G35" s="46">
        <v>-9369</v>
      </c>
      <c r="H35" s="46">
        <v>0</v>
      </c>
      <c r="I35" s="46">
        <v>2569</v>
      </c>
      <c r="J35" s="46">
        <v>0</v>
      </c>
      <c r="K35" s="46">
        <v>168104</v>
      </c>
      <c r="L35" s="46">
        <v>0</v>
      </c>
      <c r="M35" s="46">
        <v>0</v>
      </c>
      <c r="N35" s="46">
        <f t="shared" si="9"/>
        <v>134624</v>
      </c>
      <c r="O35" s="47">
        <f t="shared" si="1"/>
        <v>23.433246301131419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159421</v>
      </c>
      <c r="L36" s="46">
        <v>0</v>
      </c>
      <c r="M36" s="46">
        <v>0</v>
      </c>
      <c r="N36" s="46">
        <f t="shared" si="9"/>
        <v>159421</v>
      </c>
      <c r="O36" s="47">
        <f t="shared" si="1"/>
        <v>27.749521322889468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-476246</v>
      </c>
      <c r="L37" s="46">
        <v>0</v>
      </c>
      <c r="M37" s="46">
        <v>0</v>
      </c>
      <c r="N37" s="46">
        <f t="shared" si="9"/>
        <v>-476246</v>
      </c>
      <c r="O37" s="47">
        <f t="shared" si="1"/>
        <v>-82.897476066144478</v>
      </c>
      <c r="P37" s="9"/>
    </row>
    <row r="38" spans="1:119">
      <c r="A38" s="12"/>
      <c r="B38" s="25">
        <v>364</v>
      </c>
      <c r="C38" s="20" t="s">
        <v>46</v>
      </c>
      <c r="D38" s="46">
        <v>2592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2592</v>
      </c>
      <c r="O38" s="47">
        <f t="shared" si="1"/>
        <v>0.45117493472584858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742439</v>
      </c>
      <c r="L39" s="46">
        <v>0</v>
      </c>
      <c r="M39" s="46">
        <v>0</v>
      </c>
      <c r="N39" s="46">
        <f t="shared" si="9"/>
        <v>742439</v>
      </c>
      <c r="O39" s="47">
        <f t="shared" si="1"/>
        <v>129.23220191470844</v>
      </c>
      <c r="P39" s="9"/>
    </row>
    <row r="40" spans="1:119">
      <c r="A40" s="12"/>
      <c r="B40" s="25">
        <v>369.9</v>
      </c>
      <c r="C40" s="20" t="s">
        <v>48</v>
      </c>
      <c r="D40" s="46">
        <v>82806</v>
      </c>
      <c r="E40" s="46">
        <v>10891</v>
      </c>
      <c r="F40" s="46">
        <v>0</v>
      </c>
      <c r="G40" s="46">
        <v>0</v>
      </c>
      <c r="H40" s="46">
        <v>0</v>
      </c>
      <c r="I40" s="46">
        <v>52804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146501</v>
      </c>
      <c r="O40" s="47">
        <f t="shared" si="1"/>
        <v>25.500609225413402</v>
      </c>
      <c r="P40" s="9"/>
    </row>
    <row r="41" spans="1:119" ht="15.75">
      <c r="A41" s="29" t="s">
        <v>33</v>
      </c>
      <c r="B41" s="30"/>
      <c r="C41" s="31"/>
      <c r="D41" s="32">
        <f t="shared" ref="D41:M41" si="11">SUM(D42:D42)</f>
        <v>130742</v>
      </c>
      <c r="E41" s="32">
        <f t="shared" si="11"/>
        <v>27136</v>
      </c>
      <c r="F41" s="32">
        <f t="shared" si="11"/>
        <v>0</v>
      </c>
      <c r="G41" s="32">
        <f t="shared" si="11"/>
        <v>75000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232878</v>
      </c>
      <c r="O41" s="45">
        <f t="shared" si="1"/>
        <v>40.535770234986948</v>
      </c>
      <c r="P41" s="9"/>
    </row>
    <row r="42" spans="1:119" ht="15.75" thickBot="1">
      <c r="A42" s="12"/>
      <c r="B42" s="25">
        <v>381</v>
      </c>
      <c r="C42" s="20" t="s">
        <v>49</v>
      </c>
      <c r="D42" s="46">
        <v>130742</v>
      </c>
      <c r="E42" s="46">
        <v>27136</v>
      </c>
      <c r="F42" s="46">
        <v>0</v>
      </c>
      <c r="G42" s="46">
        <v>75000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232878</v>
      </c>
      <c r="O42" s="47">
        <f t="shared" si="1"/>
        <v>40.535770234986948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SUM(D5,D14,D18,D25,D32,D34,D41)</f>
        <v>9080783</v>
      </c>
      <c r="E43" s="15">
        <f t="shared" si="12"/>
        <v>361230</v>
      </c>
      <c r="F43" s="15">
        <f t="shared" si="12"/>
        <v>0</v>
      </c>
      <c r="G43" s="15">
        <f t="shared" si="12"/>
        <v>65631</v>
      </c>
      <c r="H43" s="15">
        <f t="shared" si="12"/>
        <v>0</v>
      </c>
      <c r="I43" s="15">
        <f t="shared" si="12"/>
        <v>3859929</v>
      </c>
      <c r="J43" s="15">
        <f t="shared" si="12"/>
        <v>0</v>
      </c>
      <c r="K43" s="15">
        <f t="shared" si="12"/>
        <v>593718</v>
      </c>
      <c r="L43" s="15">
        <f t="shared" si="12"/>
        <v>0</v>
      </c>
      <c r="M43" s="15">
        <f t="shared" si="12"/>
        <v>0</v>
      </c>
      <c r="N43" s="15">
        <f t="shared" si="9"/>
        <v>13961291</v>
      </c>
      <c r="O43" s="38">
        <f t="shared" si="1"/>
        <v>2430.1637946040037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56</v>
      </c>
      <c r="M45" s="48"/>
      <c r="N45" s="48"/>
      <c r="O45" s="43">
        <v>5745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thickBot="1">
      <c r="A47" s="52" t="s">
        <v>61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A47:O47"/>
    <mergeCell ref="A46:O46"/>
    <mergeCell ref="L45:N4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7511337</v>
      </c>
      <c r="E5" s="27">
        <f t="shared" si="0"/>
        <v>145861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7657198</v>
      </c>
      <c r="O5" s="33">
        <f t="shared" ref="O5:O48" si="1">(N5/O$50)</f>
        <v>1322.7151494213163</v>
      </c>
      <c r="P5" s="6"/>
    </row>
    <row r="6" spans="1:133">
      <c r="A6" s="12"/>
      <c r="B6" s="25">
        <v>311</v>
      </c>
      <c r="C6" s="20" t="s">
        <v>2</v>
      </c>
      <c r="D6" s="46">
        <v>6292755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6292755</v>
      </c>
      <c r="O6" s="47">
        <f t="shared" si="1"/>
        <v>1087.019347037485</v>
      </c>
      <c r="P6" s="9"/>
    </row>
    <row r="7" spans="1:133">
      <c r="A7" s="12"/>
      <c r="B7" s="25">
        <v>312.10000000000002</v>
      </c>
      <c r="C7" s="20" t="s">
        <v>10</v>
      </c>
      <c r="D7" s="46">
        <v>278418</v>
      </c>
      <c r="E7" s="46">
        <v>145861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424279</v>
      </c>
      <c r="O7" s="47">
        <f t="shared" si="1"/>
        <v>73.290551045085508</v>
      </c>
      <c r="P7" s="9"/>
    </row>
    <row r="8" spans="1:133">
      <c r="A8" s="12"/>
      <c r="B8" s="25">
        <v>312.41000000000003</v>
      </c>
      <c r="C8" s="20" t="s">
        <v>12</v>
      </c>
      <c r="D8" s="46">
        <v>82472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82472</v>
      </c>
      <c r="O8" s="47">
        <f t="shared" si="1"/>
        <v>14.246329245120055</v>
      </c>
      <c r="P8" s="9"/>
    </row>
    <row r="9" spans="1:133">
      <c r="A9" s="12"/>
      <c r="B9" s="25">
        <v>312.42</v>
      </c>
      <c r="C9" s="20" t="s">
        <v>11</v>
      </c>
      <c r="D9" s="46">
        <v>32144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32144</v>
      </c>
      <c r="O9" s="47">
        <f t="shared" si="1"/>
        <v>5.5525997581620317</v>
      </c>
      <c r="P9" s="9"/>
    </row>
    <row r="10" spans="1:133">
      <c r="A10" s="12"/>
      <c r="B10" s="25">
        <v>314.10000000000002</v>
      </c>
      <c r="C10" s="20" t="s">
        <v>13</v>
      </c>
      <c r="D10" s="46">
        <v>415994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415994</v>
      </c>
      <c r="O10" s="47">
        <f t="shared" si="1"/>
        <v>71.859388495422351</v>
      </c>
      <c r="P10" s="9"/>
    </row>
    <row r="11" spans="1:133">
      <c r="A11" s="12"/>
      <c r="B11" s="25">
        <v>314.39999999999998</v>
      </c>
      <c r="C11" s="20" t="s">
        <v>14</v>
      </c>
      <c r="D11" s="46">
        <v>22341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22341</v>
      </c>
      <c r="O11" s="47">
        <f t="shared" si="1"/>
        <v>3.8592157540162377</v>
      </c>
      <c r="P11" s="9"/>
    </row>
    <row r="12" spans="1:133">
      <c r="A12" s="12"/>
      <c r="B12" s="25">
        <v>315</v>
      </c>
      <c r="C12" s="20" t="s">
        <v>15</v>
      </c>
      <c r="D12" s="46">
        <v>337348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337348</v>
      </c>
      <c r="O12" s="47">
        <f t="shared" si="1"/>
        <v>58.27396787009846</v>
      </c>
      <c r="P12" s="9"/>
    </row>
    <row r="13" spans="1:133">
      <c r="A13" s="12"/>
      <c r="B13" s="25">
        <v>316</v>
      </c>
      <c r="C13" s="20" t="s">
        <v>16</v>
      </c>
      <c r="D13" s="46">
        <v>49865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49865</v>
      </c>
      <c r="O13" s="47">
        <f t="shared" si="1"/>
        <v>8.6137502159267569</v>
      </c>
      <c r="P13" s="9"/>
    </row>
    <row r="14" spans="1:133" ht="15.75">
      <c r="A14" s="29" t="s">
        <v>83</v>
      </c>
      <c r="B14" s="30"/>
      <c r="C14" s="31"/>
      <c r="D14" s="32">
        <f t="shared" ref="D14:M14" si="3">SUM(D15:D18)</f>
        <v>583707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583707</v>
      </c>
      <c r="O14" s="45">
        <f t="shared" si="1"/>
        <v>100.83036793919503</v>
      </c>
      <c r="P14" s="10"/>
    </row>
    <row r="15" spans="1:133">
      <c r="A15" s="12"/>
      <c r="B15" s="25">
        <v>322</v>
      </c>
      <c r="C15" s="20" t="s">
        <v>0</v>
      </c>
      <c r="D15" s="46">
        <v>100548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100548</v>
      </c>
      <c r="O15" s="47">
        <f t="shared" si="1"/>
        <v>17.368802902055624</v>
      </c>
      <c r="P15" s="9"/>
    </row>
    <row r="16" spans="1:133">
      <c r="A16" s="12"/>
      <c r="B16" s="25">
        <v>323.10000000000002</v>
      </c>
      <c r="C16" s="20" t="s">
        <v>18</v>
      </c>
      <c r="D16" s="46">
        <v>432283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432283</v>
      </c>
      <c r="O16" s="47">
        <f t="shared" si="1"/>
        <v>74.673173259630332</v>
      </c>
      <c r="P16" s="9"/>
    </row>
    <row r="17" spans="1:16">
      <c r="A17" s="12"/>
      <c r="B17" s="25">
        <v>323.39999999999998</v>
      </c>
      <c r="C17" s="20" t="s">
        <v>19</v>
      </c>
      <c r="D17" s="46">
        <v>31540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31540</v>
      </c>
      <c r="O17" s="47">
        <f t="shared" si="1"/>
        <v>5.4482639488685436</v>
      </c>
      <c r="P17" s="9"/>
    </row>
    <row r="18" spans="1:16">
      <c r="A18" s="12"/>
      <c r="B18" s="25">
        <v>329</v>
      </c>
      <c r="C18" s="20" t="s">
        <v>84</v>
      </c>
      <c r="D18" s="46">
        <v>19336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19336</v>
      </c>
      <c r="O18" s="47">
        <f t="shared" si="1"/>
        <v>3.3401278286405249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SUM(D20:D27)</f>
        <v>549474</v>
      </c>
      <c r="E19" s="32">
        <f t="shared" si="5"/>
        <v>223419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12500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785393</v>
      </c>
      <c r="O19" s="45">
        <f t="shared" si="1"/>
        <v>135.66989117291413</v>
      </c>
      <c r="P19" s="10"/>
    </row>
    <row r="20" spans="1:16">
      <c r="A20" s="12"/>
      <c r="B20" s="25">
        <v>331.2</v>
      </c>
      <c r="C20" s="20" t="s">
        <v>20</v>
      </c>
      <c r="D20" s="46">
        <v>5348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5348</v>
      </c>
      <c r="O20" s="47">
        <f t="shared" si="1"/>
        <v>0.92382103990326481</v>
      </c>
      <c r="P20" s="9"/>
    </row>
    <row r="21" spans="1:16">
      <c r="A21" s="12"/>
      <c r="B21" s="25">
        <v>331.9</v>
      </c>
      <c r="C21" s="20" t="s">
        <v>85</v>
      </c>
      <c r="D21" s="46">
        <v>24288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24288</v>
      </c>
      <c r="O21" s="47">
        <f t="shared" si="1"/>
        <v>4.1955432717222321</v>
      </c>
      <c r="P21" s="9"/>
    </row>
    <row r="22" spans="1:16">
      <c r="A22" s="12"/>
      <c r="B22" s="25">
        <v>334.36</v>
      </c>
      <c r="C22" s="20" t="s">
        <v>86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12500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12500</v>
      </c>
      <c r="O22" s="47">
        <f t="shared" si="1"/>
        <v>2.1592675764380722</v>
      </c>
      <c r="P22" s="9"/>
    </row>
    <row r="23" spans="1:16">
      <c r="A23" s="12"/>
      <c r="B23" s="25">
        <v>335.12</v>
      </c>
      <c r="C23" s="20" t="s">
        <v>22</v>
      </c>
      <c r="D23" s="46">
        <v>148526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148526</v>
      </c>
      <c r="O23" s="47">
        <f t="shared" si="1"/>
        <v>25.656590084643287</v>
      </c>
      <c r="P23" s="9"/>
    </row>
    <row r="24" spans="1:16">
      <c r="A24" s="12"/>
      <c r="B24" s="25">
        <v>335.15</v>
      </c>
      <c r="C24" s="20" t="s">
        <v>23</v>
      </c>
      <c r="D24" s="46">
        <v>4185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4185</v>
      </c>
      <c r="O24" s="47">
        <f t="shared" si="1"/>
        <v>0.72292278459146653</v>
      </c>
      <c r="P24" s="9"/>
    </row>
    <row r="25" spans="1:16">
      <c r="A25" s="12"/>
      <c r="B25" s="25">
        <v>335.18</v>
      </c>
      <c r="C25" s="20" t="s">
        <v>24</v>
      </c>
      <c r="D25" s="46">
        <v>358645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358645</v>
      </c>
      <c r="O25" s="47">
        <f t="shared" si="1"/>
        <v>61.95284159613059</v>
      </c>
      <c r="P25" s="9"/>
    </row>
    <row r="26" spans="1:16">
      <c r="A26" s="12"/>
      <c r="B26" s="25">
        <v>335.49</v>
      </c>
      <c r="C26" s="20" t="s">
        <v>25</v>
      </c>
      <c r="D26" s="46">
        <v>8482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8482</v>
      </c>
      <c r="O26" s="47">
        <f t="shared" si="1"/>
        <v>1.4651926066678183</v>
      </c>
      <c r="P26" s="9"/>
    </row>
    <row r="27" spans="1:16">
      <c r="A27" s="12"/>
      <c r="B27" s="25">
        <v>338</v>
      </c>
      <c r="C27" s="20" t="s">
        <v>26</v>
      </c>
      <c r="D27" s="46">
        <v>0</v>
      </c>
      <c r="E27" s="46">
        <v>223419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223419</v>
      </c>
      <c r="O27" s="47">
        <f t="shared" si="1"/>
        <v>38.593712212817415</v>
      </c>
      <c r="P27" s="9"/>
    </row>
    <row r="28" spans="1:16" ht="15.75">
      <c r="A28" s="29" t="s">
        <v>31</v>
      </c>
      <c r="B28" s="30"/>
      <c r="C28" s="31"/>
      <c r="D28" s="32">
        <f t="shared" ref="D28:M28" si="7">SUM(D29:D35)</f>
        <v>125345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2515007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2640352</v>
      </c>
      <c r="O28" s="45">
        <f t="shared" si="1"/>
        <v>456.09811711867337</v>
      </c>
      <c r="P28" s="10"/>
    </row>
    <row r="29" spans="1:16">
      <c r="A29" s="12"/>
      <c r="B29" s="25">
        <v>341.9</v>
      </c>
      <c r="C29" s="20" t="s">
        <v>87</v>
      </c>
      <c r="D29" s="46">
        <v>225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8">SUM(D29:M29)</f>
        <v>225</v>
      </c>
      <c r="O29" s="47">
        <f t="shared" si="1"/>
        <v>3.8866816375885301E-2</v>
      </c>
      <c r="P29" s="9"/>
    </row>
    <row r="30" spans="1:16">
      <c r="A30" s="12"/>
      <c r="B30" s="25">
        <v>343.3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590717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590717</v>
      </c>
      <c r="O30" s="47">
        <f t="shared" si="1"/>
        <v>102.04128519606149</v>
      </c>
      <c r="P30" s="9"/>
    </row>
    <row r="31" spans="1:16">
      <c r="A31" s="12"/>
      <c r="B31" s="25">
        <v>343.4</v>
      </c>
      <c r="C31" s="20" t="s">
        <v>35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753416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753416</v>
      </c>
      <c r="O31" s="47">
        <f t="shared" si="1"/>
        <v>130.14613922957332</v>
      </c>
      <c r="P31" s="9"/>
    </row>
    <row r="32" spans="1:16">
      <c r="A32" s="12"/>
      <c r="B32" s="25">
        <v>343.5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760055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760055</v>
      </c>
      <c r="O32" s="47">
        <f t="shared" si="1"/>
        <v>131.29296942477112</v>
      </c>
      <c r="P32" s="9"/>
    </row>
    <row r="33" spans="1:119">
      <c r="A33" s="12"/>
      <c r="B33" s="25">
        <v>343.9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114219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114219</v>
      </c>
      <c r="O33" s="47">
        <f t="shared" si="1"/>
        <v>19.730350665054413</v>
      </c>
      <c r="P33" s="9"/>
    </row>
    <row r="34" spans="1:119">
      <c r="A34" s="12"/>
      <c r="B34" s="25">
        <v>344.5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296600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296600</v>
      </c>
      <c r="O34" s="47">
        <f t="shared" si="1"/>
        <v>51.23510105372258</v>
      </c>
      <c r="P34" s="9"/>
    </row>
    <row r="35" spans="1:119">
      <c r="A35" s="12"/>
      <c r="B35" s="25">
        <v>347.2</v>
      </c>
      <c r="C35" s="20" t="s">
        <v>39</v>
      </c>
      <c r="D35" s="46">
        <v>125120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125120</v>
      </c>
      <c r="O35" s="47">
        <f t="shared" si="1"/>
        <v>21.613404733114528</v>
      </c>
      <c r="P35" s="9"/>
    </row>
    <row r="36" spans="1:119" ht="15.75">
      <c r="A36" s="29" t="s">
        <v>32</v>
      </c>
      <c r="B36" s="30"/>
      <c r="C36" s="31"/>
      <c r="D36" s="32">
        <f t="shared" ref="D36:M36" si="9">SUM(D37:D38)</f>
        <v>205588</v>
      </c>
      <c r="E36" s="32">
        <f t="shared" si="9"/>
        <v>81837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8"/>
        <v>287425</v>
      </c>
      <c r="O36" s="45">
        <f t="shared" si="1"/>
        <v>49.650198652617036</v>
      </c>
      <c r="P36" s="10"/>
    </row>
    <row r="37" spans="1:119">
      <c r="A37" s="13"/>
      <c r="B37" s="39">
        <v>352</v>
      </c>
      <c r="C37" s="21" t="s">
        <v>88</v>
      </c>
      <c r="D37" s="46">
        <v>0</v>
      </c>
      <c r="E37" s="46">
        <v>147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147</v>
      </c>
      <c r="O37" s="47">
        <f t="shared" si="1"/>
        <v>2.539298669891173E-2</v>
      </c>
      <c r="P37" s="9"/>
    </row>
    <row r="38" spans="1:119">
      <c r="A38" s="13"/>
      <c r="B38" s="39">
        <v>359</v>
      </c>
      <c r="C38" s="21" t="s">
        <v>42</v>
      </c>
      <c r="D38" s="46">
        <v>205588</v>
      </c>
      <c r="E38" s="46">
        <v>81690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10">SUM(D38:M38)</f>
        <v>287278</v>
      </c>
      <c r="O38" s="47">
        <f t="shared" si="1"/>
        <v>49.624805665918117</v>
      </c>
      <c r="P38" s="9"/>
    </row>
    <row r="39" spans="1:119" ht="15.75">
      <c r="A39" s="29" t="s">
        <v>3</v>
      </c>
      <c r="B39" s="30"/>
      <c r="C39" s="31"/>
      <c r="D39" s="32">
        <f t="shared" ref="D39:M39" si="11">SUM(D40:D45)</f>
        <v>186189</v>
      </c>
      <c r="E39" s="32">
        <f t="shared" si="11"/>
        <v>23561</v>
      </c>
      <c r="F39" s="32">
        <f t="shared" si="11"/>
        <v>0</v>
      </c>
      <c r="G39" s="32">
        <f t="shared" si="11"/>
        <v>34119</v>
      </c>
      <c r="H39" s="32">
        <f t="shared" si="11"/>
        <v>0</v>
      </c>
      <c r="I39" s="32">
        <f t="shared" si="11"/>
        <v>131390</v>
      </c>
      <c r="J39" s="32">
        <f t="shared" si="11"/>
        <v>0</v>
      </c>
      <c r="K39" s="32">
        <f t="shared" si="11"/>
        <v>-861783</v>
      </c>
      <c r="L39" s="32">
        <f t="shared" si="11"/>
        <v>0</v>
      </c>
      <c r="M39" s="32">
        <f t="shared" si="11"/>
        <v>0</v>
      </c>
      <c r="N39" s="32">
        <f t="shared" si="10"/>
        <v>-486524</v>
      </c>
      <c r="O39" s="45">
        <f t="shared" si="1"/>
        <v>-84.042839868716527</v>
      </c>
      <c r="P39" s="10"/>
    </row>
    <row r="40" spans="1:119">
      <c r="A40" s="12"/>
      <c r="B40" s="25">
        <v>361.1</v>
      </c>
      <c r="C40" s="20" t="s">
        <v>43</v>
      </c>
      <c r="D40" s="46">
        <v>144795</v>
      </c>
      <c r="E40" s="46">
        <v>15781</v>
      </c>
      <c r="F40" s="46">
        <v>0</v>
      </c>
      <c r="G40" s="46">
        <v>34119</v>
      </c>
      <c r="H40" s="46">
        <v>0</v>
      </c>
      <c r="I40" s="46">
        <v>98824</v>
      </c>
      <c r="J40" s="46">
        <v>0</v>
      </c>
      <c r="K40" s="46">
        <v>188079</v>
      </c>
      <c r="L40" s="46">
        <v>0</v>
      </c>
      <c r="M40" s="46">
        <v>0</v>
      </c>
      <c r="N40" s="46">
        <f t="shared" si="10"/>
        <v>481598</v>
      </c>
      <c r="O40" s="47">
        <f t="shared" si="1"/>
        <v>83.19191570219381</v>
      </c>
      <c r="P40" s="9"/>
    </row>
    <row r="41" spans="1:119">
      <c r="A41" s="12"/>
      <c r="B41" s="25">
        <v>361.2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219301</v>
      </c>
      <c r="L41" s="46">
        <v>0</v>
      </c>
      <c r="M41" s="46">
        <v>0</v>
      </c>
      <c r="N41" s="46">
        <f t="shared" si="10"/>
        <v>219301</v>
      </c>
      <c r="O41" s="47">
        <f t="shared" si="1"/>
        <v>37.882363102435654</v>
      </c>
      <c r="P41" s="9"/>
    </row>
    <row r="42" spans="1:119">
      <c r="A42" s="12"/>
      <c r="B42" s="25">
        <v>361.3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-1934174</v>
      </c>
      <c r="L42" s="46">
        <v>0</v>
      </c>
      <c r="M42" s="46">
        <v>0</v>
      </c>
      <c r="N42" s="46">
        <f t="shared" si="10"/>
        <v>-1934174</v>
      </c>
      <c r="O42" s="47">
        <f t="shared" si="1"/>
        <v>-334.11193643116258</v>
      </c>
      <c r="P42" s="9"/>
    </row>
    <row r="43" spans="1:119">
      <c r="A43" s="12"/>
      <c r="B43" s="25">
        <v>364</v>
      </c>
      <c r="C43" s="20" t="s">
        <v>46</v>
      </c>
      <c r="D43" s="46">
        <v>3027</v>
      </c>
      <c r="E43" s="46">
        <v>0</v>
      </c>
      <c r="F43" s="46">
        <v>0</v>
      </c>
      <c r="G43" s="46">
        <v>0</v>
      </c>
      <c r="H43" s="46">
        <v>0</v>
      </c>
      <c r="I43" s="46">
        <v>2484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5511</v>
      </c>
      <c r="O43" s="47">
        <f t="shared" si="1"/>
        <v>0.95197788910001724</v>
      </c>
      <c r="P43" s="9"/>
    </row>
    <row r="44" spans="1:119">
      <c r="A44" s="12"/>
      <c r="B44" s="25">
        <v>368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665011</v>
      </c>
      <c r="L44" s="46">
        <v>0</v>
      </c>
      <c r="M44" s="46">
        <v>0</v>
      </c>
      <c r="N44" s="46">
        <f t="shared" si="10"/>
        <v>665011</v>
      </c>
      <c r="O44" s="47">
        <f t="shared" si="1"/>
        <v>114.87493522197271</v>
      </c>
      <c r="P44" s="9"/>
    </row>
    <row r="45" spans="1:119">
      <c r="A45" s="12"/>
      <c r="B45" s="25">
        <v>369.9</v>
      </c>
      <c r="C45" s="20" t="s">
        <v>48</v>
      </c>
      <c r="D45" s="46">
        <v>38367</v>
      </c>
      <c r="E45" s="46">
        <v>7780</v>
      </c>
      <c r="F45" s="46">
        <v>0</v>
      </c>
      <c r="G45" s="46">
        <v>0</v>
      </c>
      <c r="H45" s="46">
        <v>0</v>
      </c>
      <c r="I45" s="46">
        <v>30082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76229</v>
      </c>
      <c r="O45" s="47">
        <f t="shared" si="1"/>
        <v>13.167904646743825</v>
      </c>
      <c r="P45" s="9"/>
    </row>
    <row r="46" spans="1:119" ht="15.75">
      <c r="A46" s="29" t="s">
        <v>33</v>
      </c>
      <c r="B46" s="30"/>
      <c r="C46" s="31"/>
      <c r="D46" s="32">
        <f t="shared" ref="D46:M46" si="12">SUM(D47:D47)</f>
        <v>0</v>
      </c>
      <c r="E46" s="32">
        <f t="shared" si="12"/>
        <v>281901</v>
      </c>
      <c r="F46" s="32">
        <f t="shared" si="12"/>
        <v>0</v>
      </c>
      <c r="G46" s="32">
        <f t="shared" si="12"/>
        <v>2383200</v>
      </c>
      <c r="H46" s="32">
        <f t="shared" si="12"/>
        <v>0</v>
      </c>
      <c r="I46" s="32">
        <f t="shared" si="12"/>
        <v>110940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2776041</v>
      </c>
      <c r="O46" s="45">
        <f t="shared" si="1"/>
        <v>479.53722577301778</v>
      </c>
      <c r="P46" s="9"/>
    </row>
    <row r="47" spans="1:119" ht="15.75" thickBot="1">
      <c r="A47" s="12"/>
      <c r="B47" s="25">
        <v>381</v>
      </c>
      <c r="C47" s="20" t="s">
        <v>49</v>
      </c>
      <c r="D47" s="46">
        <v>0</v>
      </c>
      <c r="E47" s="46">
        <v>281901</v>
      </c>
      <c r="F47" s="46">
        <v>0</v>
      </c>
      <c r="G47" s="46">
        <v>2383200</v>
      </c>
      <c r="H47" s="46">
        <v>0</v>
      </c>
      <c r="I47" s="46">
        <v>110940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2776041</v>
      </c>
      <c r="O47" s="47">
        <f t="shared" si="1"/>
        <v>479.53722577301778</v>
      </c>
      <c r="P47" s="9"/>
    </row>
    <row r="48" spans="1:119" ht="16.5" thickBot="1">
      <c r="A48" s="14" t="s">
        <v>40</v>
      </c>
      <c r="B48" s="23"/>
      <c r="C48" s="22"/>
      <c r="D48" s="15">
        <f t="shared" ref="D48:M48" si="13">SUM(D5,D14,D19,D28,D36,D39,D46)</f>
        <v>9161640</v>
      </c>
      <c r="E48" s="15">
        <f t="shared" si="13"/>
        <v>756579</v>
      </c>
      <c r="F48" s="15">
        <f t="shared" si="13"/>
        <v>0</v>
      </c>
      <c r="G48" s="15">
        <f t="shared" si="13"/>
        <v>2417319</v>
      </c>
      <c r="H48" s="15">
        <f t="shared" si="13"/>
        <v>0</v>
      </c>
      <c r="I48" s="15">
        <f t="shared" si="13"/>
        <v>2769837</v>
      </c>
      <c r="J48" s="15">
        <f t="shared" si="13"/>
        <v>0</v>
      </c>
      <c r="K48" s="15">
        <f t="shared" si="13"/>
        <v>-861783</v>
      </c>
      <c r="L48" s="15">
        <f t="shared" si="13"/>
        <v>0</v>
      </c>
      <c r="M48" s="15">
        <f t="shared" si="13"/>
        <v>0</v>
      </c>
      <c r="N48" s="15">
        <f t="shared" si="10"/>
        <v>14243592</v>
      </c>
      <c r="O48" s="38">
        <f t="shared" si="1"/>
        <v>2460.4581102090169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89</v>
      </c>
      <c r="M50" s="48"/>
      <c r="N50" s="48"/>
      <c r="O50" s="43">
        <v>5789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8"/>
      <c r="M3" s="69"/>
      <c r="N3" s="36"/>
      <c r="O3" s="37"/>
      <c r="P3" s="70" t="s">
        <v>121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122</v>
      </c>
      <c r="N4" s="35" t="s">
        <v>9</v>
      </c>
      <c r="O4" s="35" t="s">
        <v>123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124</v>
      </c>
      <c r="B5" s="26"/>
      <c r="C5" s="26"/>
      <c r="D5" s="27">
        <f t="shared" ref="D5:N5" si="0">SUM(D6:D14)</f>
        <v>14300339</v>
      </c>
      <c r="E5" s="27">
        <f t="shared" si="0"/>
        <v>4618922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18919261</v>
      </c>
      <c r="P5" s="33">
        <f t="shared" ref="P5:P36" si="1">(O5/P$55)</f>
        <v>3382.6677990345074</v>
      </c>
      <c r="Q5" s="6"/>
    </row>
    <row r="6" spans="1:134">
      <c r="A6" s="12"/>
      <c r="B6" s="25">
        <v>311</v>
      </c>
      <c r="C6" s="20" t="s">
        <v>2</v>
      </c>
      <c r="D6" s="46">
        <v>13175991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13175991</v>
      </c>
      <c r="P6" s="47">
        <f t="shared" si="1"/>
        <v>2355.8002860718757</v>
      </c>
      <c r="Q6" s="9"/>
    </row>
    <row r="7" spans="1:134">
      <c r="A7" s="12"/>
      <c r="B7" s="25">
        <v>312.12</v>
      </c>
      <c r="C7" s="20" t="s">
        <v>125</v>
      </c>
      <c r="D7" s="46">
        <v>0</v>
      </c>
      <c r="E7" s="46">
        <v>4372990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4372990</v>
      </c>
      <c r="P7" s="47">
        <f t="shared" si="1"/>
        <v>781.86840693724298</v>
      </c>
      <c r="Q7" s="9"/>
    </row>
    <row r="8" spans="1:134">
      <c r="A8" s="12"/>
      <c r="B8" s="25">
        <v>312.41000000000003</v>
      </c>
      <c r="C8" s="20" t="s">
        <v>126</v>
      </c>
      <c r="D8" s="46">
        <v>69317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69317</v>
      </c>
      <c r="P8" s="47">
        <f t="shared" si="1"/>
        <v>12.393527623815483</v>
      </c>
      <c r="Q8" s="9"/>
    </row>
    <row r="9" spans="1:134">
      <c r="A9" s="12"/>
      <c r="B9" s="25">
        <v>312.43</v>
      </c>
      <c r="C9" s="20" t="s">
        <v>127</v>
      </c>
      <c r="D9" s="46">
        <v>26259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26259</v>
      </c>
      <c r="P9" s="47">
        <f t="shared" si="1"/>
        <v>4.6949758626854994</v>
      </c>
      <c r="Q9" s="9"/>
    </row>
    <row r="10" spans="1:134">
      <c r="A10" s="12"/>
      <c r="B10" s="25">
        <v>314.10000000000002</v>
      </c>
      <c r="C10" s="20" t="s">
        <v>13</v>
      </c>
      <c r="D10" s="46">
        <v>692965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692965</v>
      </c>
      <c r="P10" s="47">
        <f t="shared" si="1"/>
        <v>123.89862327909887</v>
      </c>
      <c r="Q10" s="9"/>
    </row>
    <row r="11" spans="1:134">
      <c r="A11" s="12"/>
      <c r="B11" s="25">
        <v>314.39999999999998</v>
      </c>
      <c r="C11" s="20" t="s">
        <v>14</v>
      </c>
      <c r="D11" s="46">
        <v>25088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25088</v>
      </c>
      <c r="P11" s="47">
        <f t="shared" si="1"/>
        <v>4.485607008760951</v>
      </c>
      <c r="Q11" s="9"/>
    </row>
    <row r="12" spans="1:134">
      <c r="A12" s="12"/>
      <c r="B12" s="25">
        <v>315.10000000000002</v>
      </c>
      <c r="C12" s="20" t="s">
        <v>128</v>
      </c>
      <c r="D12" s="46">
        <v>192303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192303</v>
      </c>
      <c r="P12" s="47">
        <f t="shared" si="1"/>
        <v>34.382799928482029</v>
      </c>
      <c r="Q12" s="9"/>
    </row>
    <row r="13" spans="1:134">
      <c r="A13" s="12"/>
      <c r="B13" s="25">
        <v>316</v>
      </c>
      <c r="C13" s="20" t="s">
        <v>72</v>
      </c>
      <c r="D13" s="46">
        <v>118416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118416</v>
      </c>
      <c r="P13" s="47">
        <f t="shared" si="1"/>
        <v>21.172179510101913</v>
      </c>
      <c r="Q13" s="9"/>
    </row>
    <row r="14" spans="1:134">
      <c r="A14" s="12"/>
      <c r="B14" s="25">
        <v>319.89999999999998</v>
      </c>
      <c r="C14" s="20" t="s">
        <v>129</v>
      </c>
      <c r="D14" s="46">
        <v>0</v>
      </c>
      <c r="E14" s="46">
        <v>245932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1" si="3">SUM(D14:N14)</f>
        <v>245932</v>
      </c>
      <c r="P14" s="47">
        <f t="shared" si="1"/>
        <v>43.97139281244413</v>
      </c>
      <c r="Q14" s="9"/>
    </row>
    <row r="15" spans="1:134" ht="15.75">
      <c r="A15" s="29" t="s">
        <v>17</v>
      </c>
      <c r="B15" s="30"/>
      <c r="C15" s="31"/>
      <c r="D15" s="32">
        <f t="shared" ref="D15:N15" si="4">SUM(D16:D20)</f>
        <v>505109</v>
      </c>
      <c r="E15" s="32">
        <f t="shared" si="4"/>
        <v>759793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350982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3"/>
        <v>1615884</v>
      </c>
      <c r="P15" s="45">
        <f t="shared" si="1"/>
        <v>288.91185410334344</v>
      </c>
      <c r="Q15" s="10"/>
    </row>
    <row r="16" spans="1:134">
      <c r="A16" s="12"/>
      <c r="B16" s="25">
        <v>322</v>
      </c>
      <c r="C16" s="20" t="s">
        <v>130</v>
      </c>
      <c r="D16" s="46">
        <v>0</v>
      </c>
      <c r="E16" s="46">
        <v>759793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3"/>
        <v>759793</v>
      </c>
      <c r="P16" s="47">
        <f t="shared" si="1"/>
        <v>135.84713034149831</v>
      </c>
      <c r="Q16" s="9"/>
    </row>
    <row r="17" spans="1:17">
      <c r="A17" s="12"/>
      <c r="B17" s="25">
        <v>323.10000000000002</v>
      </c>
      <c r="C17" s="20" t="s">
        <v>18</v>
      </c>
      <c r="D17" s="46">
        <v>481521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3"/>
        <v>481521</v>
      </c>
      <c r="P17" s="47">
        <f t="shared" si="1"/>
        <v>86.093509744323256</v>
      </c>
      <c r="Q17" s="9"/>
    </row>
    <row r="18" spans="1:17">
      <c r="A18" s="12"/>
      <c r="B18" s="25">
        <v>323.39999999999998</v>
      </c>
      <c r="C18" s="20" t="s">
        <v>19</v>
      </c>
      <c r="D18" s="46">
        <v>20388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3"/>
        <v>20388</v>
      </c>
      <c r="P18" s="47">
        <f t="shared" si="1"/>
        <v>3.6452708743071698</v>
      </c>
      <c r="Q18" s="9"/>
    </row>
    <row r="19" spans="1:17">
      <c r="A19" s="12"/>
      <c r="B19" s="25">
        <v>325.2</v>
      </c>
      <c r="C19" s="20" t="s">
        <v>110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350982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3"/>
        <v>350982</v>
      </c>
      <c r="P19" s="47">
        <f t="shared" si="1"/>
        <v>62.753799392097264</v>
      </c>
      <c r="Q19" s="9"/>
    </row>
    <row r="20" spans="1:17">
      <c r="A20" s="12"/>
      <c r="B20" s="25">
        <v>329.5</v>
      </c>
      <c r="C20" s="20" t="s">
        <v>131</v>
      </c>
      <c r="D20" s="46">
        <v>3200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3"/>
        <v>3200</v>
      </c>
      <c r="P20" s="47">
        <f t="shared" si="1"/>
        <v>0.57214375111746829</v>
      </c>
      <c r="Q20" s="9"/>
    </row>
    <row r="21" spans="1:17" ht="15.75">
      <c r="A21" s="29" t="s">
        <v>132</v>
      </c>
      <c r="B21" s="30"/>
      <c r="C21" s="31"/>
      <c r="D21" s="32">
        <f t="shared" ref="D21:N21" si="5">SUM(D22:D30)</f>
        <v>1363389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1427646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3"/>
        <v>2791035</v>
      </c>
      <c r="P21" s="45">
        <f t="shared" si="1"/>
        <v>499.02288575004468</v>
      </c>
      <c r="Q21" s="10"/>
    </row>
    <row r="22" spans="1:17">
      <c r="A22" s="12"/>
      <c r="B22" s="25">
        <v>331.51</v>
      </c>
      <c r="C22" s="20" t="s">
        <v>133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405382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9" si="6">SUM(D22:N22)</f>
        <v>405382</v>
      </c>
      <c r="P22" s="47">
        <f t="shared" si="1"/>
        <v>72.480243161094222</v>
      </c>
      <c r="Q22" s="9"/>
    </row>
    <row r="23" spans="1:17">
      <c r="A23" s="12"/>
      <c r="B23" s="25">
        <v>331.62</v>
      </c>
      <c r="C23" s="20" t="s">
        <v>134</v>
      </c>
      <c r="D23" s="46">
        <v>639957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639957</v>
      </c>
      <c r="P23" s="47">
        <f t="shared" si="1"/>
        <v>114.42106204183801</v>
      </c>
      <c r="Q23" s="9"/>
    </row>
    <row r="24" spans="1:17">
      <c r="A24" s="12"/>
      <c r="B24" s="25">
        <v>334.2</v>
      </c>
      <c r="C24" s="20" t="s">
        <v>135</v>
      </c>
      <c r="D24" s="46">
        <v>27567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27567</v>
      </c>
      <c r="P24" s="47">
        <f t="shared" si="1"/>
        <v>4.9288396209547649</v>
      </c>
      <c r="Q24" s="9"/>
    </row>
    <row r="25" spans="1:17">
      <c r="A25" s="12"/>
      <c r="B25" s="25">
        <v>334.31</v>
      </c>
      <c r="C25" s="20" t="s">
        <v>136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124000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124000</v>
      </c>
      <c r="P25" s="47">
        <f t="shared" si="1"/>
        <v>22.170570355801896</v>
      </c>
      <c r="Q25" s="9"/>
    </row>
    <row r="26" spans="1:17">
      <c r="A26" s="12"/>
      <c r="B26" s="25">
        <v>334.36</v>
      </c>
      <c r="C26" s="20" t="s">
        <v>86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898264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898264</v>
      </c>
      <c r="P26" s="47">
        <f t="shared" si="1"/>
        <v>160.60504201680672</v>
      </c>
      <c r="Q26" s="9"/>
    </row>
    <row r="27" spans="1:17">
      <c r="A27" s="12"/>
      <c r="B27" s="25">
        <v>335.125</v>
      </c>
      <c r="C27" s="20" t="s">
        <v>137</v>
      </c>
      <c r="D27" s="46">
        <v>179328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179328</v>
      </c>
      <c r="P27" s="47">
        <f t="shared" si="1"/>
        <v>32.062935812622925</v>
      </c>
      <c r="Q27" s="9"/>
    </row>
    <row r="28" spans="1:17">
      <c r="A28" s="12"/>
      <c r="B28" s="25">
        <v>335.15</v>
      </c>
      <c r="C28" s="20" t="s">
        <v>75</v>
      </c>
      <c r="D28" s="46">
        <v>6716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6716</v>
      </c>
      <c r="P28" s="47">
        <f t="shared" si="1"/>
        <v>1.2007866976577866</v>
      </c>
      <c r="Q28" s="9"/>
    </row>
    <row r="29" spans="1:17">
      <c r="A29" s="12"/>
      <c r="B29" s="25">
        <v>335.18</v>
      </c>
      <c r="C29" s="20" t="s">
        <v>138</v>
      </c>
      <c r="D29" s="46">
        <v>501879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501879</v>
      </c>
      <c r="P29" s="47">
        <f t="shared" si="1"/>
        <v>89.7334167709637</v>
      </c>
      <c r="Q29" s="9"/>
    </row>
    <row r="30" spans="1:17">
      <c r="A30" s="12"/>
      <c r="B30" s="25">
        <v>335.45</v>
      </c>
      <c r="C30" s="20" t="s">
        <v>139</v>
      </c>
      <c r="D30" s="46">
        <v>7942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7942</v>
      </c>
      <c r="P30" s="47">
        <f t="shared" si="1"/>
        <v>1.4199892723046665</v>
      </c>
      <c r="Q30" s="9"/>
    </row>
    <row r="31" spans="1:17" ht="15.75">
      <c r="A31" s="29" t="s">
        <v>31</v>
      </c>
      <c r="B31" s="30"/>
      <c r="C31" s="31"/>
      <c r="D31" s="32">
        <f t="shared" ref="D31:N31" si="7">SUM(D32:D39)</f>
        <v>395680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6732689</v>
      </c>
      <c r="J31" s="32">
        <f t="shared" si="7"/>
        <v>850935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>SUM(D31:N31)</f>
        <v>7979304</v>
      </c>
      <c r="P31" s="45">
        <f t="shared" si="1"/>
        <v>1426.6590380833184</v>
      </c>
      <c r="Q31" s="10"/>
    </row>
    <row r="32" spans="1:17">
      <c r="A32" s="12"/>
      <c r="B32" s="25">
        <v>341.2</v>
      </c>
      <c r="C32" s="20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850935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9" si="8">SUM(D32:N32)</f>
        <v>850935</v>
      </c>
      <c r="P32" s="47">
        <f t="shared" si="1"/>
        <v>152.14285714285714</v>
      </c>
      <c r="Q32" s="9"/>
    </row>
    <row r="33" spans="1:17">
      <c r="A33" s="12"/>
      <c r="B33" s="25">
        <v>342.1</v>
      </c>
      <c r="C33" s="20" t="s">
        <v>64</v>
      </c>
      <c r="D33" s="46">
        <v>265593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265593</v>
      </c>
      <c r="P33" s="47">
        <f t="shared" si="1"/>
        <v>47.486679778294295</v>
      </c>
      <c r="Q33" s="9"/>
    </row>
    <row r="34" spans="1:17">
      <c r="A34" s="12"/>
      <c r="B34" s="25">
        <v>343.3</v>
      </c>
      <c r="C34" s="20" t="s">
        <v>34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1988710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1988710</v>
      </c>
      <c r="P34" s="47">
        <f t="shared" si="1"/>
        <v>355.57124977650636</v>
      </c>
      <c r="Q34" s="9"/>
    </row>
    <row r="35" spans="1:17">
      <c r="A35" s="12"/>
      <c r="B35" s="25">
        <v>343.4</v>
      </c>
      <c r="C35" s="20" t="s">
        <v>35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1236628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1236628</v>
      </c>
      <c r="P35" s="47">
        <f t="shared" si="1"/>
        <v>221.10280708027892</v>
      </c>
      <c r="Q35" s="9"/>
    </row>
    <row r="36" spans="1:17">
      <c r="A36" s="12"/>
      <c r="B36" s="25">
        <v>343.5</v>
      </c>
      <c r="C36" s="20" t="s">
        <v>36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2035208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2035208</v>
      </c>
      <c r="P36" s="47">
        <f t="shared" si="1"/>
        <v>363.88485607008761</v>
      </c>
      <c r="Q36" s="9"/>
    </row>
    <row r="37" spans="1:17">
      <c r="A37" s="12"/>
      <c r="B37" s="25">
        <v>343.9</v>
      </c>
      <c r="C37" s="20" t="s">
        <v>37</v>
      </c>
      <c r="D37" s="46">
        <v>3142</v>
      </c>
      <c r="E37" s="46">
        <v>0</v>
      </c>
      <c r="F37" s="46">
        <v>0</v>
      </c>
      <c r="G37" s="46">
        <v>0</v>
      </c>
      <c r="H37" s="46">
        <v>0</v>
      </c>
      <c r="I37" s="46">
        <v>7420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10562</v>
      </c>
      <c r="P37" s="47">
        <f t="shared" ref="P37:P53" si="9">(O37/P$55)</f>
        <v>1.8884319685320936</v>
      </c>
      <c r="Q37" s="9"/>
    </row>
    <row r="38" spans="1:17">
      <c r="A38" s="12"/>
      <c r="B38" s="25">
        <v>344.5</v>
      </c>
      <c r="C38" s="20" t="s">
        <v>77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1464723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1464723</v>
      </c>
      <c r="P38" s="47">
        <f t="shared" si="9"/>
        <v>261.88503486500986</v>
      </c>
      <c r="Q38" s="9"/>
    </row>
    <row r="39" spans="1:17">
      <c r="A39" s="12"/>
      <c r="B39" s="25">
        <v>347.2</v>
      </c>
      <c r="C39" s="20" t="s">
        <v>39</v>
      </c>
      <c r="D39" s="46">
        <v>126945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126945</v>
      </c>
      <c r="P39" s="47">
        <f t="shared" si="9"/>
        <v>22.697121401752192</v>
      </c>
      <c r="Q39" s="9"/>
    </row>
    <row r="40" spans="1:17" ht="15.75">
      <c r="A40" s="29" t="s">
        <v>32</v>
      </c>
      <c r="B40" s="30"/>
      <c r="C40" s="31"/>
      <c r="D40" s="32">
        <f t="shared" ref="D40:N40" si="10">SUM(D41:D43)</f>
        <v>197525</v>
      </c>
      <c r="E40" s="32">
        <f t="shared" si="10"/>
        <v>54907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 t="shared" ref="O40:O53" si="11">SUM(D40:N40)</f>
        <v>252432</v>
      </c>
      <c r="P40" s="45">
        <f t="shared" si="9"/>
        <v>45.133559806901481</v>
      </c>
      <c r="Q40" s="10"/>
    </row>
    <row r="41" spans="1:17">
      <c r="A41" s="13"/>
      <c r="B41" s="39">
        <v>351.5</v>
      </c>
      <c r="C41" s="21" t="s">
        <v>65</v>
      </c>
      <c r="D41" s="46">
        <v>159387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159387</v>
      </c>
      <c r="P41" s="47">
        <f t="shared" si="9"/>
        <v>28.497586268549973</v>
      </c>
      <c r="Q41" s="9"/>
    </row>
    <row r="42" spans="1:17">
      <c r="A42" s="13"/>
      <c r="B42" s="39">
        <v>356</v>
      </c>
      <c r="C42" s="21" t="s">
        <v>113</v>
      </c>
      <c r="D42" s="46">
        <v>0</v>
      </c>
      <c r="E42" s="46">
        <v>54907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54907</v>
      </c>
      <c r="P42" s="47">
        <f t="shared" si="9"/>
        <v>9.8170927945646351</v>
      </c>
      <c r="Q42" s="9"/>
    </row>
    <row r="43" spans="1:17">
      <c r="A43" s="13"/>
      <c r="B43" s="39">
        <v>359</v>
      </c>
      <c r="C43" s="21" t="s">
        <v>42</v>
      </c>
      <c r="D43" s="46">
        <v>38138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38138</v>
      </c>
      <c r="P43" s="47">
        <f t="shared" si="9"/>
        <v>6.8188807437868766</v>
      </c>
      <c r="Q43" s="9"/>
    </row>
    <row r="44" spans="1:17" ht="15.75">
      <c r="A44" s="29" t="s">
        <v>3</v>
      </c>
      <c r="B44" s="30"/>
      <c r="C44" s="31"/>
      <c r="D44" s="32">
        <f t="shared" ref="D44:N44" si="12">SUM(D45:D50)</f>
        <v>256008</v>
      </c>
      <c r="E44" s="32">
        <f t="shared" si="12"/>
        <v>38472</v>
      </c>
      <c r="F44" s="32">
        <f t="shared" si="12"/>
        <v>0</v>
      </c>
      <c r="G44" s="32">
        <f t="shared" si="12"/>
        <v>5123</v>
      </c>
      <c r="H44" s="32">
        <f t="shared" si="12"/>
        <v>0</v>
      </c>
      <c r="I44" s="32">
        <f t="shared" si="12"/>
        <v>11403</v>
      </c>
      <c r="J44" s="32">
        <f t="shared" si="12"/>
        <v>1010</v>
      </c>
      <c r="K44" s="32">
        <f t="shared" si="12"/>
        <v>8296020</v>
      </c>
      <c r="L44" s="32">
        <f t="shared" si="12"/>
        <v>0</v>
      </c>
      <c r="M44" s="32">
        <f t="shared" si="12"/>
        <v>0</v>
      </c>
      <c r="N44" s="32">
        <f t="shared" si="12"/>
        <v>0</v>
      </c>
      <c r="O44" s="32">
        <f t="shared" si="11"/>
        <v>8608036</v>
      </c>
      <c r="P44" s="45">
        <f t="shared" si="9"/>
        <v>1539.0731271231898</v>
      </c>
      <c r="Q44" s="10"/>
    </row>
    <row r="45" spans="1:17">
      <c r="A45" s="12"/>
      <c r="B45" s="25">
        <v>361.1</v>
      </c>
      <c r="C45" s="20" t="s">
        <v>43</v>
      </c>
      <c r="D45" s="46">
        <v>24713</v>
      </c>
      <c r="E45" s="46">
        <v>2893</v>
      </c>
      <c r="F45" s="46">
        <v>0</v>
      </c>
      <c r="G45" s="46">
        <v>5123</v>
      </c>
      <c r="H45" s="46">
        <v>0</v>
      </c>
      <c r="I45" s="46">
        <v>7550</v>
      </c>
      <c r="J45" s="46">
        <v>1010</v>
      </c>
      <c r="K45" s="46">
        <v>276558</v>
      </c>
      <c r="L45" s="46">
        <v>0</v>
      </c>
      <c r="M45" s="46">
        <v>0</v>
      </c>
      <c r="N45" s="46">
        <v>0</v>
      </c>
      <c r="O45" s="46">
        <f t="shared" si="11"/>
        <v>317847</v>
      </c>
      <c r="P45" s="47">
        <f t="shared" si="9"/>
        <v>56.829429644198107</v>
      </c>
      <c r="Q45" s="9"/>
    </row>
    <row r="46" spans="1:17">
      <c r="A46" s="12"/>
      <c r="B46" s="25">
        <v>361.2</v>
      </c>
      <c r="C46" s="20" t="s">
        <v>44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494867</v>
      </c>
      <c r="L46" s="46">
        <v>0</v>
      </c>
      <c r="M46" s="46">
        <v>0</v>
      </c>
      <c r="N46" s="46">
        <v>0</v>
      </c>
      <c r="O46" s="46">
        <f t="shared" si="11"/>
        <v>494867</v>
      </c>
      <c r="P46" s="47">
        <f t="shared" si="9"/>
        <v>88.479706776327546</v>
      </c>
      <c r="Q46" s="9"/>
    </row>
    <row r="47" spans="1:17">
      <c r="A47" s="12"/>
      <c r="B47" s="25">
        <v>361.3</v>
      </c>
      <c r="C47" s="20" t="s">
        <v>45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5614531</v>
      </c>
      <c r="L47" s="46">
        <v>0</v>
      </c>
      <c r="M47" s="46">
        <v>0</v>
      </c>
      <c r="N47" s="46">
        <v>0</v>
      </c>
      <c r="O47" s="46">
        <f t="shared" si="11"/>
        <v>5614531</v>
      </c>
      <c r="P47" s="47">
        <f t="shared" si="9"/>
        <v>1003.8496334704095</v>
      </c>
      <c r="Q47" s="9"/>
    </row>
    <row r="48" spans="1:17">
      <c r="A48" s="12"/>
      <c r="B48" s="25">
        <v>364</v>
      </c>
      <c r="C48" s="20" t="s">
        <v>78</v>
      </c>
      <c r="D48" s="46">
        <v>11100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11100</v>
      </c>
      <c r="P48" s="47">
        <f t="shared" si="9"/>
        <v>1.984623636688718</v>
      </c>
      <c r="Q48" s="9"/>
    </row>
    <row r="49" spans="1:120">
      <c r="A49" s="12"/>
      <c r="B49" s="25">
        <v>368</v>
      </c>
      <c r="C49" s="20" t="s">
        <v>47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1910064</v>
      </c>
      <c r="L49" s="46">
        <v>0</v>
      </c>
      <c r="M49" s="46">
        <v>0</v>
      </c>
      <c r="N49" s="46">
        <v>0</v>
      </c>
      <c r="O49" s="46">
        <f t="shared" si="11"/>
        <v>1910064</v>
      </c>
      <c r="P49" s="47">
        <f t="shared" si="9"/>
        <v>341.5097443232612</v>
      </c>
      <c r="Q49" s="9"/>
    </row>
    <row r="50" spans="1:120">
      <c r="A50" s="12"/>
      <c r="B50" s="25">
        <v>369.9</v>
      </c>
      <c r="C50" s="20" t="s">
        <v>48</v>
      </c>
      <c r="D50" s="46">
        <v>220195</v>
      </c>
      <c r="E50" s="46">
        <v>35579</v>
      </c>
      <c r="F50" s="46">
        <v>0</v>
      </c>
      <c r="G50" s="46">
        <v>0</v>
      </c>
      <c r="H50" s="46">
        <v>0</v>
      </c>
      <c r="I50" s="46">
        <v>3853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259627</v>
      </c>
      <c r="P50" s="47">
        <f t="shared" si="9"/>
        <v>46.419989272304669</v>
      </c>
      <c r="Q50" s="9"/>
    </row>
    <row r="51" spans="1:120" ht="15.75">
      <c r="A51" s="29" t="s">
        <v>33</v>
      </c>
      <c r="B51" s="30"/>
      <c r="C51" s="31"/>
      <c r="D51" s="32">
        <f t="shared" ref="D51:N51" si="13">SUM(D52:D52)</f>
        <v>573528</v>
      </c>
      <c r="E51" s="32">
        <f t="shared" si="13"/>
        <v>0</v>
      </c>
      <c r="F51" s="32">
        <f t="shared" si="13"/>
        <v>0</v>
      </c>
      <c r="G51" s="32">
        <f t="shared" si="13"/>
        <v>1200000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 t="shared" si="11"/>
        <v>1773528</v>
      </c>
      <c r="P51" s="45">
        <f t="shared" si="9"/>
        <v>317.09780082245663</v>
      </c>
      <c r="Q51" s="9"/>
    </row>
    <row r="52" spans="1:120" ht="15.75" thickBot="1">
      <c r="A52" s="12"/>
      <c r="B52" s="25">
        <v>381</v>
      </c>
      <c r="C52" s="20" t="s">
        <v>49</v>
      </c>
      <c r="D52" s="46">
        <v>573528</v>
      </c>
      <c r="E52" s="46">
        <v>0</v>
      </c>
      <c r="F52" s="46">
        <v>0</v>
      </c>
      <c r="G52" s="46">
        <v>1200000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1773528</v>
      </c>
      <c r="P52" s="47">
        <f t="shared" si="9"/>
        <v>317.09780082245663</v>
      </c>
      <c r="Q52" s="9"/>
    </row>
    <row r="53" spans="1:120" ht="16.5" thickBot="1">
      <c r="A53" s="14" t="s">
        <v>40</v>
      </c>
      <c r="B53" s="23"/>
      <c r="C53" s="22"/>
      <c r="D53" s="15">
        <f t="shared" ref="D53:N53" si="14">SUM(D5,D15,D21,D31,D40,D44,D51)</f>
        <v>17591578</v>
      </c>
      <c r="E53" s="15">
        <f t="shared" si="14"/>
        <v>5472094</v>
      </c>
      <c r="F53" s="15">
        <f t="shared" si="14"/>
        <v>0</v>
      </c>
      <c r="G53" s="15">
        <f t="shared" si="14"/>
        <v>1205123</v>
      </c>
      <c r="H53" s="15">
        <f t="shared" si="14"/>
        <v>0</v>
      </c>
      <c r="I53" s="15">
        <f t="shared" si="14"/>
        <v>8522720</v>
      </c>
      <c r="J53" s="15">
        <f t="shared" si="14"/>
        <v>851945</v>
      </c>
      <c r="K53" s="15">
        <f t="shared" si="14"/>
        <v>8296020</v>
      </c>
      <c r="L53" s="15">
        <f t="shared" si="14"/>
        <v>0</v>
      </c>
      <c r="M53" s="15">
        <f t="shared" si="14"/>
        <v>0</v>
      </c>
      <c r="N53" s="15">
        <f t="shared" si="14"/>
        <v>0</v>
      </c>
      <c r="O53" s="15">
        <f t="shared" si="11"/>
        <v>41939480</v>
      </c>
      <c r="P53" s="38">
        <f t="shared" si="9"/>
        <v>7498.5660647237619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8" t="s">
        <v>140</v>
      </c>
      <c r="N55" s="48"/>
      <c r="O55" s="48"/>
      <c r="P55" s="43">
        <v>5593</v>
      </c>
    </row>
    <row r="56" spans="1:1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20" ht="15.75" customHeight="1" thickBot="1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14022909</v>
      </c>
      <c r="E5" s="27">
        <f t="shared" si="0"/>
        <v>2808205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16831114</v>
      </c>
      <c r="O5" s="33">
        <f t="shared" ref="O5:O36" si="1">(N5/O$57)</f>
        <v>2806.5889611472403</v>
      </c>
      <c r="P5" s="6"/>
    </row>
    <row r="6" spans="1:133">
      <c r="A6" s="12"/>
      <c r="B6" s="25">
        <v>311</v>
      </c>
      <c r="C6" s="20" t="s">
        <v>2</v>
      </c>
      <c r="D6" s="46">
        <v>12974092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12974092</v>
      </c>
      <c r="O6" s="47">
        <f t="shared" si="1"/>
        <v>2163.4303818575954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2583931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2583931</v>
      </c>
      <c r="O7" s="47">
        <f t="shared" si="1"/>
        <v>430.87060196765049</v>
      </c>
      <c r="P7" s="9"/>
    </row>
    <row r="8" spans="1:133">
      <c r="A8" s="12"/>
      <c r="B8" s="25">
        <v>312.41000000000003</v>
      </c>
      <c r="C8" s="20" t="s">
        <v>12</v>
      </c>
      <c r="D8" s="46">
        <v>66222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66222</v>
      </c>
      <c r="O8" s="47">
        <f t="shared" si="1"/>
        <v>11.042521260630314</v>
      </c>
      <c r="P8" s="9"/>
    </row>
    <row r="9" spans="1:133">
      <c r="A9" s="12"/>
      <c r="B9" s="25">
        <v>312.42</v>
      </c>
      <c r="C9" s="20" t="s">
        <v>11</v>
      </c>
      <c r="D9" s="46">
        <v>24817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24817</v>
      </c>
      <c r="O9" s="47">
        <f t="shared" si="1"/>
        <v>4.1382357845589457</v>
      </c>
      <c r="P9" s="9"/>
    </row>
    <row r="10" spans="1:133">
      <c r="A10" s="12"/>
      <c r="B10" s="25">
        <v>312.60000000000002</v>
      </c>
      <c r="C10" s="20" t="s">
        <v>109</v>
      </c>
      <c r="D10" s="46">
        <v>0</v>
      </c>
      <c r="E10" s="46">
        <v>224274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224274</v>
      </c>
      <c r="O10" s="47">
        <f t="shared" si="1"/>
        <v>37.397698849424714</v>
      </c>
      <c r="P10" s="9"/>
    </row>
    <row r="11" spans="1:133">
      <c r="A11" s="12"/>
      <c r="B11" s="25">
        <v>314.10000000000002</v>
      </c>
      <c r="C11" s="20" t="s">
        <v>13</v>
      </c>
      <c r="D11" s="46">
        <v>683041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683041</v>
      </c>
      <c r="O11" s="47">
        <f t="shared" si="1"/>
        <v>113.89711522427881</v>
      </c>
      <c r="P11" s="9"/>
    </row>
    <row r="12" spans="1:133">
      <c r="A12" s="12"/>
      <c r="B12" s="25">
        <v>314.39999999999998</v>
      </c>
      <c r="C12" s="20" t="s">
        <v>14</v>
      </c>
      <c r="D12" s="46">
        <v>9910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9910</v>
      </c>
      <c r="O12" s="47">
        <f t="shared" si="1"/>
        <v>1.6524929131232282</v>
      </c>
      <c r="P12" s="9"/>
    </row>
    <row r="13" spans="1:133">
      <c r="A13" s="12"/>
      <c r="B13" s="25">
        <v>315</v>
      </c>
      <c r="C13" s="20" t="s">
        <v>71</v>
      </c>
      <c r="D13" s="46">
        <v>198165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198165</v>
      </c>
      <c r="O13" s="47">
        <f t="shared" si="1"/>
        <v>33.044022011005502</v>
      </c>
      <c r="P13" s="9"/>
    </row>
    <row r="14" spans="1:133">
      <c r="A14" s="12"/>
      <c r="B14" s="25">
        <v>316</v>
      </c>
      <c r="C14" s="20" t="s">
        <v>72</v>
      </c>
      <c r="D14" s="46">
        <v>66662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66662</v>
      </c>
      <c r="O14" s="47">
        <f t="shared" si="1"/>
        <v>11.115891278972819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535980</v>
      </c>
      <c r="E15" s="32">
        <f t="shared" si="3"/>
        <v>619592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1147855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2303427</v>
      </c>
      <c r="O15" s="45">
        <f t="shared" si="1"/>
        <v>384.09654827413709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619592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619592</v>
      </c>
      <c r="O16" s="47">
        <f t="shared" si="1"/>
        <v>103.31699182924795</v>
      </c>
      <c r="P16" s="9"/>
    </row>
    <row r="17" spans="1:16">
      <c r="A17" s="12"/>
      <c r="B17" s="25">
        <v>323.10000000000002</v>
      </c>
      <c r="C17" s="20" t="s">
        <v>18</v>
      </c>
      <c r="D17" s="46">
        <v>466622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466622</v>
      </c>
      <c r="O17" s="47">
        <f t="shared" si="1"/>
        <v>77.809237952309488</v>
      </c>
      <c r="P17" s="9"/>
    </row>
    <row r="18" spans="1:16">
      <c r="A18" s="12"/>
      <c r="B18" s="25">
        <v>323.39999999999998</v>
      </c>
      <c r="C18" s="20" t="s">
        <v>19</v>
      </c>
      <c r="D18" s="46">
        <v>31075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31075</v>
      </c>
      <c r="O18" s="47">
        <f t="shared" si="1"/>
        <v>5.1817575454393863</v>
      </c>
      <c r="P18" s="9"/>
    </row>
    <row r="19" spans="1:16">
      <c r="A19" s="12"/>
      <c r="B19" s="25">
        <v>325.2</v>
      </c>
      <c r="C19" s="20" t="s">
        <v>110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348991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348991</v>
      </c>
      <c r="O19" s="47">
        <f t="shared" si="1"/>
        <v>58.194263798565949</v>
      </c>
      <c r="P19" s="9"/>
    </row>
    <row r="20" spans="1:16">
      <c r="A20" s="12"/>
      <c r="B20" s="25">
        <v>329</v>
      </c>
      <c r="C20" s="20" t="s">
        <v>73</v>
      </c>
      <c r="D20" s="46">
        <v>38283</v>
      </c>
      <c r="E20" s="46">
        <v>0</v>
      </c>
      <c r="F20" s="46">
        <v>0</v>
      </c>
      <c r="G20" s="46">
        <v>0</v>
      </c>
      <c r="H20" s="46">
        <v>0</v>
      </c>
      <c r="I20" s="46">
        <v>798864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837147</v>
      </c>
      <c r="O20" s="47">
        <f t="shared" si="1"/>
        <v>139.5942971485743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SUM(D22:D26)</f>
        <v>1103292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1103292</v>
      </c>
      <c r="O21" s="45">
        <f t="shared" si="1"/>
        <v>183.97398699349674</v>
      </c>
      <c r="P21" s="10"/>
    </row>
    <row r="22" spans="1:16">
      <c r="A22" s="12"/>
      <c r="B22" s="25">
        <v>331.5</v>
      </c>
      <c r="C22" s="20" t="s">
        <v>116</v>
      </c>
      <c r="D22" s="46">
        <v>528587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528587</v>
      </c>
      <c r="O22" s="47">
        <f t="shared" si="1"/>
        <v>88.141904285476073</v>
      </c>
      <c r="P22" s="9"/>
    </row>
    <row r="23" spans="1:16">
      <c r="A23" s="12"/>
      <c r="B23" s="25">
        <v>335.12</v>
      </c>
      <c r="C23" s="20" t="s">
        <v>74</v>
      </c>
      <c r="D23" s="46">
        <v>160320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160320</v>
      </c>
      <c r="O23" s="47">
        <f t="shared" si="1"/>
        <v>26.733366683341671</v>
      </c>
      <c r="P23" s="9"/>
    </row>
    <row r="24" spans="1:16">
      <c r="A24" s="12"/>
      <c r="B24" s="25">
        <v>335.15</v>
      </c>
      <c r="C24" s="20" t="s">
        <v>75</v>
      </c>
      <c r="D24" s="46">
        <v>5831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5831</v>
      </c>
      <c r="O24" s="47">
        <f t="shared" si="1"/>
        <v>0.97231949307987331</v>
      </c>
      <c r="P24" s="9"/>
    </row>
    <row r="25" spans="1:16">
      <c r="A25" s="12"/>
      <c r="B25" s="25">
        <v>335.18</v>
      </c>
      <c r="C25" s="20" t="s">
        <v>76</v>
      </c>
      <c r="D25" s="46">
        <v>402609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402609</v>
      </c>
      <c r="O25" s="47">
        <f t="shared" si="1"/>
        <v>67.135067533766886</v>
      </c>
      <c r="P25" s="9"/>
    </row>
    <row r="26" spans="1:16">
      <c r="A26" s="12"/>
      <c r="B26" s="25">
        <v>335.49</v>
      </c>
      <c r="C26" s="20" t="s">
        <v>25</v>
      </c>
      <c r="D26" s="46">
        <v>5945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5945</v>
      </c>
      <c r="O26" s="47">
        <f t="shared" si="1"/>
        <v>0.99132899783224948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SUM(D28:D39)</f>
        <v>461152</v>
      </c>
      <c r="E27" s="32">
        <f t="shared" si="6"/>
        <v>10006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6698117</v>
      </c>
      <c r="J27" s="32">
        <f t="shared" si="6"/>
        <v>954846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8124121</v>
      </c>
      <c r="O27" s="45">
        <f t="shared" si="1"/>
        <v>1354.6975154243789</v>
      </c>
      <c r="P27" s="10"/>
    </row>
    <row r="28" spans="1:16">
      <c r="A28" s="12"/>
      <c r="B28" s="25">
        <v>341.2</v>
      </c>
      <c r="C28" s="20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954846</v>
      </c>
      <c r="K28" s="46">
        <v>0</v>
      </c>
      <c r="L28" s="46">
        <v>0</v>
      </c>
      <c r="M28" s="46">
        <v>0</v>
      </c>
      <c r="N28" s="46">
        <f t="shared" ref="N28:N39" si="7">SUM(D28:M28)</f>
        <v>954846</v>
      </c>
      <c r="O28" s="47">
        <f t="shared" si="1"/>
        <v>159.22061030515258</v>
      </c>
      <c r="P28" s="9"/>
    </row>
    <row r="29" spans="1:16">
      <c r="A29" s="12"/>
      <c r="B29" s="25">
        <v>341.3</v>
      </c>
      <c r="C29" s="20" t="s">
        <v>117</v>
      </c>
      <c r="D29" s="46">
        <v>27098</v>
      </c>
      <c r="E29" s="46">
        <v>4400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31498</v>
      </c>
      <c r="O29" s="47">
        <f t="shared" si="1"/>
        <v>5.2522928130732032</v>
      </c>
      <c r="P29" s="9"/>
    </row>
    <row r="30" spans="1:16">
      <c r="A30" s="12"/>
      <c r="B30" s="25">
        <v>341.55</v>
      </c>
      <c r="C30" s="20" t="s">
        <v>118</v>
      </c>
      <c r="D30" s="46">
        <v>450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450</v>
      </c>
      <c r="O30" s="47">
        <f t="shared" si="1"/>
        <v>7.5037518759379696E-2</v>
      </c>
      <c r="P30" s="9"/>
    </row>
    <row r="31" spans="1:16">
      <c r="A31" s="12"/>
      <c r="B31" s="25">
        <v>341.9</v>
      </c>
      <c r="C31" s="20" t="s">
        <v>105</v>
      </c>
      <c r="D31" s="46">
        <v>0</v>
      </c>
      <c r="E31" s="46">
        <v>5606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5606</v>
      </c>
      <c r="O31" s="47">
        <f t="shared" si="1"/>
        <v>0.93480073370018346</v>
      </c>
      <c r="P31" s="9"/>
    </row>
    <row r="32" spans="1:16">
      <c r="A32" s="12"/>
      <c r="B32" s="25">
        <v>342.1</v>
      </c>
      <c r="C32" s="20" t="s">
        <v>64</v>
      </c>
      <c r="D32" s="46">
        <v>292758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292758</v>
      </c>
      <c r="O32" s="47">
        <f t="shared" si="1"/>
        <v>48.817408704352175</v>
      </c>
      <c r="P32" s="9"/>
    </row>
    <row r="33" spans="1:16">
      <c r="A33" s="12"/>
      <c r="B33" s="25">
        <v>343.3</v>
      </c>
      <c r="C33" s="20" t="s">
        <v>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1953367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1953367</v>
      </c>
      <c r="O33" s="47">
        <f t="shared" si="1"/>
        <v>325.72402868100716</v>
      </c>
      <c r="P33" s="9"/>
    </row>
    <row r="34" spans="1:16">
      <c r="A34" s="12"/>
      <c r="B34" s="25">
        <v>343.4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1284120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1284120</v>
      </c>
      <c r="O34" s="47">
        <f t="shared" si="1"/>
        <v>214.12706353176588</v>
      </c>
      <c r="P34" s="9"/>
    </row>
    <row r="35" spans="1:16">
      <c r="A35" s="12"/>
      <c r="B35" s="25">
        <v>343.5</v>
      </c>
      <c r="C35" s="20" t="s">
        <v>36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2278758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2278758</v>
      </c>
      <c r="O35" s="47">
        <f t="shared" si="1"/>
        <v>379.98299149574785</v>
      </c>
      <c r="P35" s="9"/>
    </row>
    <row r="36" spans="1:16">
      <c r="A36" s="12"/>
      <c r="B36" s="25">
        <v>343.9</v>
      </c>
      <c r="C36" s="20" t="s">
        <v>37</v>
      </c>
      <c r="D36" s="46">
        <v>2543</v>
      </c>
      <c r="E36" s="46">
        <v>0</v>
      </c>
      <c r="F36" s="46">
        <v>0</v>
      </c>
      <c r="G36" s="46">
        <v>0</v>
      </c>
      <c r="H36" s="46">
        <v>0</v>
      </c>
      <c r="I36" s="46">
        <v>7265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9808</v>
      </c>
      <c r="O36" s="47">
        <f t="shared" si="1"/>
        <v>1.6354844088711022</v>
      </c>
      <c r="P36" s="9"/>
    </row>
    <row r="37" spans="1:16">
      <c r="A37" s="12"/>
      <c r="B37" s="25">
        <v>344.5</v>
      </c>
      <c r="C37" s="20" t="s">
        <v>77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1153607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1153607</v>
      </c>
      <c r="O37" s="47">
        <f t="shared" ref="O37:O55" si="8">(N37/O$57)</f>
        <v>192.36401534100384</v>
      </c>
      <c r="P37" s="9"/>
    </row>
    <row r="38" spans="1:16">
      <c r="A38" s="12"/>
      <c r="B38" s="25">
        <v>347.2</v>
      </c>
      <c r="C38" s="20" t="s">
        <v>39</v>
      </c>
      <c r="D38" s="46">
        <v>138303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138303</v>
      </c>
      <c r="O38" s="47">
        <f t="shared" si="8"/>
        <v>23.062031015507753</v>
      </c>
      <c r="P38" s="9"/>
    </row>
    <row r="39" spans="1:16">
      <c r="A39" s="12"/>
      <c r="B39" s="25">
        <v>349</v>
      </c>
      <c r="C39" s="20" t="s">
        <v>112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21000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21000</v>
      </c>
      <c r="O39" s="47">
        <f t="shared" si="8"/>
        <v>3.5017508754377187</v>
      </c>
      <c r="P39" s="9"/>
    </row>
    <row r="40" spans="1:16" ht="15.75">
      <c r="A40" s="29" t="s">
        <v>32</v>
      </c>
      <c r="B40" s="30"/>
      <c r="C40" s="31"/>
      <c r="D40" s="32">
        <f t="shared" ref="D40:M40" si="9">SUM(D41:D43)</f>
        <v>236027</v>
      </c>
      <c r="E40" s="32">
        <f t="shared" si="9"/>
        <v>153744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5" si="10">SUM(D40:M40)</f>
        <v>389771</v>
      </c>
      <c r="O40" s="45">
        <f t="shared" si="8"/>
        <v>64.994330498582627</v>
      </c>
      <c r="P40" s="10"/>
    </row>
    <row r="41" spans="1:16">
      <c r="A41" s="13"/>
      <c r="B41" s="39">
        <v>351.5</v>
      </c>
      <c r="C41" s="21" t="s">
        <v>65</v>
      </c>
      <c r="D41" s="46">
        <v>120176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120176</v>
      </c>
      <c r="O41" s="47">
        <f t="shared" si="8"/>
        <v>20.039353009838251</v>
      </c>
      <c r="P41" s="9"/>
    </row>
    <row r="42" spans="1:16">
      <c r="A42" s="13"/>
      <c r="B42" s="39">
        <v>356</v>
      </c>
      <c r="C42" s="21" t="s">
        <v>113</v>
      </c>
      <c r="D42" s="46">
        <v>0</v>
      </c>
      <c r="E42" s="46">
        <v>153744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153744</v>
      </c>
      <c r="O42" s="47">
        <f t="shared" si="8"/>
        <v>25.636818409204601</v>
      </c>
      <c r="P42" s="9"/>
    </row>
    <row r="43" spans="1:16">
      <c r="A43" s="13"/>
      <c r="B43" s="39">
        <v>359</v>
      </c>
      <c r="C43" s="21" t="s">
        <v>42</v>
      </c>
      <c r="D43" s="46">
        <v>115851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115851</v>
      </c>
      <c r="O43" s="47">
        <f t="shared" si="8"/>
        <v>19.318159079539768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SUM(D45:D51)</f>
        <v>623060</v>
      </c>
      <c r="E44" s="32">
        <f t="shared" si="11"/>
        <v>77275</v>
      </c>
      <c r="F44" s="32">
        <f t="shared" si="11"/>
        <v>0</v>
      </c>
      <c r="G44" s="32">
        <f t="shared" si="11"/>
        <v>31560</v>
      </c>
      <c r="H44" s="32">
        <f t="shared" si="11"/>
        <v>0</v>
      </c>
      <c r="I44" s="32">
        <f t="shared" si="11"/>
        <v>55033</v>
      </c>
      <c r="J44" s="32">
        <f t="shared" si="11"/>
        <v>6122</v>
      </c>
      <c r="K44" s="32">
        <f t="shared" si="11"/>
        <v>3195972</v>
      </c>
      <c r="L44" s="32">
        <f t="shared" si="11"/>
        <v>0</v>
      </c>
      <c r="M44" s="32">
        <f t="shared" si="11"/>
        <v>0</v>
      </c>
      <c r="N44" s="32">
        <f t="shared" si="10"/>
        <v>3989022</v>
      </c>
      <c r="O44" s="45">
        <f t="shared" si="8"/>
        <v>665.16958479239622</v>
      </c>
      <c r="P44" s="10"/>
    </row>
    <row r="45" spans="1:16">
      <c r="A45" s="12"/>
      <c r="B45" s="25">
        <v>361.1</v>
      </c>
      <c r="C45" s="20" t="s">
        <v>43</v>
      </c>
      <c r="D45" s="46">
        <v>218870</v>
      </c>
      <c r="E45" s="46">
        <v>46176</v>
      </c>
      <c r="F45" s="46">
        <v>0</v>
      </c>
      <c r="G45" s="46">
        <v>31560</v>
      </c>
      <c r="H45" s="46">
        <v>0</v>
      </c>
      <c r="I45" s="46">
        <v>53638</v>
      </c>
      <c r="J45" s="46">
        <v>6122</v>
      </c>
      <c r="K45" s="46">
        <v>195794</v>
      </c>
      <c r="L45" s="46">
        <v>0</v>
      </c>
      <c r="M45" s="46">
        <v>0</v>
      </c>
      <c r="N45" s="46">
        <f t="shared" si="10"/>
        <v>552160</v>
      </c>
      <c r="O45" s="47">
        <f t="shared" si="8"/>
        <v>92.072703018175758</v>
      </c>
      <c r="P45" s="9"/>
    </row>
    <row r="46" spans="1:16">
      <c r="A46" s="12"/>
      <c r="B46" s="25">
        <v>361.2</v>
      </c>
      <c r="C46" s="20" t="s">
        <v>44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426580</v>
      </c>
      <c r="L46" s="46">
        <v>0</v>
      </c>
      <c r="M46" s="46">
        <v>0</v>
      </c>
      <c r="N46" s="46">
        <f t="shared" ref="N46:N51" si="12">SUM(D46:M46)</f>
        <v>426580</v>
      </c>
      <c r="O46" s="47">
        <f t="shared" si="8"/>
        <v>71.1322327830582</v>
      </c>
      <c r="P46" s="9"/>
    </row>
    <row r="47" spans="1:16">
      <c r="A47" s="12"/>
      <c r="B47" s="25">
        <v>361.3</v>
      </c>
      <c r="C47" s="20" t="s">
        <v>45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736044</v>
      </c>
      <c r="L47" s="46">
        <v>0</v>
      </c>
      <c r="M47" s="46">
        <v>0</v>
      </c>
      <c r="N47" s="46">
        <f t="shared" si="12"/>
        <v>736044</v>
      </c>
      <c r="O47" s="47">
        <f t="shared" si="8"/>
        <v>122.73536768384191</v>
      </c>
      <c r="P47" s="9"/>
    </row>
    <row r="48" spans="1:16">
      <c r="A48" s="12"/>
      <c r="B48" s="25">
        <v>364</v>
      </c>
      <c r="C48" s="20" t="s">
        <v>78</v>
      </c>
      <c r="D48" s="46">
        <v>39400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39400</v>
      </c>
      <c r="O48" s="47">
        <f t="shared" si="8"/>
        <v>6.5699516424879105</v>
      </c>
      <c r="P48" s="9"/>
    </row>
    <row r="49" spans="1:119">
      <c r="A49" s="12"/>
      <c r="B49" s="25">
        <v>366</v>
      </c>
      <c r="C49" s="20" t="s">
        <v>106</v>
      </c>
      <c r="D49" s="46">
        <v>332000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332000</v>
      </c>
      <c r="O49" s="47">
        <f t="shared" si="8"/>
        <v>55.361013840253463</v>
      </c>
      <c r="P49" s="9"/>
    </row>
    <row r="50" spans="1:119">
      <c r="A50" s="12"/>
      <c r="B50" s="25">
        <v>368</v>
      </c>
      <c r="C50" s="20" t="s">
        <v>47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1837554</v>
      </c>
      <c r="L50" s="46">
        <v>0</v>
      </c>
      <c r="M50" s="46">
        <v>0</v>
      </c>
      <c r="N50" s="46">
        <f t="shared" si="12"/>
        <v>1837554</v>
      </c>
      <c r="O50" s="47">
        <f t="shared" si="8"/>
        <v>306.41220610305152</v>
      </c>
      <c r="P50" s="9"/>
    </row>
    <row r="51" spans="1:119">
      <c r="A51" s="12"/>
      <c r="B51" s="25">
        <v>369.9</v>
      </c>
      <c r="C51" s="20" t="s">
        <v>48</v>
      </c>
      <c r="D51" s="46">
        <v>32790</v>
      </c>
      <c r="E51" s="46">
        <v>31099</v>
      </c>
      <c r="F51" s="46">
        <v>0</v>
      </c>
      <c r="G51" s="46">
        <v>0</v>
      </c>
      <c r="H51" s="46">
        <v>0</v>
      </c>
      <c r="I51" s="46">
        <v>1395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65284</v>
      </c>
      <c r="O51" s="47">
        <f t="shared" si="8"/>
        <v>10.886109721527431</v>
      </c>
      <c r="P51" s="9"/>
    </row>
    <row r="52" spans="1:119" ht="15.75">
      <c r="A52" s="29" t="s">
        <v>33</v>
      </c>
      <c r="B52" s="30"/>
      <c r="C52" s="31"/>
      <c r="D52" s="32">
        <f t="shared" ref="D52:M52" si="13">SUM(D53:D54)</f>
        <v>538967</v>
      </c>
      <c r="E52" s="32">
        <f t="shared" si="13"/>
        <v>0</v>
      </c>
      <c r="F52" s="32">
        <f t="shared" si="13"/>
        <v>0</v>
      </c>
      <c r="G52" s="32">
        <f t="shared" si="13"/>
        <v>1950000</v>
      </c>
      <c r="H52" s="32">
        <f t="shared" si="13"/>
        <v>0</v>
      </c>
      <c r="I52" s="32">
        <f t="shared" si="13"/>
        <v>250000</v>
      </c>
      <c r="J52" s="32">
        <f t="shared" si="13"/>
        <v>32500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2771467</v>
      </c>
      <c r="O52" s="45">
        <f t="shared" si="8"/>
        <v>462.14223778555947</v>
      </c>
      <c r="P52" s="9"/>
    </row>
    <row r="53" spans="1:119">
      <c r="A53" s="12"/>
      <c r="B53" s="25">
        <v>381</v>
      </c>
      <c r="C53" s="20" t="s">
        <v>49</v>
      </c>
      <c r="D53" s="46">
        <v>538967</v>
      </c>
      <c r="E53" s="46">
        <v>0</v>
      </c>
      <c r="F53" s="46">
        <v>0</v>
      </c>
      <c r="G53" s="46">
        <v>1950000</v>
      </c>
      <c r="H53" s="46">
        <v>0</v>
      </c>
      <c r="I53" s="46">
        <v>0</v>
      </c>
      <c r="J53" s="46">
        <v>32500</v>
      </c>
      <c r="K53" s="46">
        <v>0</v>
      </c>
      <c r="L53" s="46">
        <v>0</v>
      </c>
      <c r="M53" s="46">
        <v>0</v>
      </c>
      <c r="N53" s="46">
        <f>SUM(D53:M53)</f>
        <v>2521467</v>
      </c>
      <c r="O53" s="47">
        <f t="shared" si="8"/>
        <v>420.45472736368185</v>
      </c>
      <c r="P53" s="9"/>
    </row>
    <row r="54" spans="1:119" ht="15.75" thickBot="1">
      <c r="A54" s="12"/>
      <c r="B54" s="25">
        <v>389.8</v>
      </c>
      <c r="C54" s="20" t="s">
        <v>80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250000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250000</v>
      </c>
      <c r="O54" s="47">
        <f t="shared" si="8"/>
        <v>41.687510421877604</v>
      </c>
      <c r="P54" s="9"/>
    </row>
    <row r="55" spans="1:119" ht="16.5" thickBot="1">
      <c r="A55" s="14" t="s">
        <v>40</v>
      </c>
      <c r="B55" s="23"/>
      <c r="C55" s="22"/>
      <c r="D55" s="15">
        <f t="shared" ref="D55:M55" si="14">SUM(D5,D15,D21,D27,D40,D44,D52)</f>
        <v>17521387</v>
      </c>
      <c r="E55" s="15">
        <f t="shared" si="14"/>
        <v>3668822</v>
      </c>
      <c r="F55" s="15">
        <f t="shared" si="14"/>
        <v>0</v>
      </c>
      <c r="G55" s="15">
        <f t="shared" si="14"/>
        <v>1981560</v>
      </c>
      <c r="H55" s="15">
        <f t="shared" si="14"/>
        <v>0</v>
      </c>
      <c r="I55" s="15">
        <f t="shared" si="14"/>
        <v>8151005</v>
      </c>
      <c r="J55" s="15">
        <f t="shared" si="14"/>
        <v>993468</v>
      </c>
      <c r="K55" s="15">
        <f t="shared" si="14"/>
        <v>3195972</v>
      </c>
      <c r="L55" s="15">
        <f t="shared" si="14"/>
        <v>0</v>
      </c>
      <c r="M55" s="15">
        <f t="shared" si="14"/>
        <v>0</v>
      </c>
      <c r="N55" s="15">
        <f>SUM(D55:M55)</f>
        <v>35512214</v>
      </c>
      <c r="O55" s="38">
        <f t="shared" si="8"/>
        <v>5921.6631649157916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119</v>
      </c>
      <c r="M57" s="48"/>
      <c r="N57" s="48"/>
      <c r="O57" s="43">
        <v>5997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61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14089178</v>
      </c>
      <c r="E5" s="27">
        <f t="shared" si="0"/>
        <v>4126938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18216116</v>
      </c>
      <c r="O5" s="33">
        <f t="shared" ref="O5:O47" si="1">(N5/O$49)</f>
        <v>3028.4482128013301</v>
      </c>
      <c r="P5" s="6"/>
    </row>
    <row r="6" spans="1:133">
      <c r="A6" s="12"/>
      <c r="B6" s="25">
        <v>311</v>
      </c>
      <c r="C6" s="20" t="s">
        <v>2</v>
      </c>
      <c r="D6" s="46">
        <v>12966520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12966520</v>
      </c>
      <c r="O6" s="47">
        <f t="shared" si="1"/>
        <v>2155.6974231088943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3901559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3901559</v>
      </c>
      <c r="O7" s="47">
        <f t="shared" si="1"/>
        <v>648.63823773898582</v>
      </c>
      <c r="P7" s="9"/>
    </row>
    <row r="8" spans="1:133">
      <c r="A8" s="12"/>
      <c r="B8" s="25">
        <v>312.41000000000003</v>
      </c>
      <c r="C8" s="20" t="s">
        <v>12</v>
      </c>
      <c r="D8" s="46">
        <v>74858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74858</v>
      </c>
      <c r="O8" s="47">
        <f t="shared" si="1"/>
        <v>12.445220282626767</v>
      </c>
      <c r="P8" s="9"/>
    </row>
    <row r="9" spans="1:133">
      <c r="A9" s="12"/>
      <c r="B9" s="25">
        <v>312.42</v>
      </c>
      <c r="C9" s="20" t="s">
        <v>11</v>
      </c>
      <c r="D9" s="46">
        <v>28888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28888</v>
      </c>
      <c r="O9" s="47">
        <f t="shared" si="1"/>
        <v>4.8026600166251043</v>
      </c>
      <c r="P9" s="9"/>
    </row>
    <row r="10" spans="1:133">
      <c r="A10" s="12"/>
      <c r="B10" s="25">
        <v>312.60000000000002</v>
      </c>
      <c r="C10" s="20" t="s">
        <v>109</v>
      </c>
      <c r="D10" s="46">
        <v>0</v>
      </c>
      <c r="E10" s="46">
        <v>225379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225379</v>
      </c>
      <c r="O10" s="47">
        <f t="shared" si="1"/>
        <v>37.469492934330837</v>
      </c>
      <c r="P10" s="9"/>
    </row>
    <row r="11" spans="1:133">
      <c r="A11" s="12"/>
      <c r="B11" s="25">
        <v>314.10000000000002</v>
      </c>
      <c r="C11" s="20" t="s">
        <v>13</v>
      </c>
      <c r="D11" s="46">
        <v>680787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680787</v>
      </c>
      <c r="O11" s="47">
        <f t="shared" si="1"/>
        <v>113.18154613466334</v>
      </c>
      <c r="P11" s="9"/>
    </row>
    <row r="12" spans="1:133">
      <c r="A12" s="12"/>
      <c r="B12" s="25">
        <v>314.39999999999998</v>
      </c>
      <c r="C12" s="20" t="s">
        <v>14</v>
      </c>
      <c r="D12" s="46">
        <v>6947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6947</v>
      </c>
      <c r="O12" s="47">
        <f t="shared" si="1"/>
        <v>1.1549459684123027</v>
      </c>
      <c r="P12" s="9"/>
    </row>
    <row r="13" spans="1:133">
      <c r="A13" s="12"/>
      <c r="B13" s="25">
        <v>315</v>
      </c>
      <c r="C13" s="20" t="s">
        <v>71</v>
      </c>
      <c r="D13" s="46">
        <v>210758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210758</v>
      </c>
      <c r="O13" s="47">
        <f t="shared" si="1"/>
        <v>35.038736492103077</v>
      </c>
      <c r="P13" s="9"/>
    </row>
    <row r="14" spans="1:133">
      <c r="A14" s="12"/>
      <c r="B14" s="25">
        <v>316</v>
      </c>
      <c r="C14" s="20" t="s">
        <v>72</v>
      </c>
      <c r="D14" s="46">
        <v>120420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120420</v>
      </c>
      <c r="O14" s="47">
        <f t="shared" si="1"/>
        <v>20.019950124688279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534315</v>
      </c>
      <c r="E15" s="32">
        <f t="shared" si="3"/>
        <v>1036934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346822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1918071</v>
      </c>
      <c r="O15" s="45">
        <f t="shared" si="1"/>
        <v>318.88129675810472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1036934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1036934</v>
      </c>
      <c r="O16" s="47">
        <f t="shared" si="1"/>
        <v>172.3913549459684</v>
      </c>
      <c r="P16" s="9"/>
    </row>
    <row r="17" spans="1:16">
      <c r="A17" s="12"/>
      <c r="B17" s="25">
        <v>323.10000000000002</v>
      </c>
      <c r="C17" s="20" t="s">
        <v>18</v>
      </c>
      <c r="D17" s="46">
        <v>487054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487054</v>
      </c>
      <c r="O17" s="47">
        <f t="shared" si="1"/>
        <v>80.973233582709895</v>
      </c>
      <c r="P17" s="9"/>
    </row>
    <row r="18" spans="1:16">
      <c r="A18" s="12"/>
      <c r="B18" s="25">
        <v>323.39999999999998</v>
      </c>
      <c r="C18" s="20" t="s">
        <v>19</v>
      </c>
      <c r="D18" s="46">
        <v>34155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34155</v>
      </c>
      <c r="O18" s="47">
        <f t="shared" si="1"/>
        <v>5.6783042394014966</v>
      </c>
      <c r="P18" s="9"/>
    </row>
    <row r="19" spans="1:16">
      <c r="A19" s="12"/>
      <c r="B19" s="25">
        <v>325.2</v>
      </c>
      <c r="C19" s="20" t="s">
        <v>110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346822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346822</v>
      </c>
      <c r="O19" s="47">
        <f t="shared" si="1"/>
        <v>57.659517871986701</v>
      </c>
      <c r="P19" s="9"/>
    </row>
    <row r="20" spans="1:16">
      <c r="A20" s="12"/>
      <c r="B20" s="25">
        <v>329</v>
      </c>
      <c r="C20" s="20" t="s">
        <v>73</v>
      </c>
      <c r="D20" s="46">
        <v>13106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13106</v>
      </c>
      <c r="O20" s="47">
        <f t="shared" si="1"/>
        <v>2.1788861180382377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SUM(D22:D25)</f>
        <v>646483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646483</v>
      </c>
      <c r="O21" s="45">
        <f t="shared" si="1"/>
        <v>107.47847049044057</v>
      </c>
      <c r="P21" s="10"/>
    </row>
    <row r="22" spans="1:16">
      <c r="A22" s="12"/>
      <c r="B22" s="25">
        <v>335.12</v>
      </c>
      <c r="C22" s="20" t="s">
        <v>74</v>
      </c>
      <c r="D22" s="46">
        <v>171230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171230</v>
      </c>
      <c r="O22" s="47">
        <f t="shared" si="1"/>
        <v>28.467165419783875</v>
      </c>
      <c r="P22" s="9"/>
    </row>
    <row r="23" spans="1:16">
      <c r="A23" s="12"/>
      <c r="B23" s="25">
        <v>335.15</v>
      </c>
      <c r="C23" s="20" t="s">
        <v>75</v>
      </c>
      <c r="D23" s="46">
        <v>6174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6174</v>
      </c>
      <c r="O23" s="47">
        <f t="shared" si="1"/>
        <v>1.0264339152119701</v>
      </c>
      <c r="P23" s="9"/>
    </row>
    <row r="24" spans="1:16">
      <c r="A24" s="12"/>
      <c r="B24" s="25">
        <v>335.18</v>
      </c>
      <c r="C24" s="20" t="s">
        <v>76</v>
      </c>
      <c r="D24" s="46">
        <v>462912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462912</v>
      </c>
      <c r="O24" s="47">
        <f t="shared" si="1"/>
        <v>76.959600997506229</v>
      </c>
      <c r="P24" s="9"/>
    </row>
    <row r="25" spans="1:16">
      <c r="A25" s="12"/>
      <c r="B25" s="25">
        <v>335.49</v>
      </c>
      <c r="C25" s="20" t="s">
        <v>25</v>
      </c>
      <c r="D25" s="46">
        <v>6167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6167</v>
      </c>
      <c r="O25" s="47">
        <f t="shared" si="1"/>
        <v>1.0252701579384871</v>
      </c>
      <c r="P25" s="9"/>
    </row>
    <row r="26" spans="1:16" ht="15.75">
      <c r="A26" s="29" t="s">
        <v>31</v>
      </c>
      <c r="B26" s="30"/>
      <c r="C26" s="31"/>
      <c r="D26" s="32">
        <f t="shared" ref="D26:M26" si="6">SUM(D27:D33)</f>
        <v>304642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7451692</v>
      </c>
      <c r="J26" s="32">
        <f t="shared" si="6"/>
        <v>1237056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8993390</v>
      </c>
      <c r="O26" s="45">
        <f t="shared" si="1"/>
        <v>1495.1604322527016</v>
      </c>
      <c r="P26" s="10"/>
    </row>
    <row r="27" spans="1:16">
      <c r="A27" s="12"/>
      <c r="B27" s="25">
        <v>341.2</v>
      </c>
      <c r="C27" s="20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1237056</v>
      </c>
      <c r="K27" s="46">
        <v>0</v>
      </c>
      <c r="L27" s="46">
        <v>0</v>
      </c>
      <c r="M27" s="46">
        <v>0</v>
      </c>
      <c r="N27" s="46">
        <f t="shared" ref="N27:N33" si="7">SUM(D27:M27)</f>
        <v>1237056</v>
      </c>
      <c r="O27" s="47">
        <f t="shared" si="1"/>
        <v>205.66184538653366</v>
      </c>
      <c r="P27" s="9"/>
    </row>
    <row r="28" spans="1:16">
      <c r="A28" s="12"/>
      <c r="B28" s="25">
        <v>343.3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1940235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1940235</v>
      </c>
      <c r="O28" s="47">
        <f t="shared" si="1"/>
        <v>322.56608478802991</v>
      </c>
      <c r="P28" s="9"/>
    </row>
    <row r="29" spans="1:16">
      <c r="A29" s="12"/>
      <c r="B29" s="25">
        <v>343.4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1477832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1477832</v>
      </c>
      <c r="O29" s="47">
        <f t="shared" si="1"/>
        <v>245.69110556940981</v>
      </c>
      <c r="P29" s="9"/>
    </row>
    <row r="30" spans="1:16">
      <c r="A30" s="12"/>
      <c r="B30" s="25">
        <v>343.5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1945496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1945496</v>
      </c>
      <c r="O30" s="47">
        <f t="shared" si="1"/>
        <v>323.44073150457189</v>
      </c>
      <c r="P30" s="9"/>
    </row>
    <row r="31" spans="1:16">
      <c r="A31" s="12"/>
      <c r="B31" s="25">
        <v>344.5</v>
      </c>
      <c r="C31" s="20" t="s">
        <v>77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1397286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1397286</v>
      </c>
      <c r="O31" s="47">
        <f t="shared" si="1"/>
        <v>232.30024937655861</v>
      </c>
      <c r="P31" s="9"/>
    </row>
    <row r="32" spans="1:16">
      <c r="A32" s="12"/>
      <c r="B32" s="25">
        <v>347.2</v>
      </c>
      <c r="C32" s="20" t="s">
        <v>39</v>
      </c>
      <c r="D32" s="46">
        <v>304642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304642</v>
      </c>
      <c r="O32" s="47">
        <f t="shared" si="1"/>
        <v>50.647049044056523</v>
      </c>
      <c r="P32" s="9"/>
    </row>
    <row r="33" spans="1:119">
      <c r="A33" s="12"/>
      <c r="B33" s="25">
        <v>349</v>
      </c>
      <c r="C33" s="20" t="s">
        <v>112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690843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690843</v>
      </c>
      <c r="O33" s="47">
        <f t="shared" si="1"/>
        <v>114.85336658354115</v>
      </c>
      <c r="P33" s="9"/>
    </row>
    <row r="34" spans="1:119" ht="15.75">
      <c r="A34" s="29" t="s">
        <v>32</v>
      </c>
      <c r="B34" s="30"/>
      <c r="C34" s="31"/>
      <c r="D34" s="32">
        <f t="shared" ref="D34:M34" si="8">SUM(D35:D37)</f>
        <v>191186</v>
      </c>
      <c r="E34" s="32">
        <f t="shared" si="8"/>
        <v>12640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7" si="9">SUM(D34:M34)</f>
        <v>203826</v>
      </c>
      <c r="O34" s="45">
        <f t="shared" si="1"/>
        <v>33.886284289276809</v>
      </c>
      <c r="P34" s="10"/>
    </row>
    <row r="35" spans="1:119">
      <c r="A35" s="13"/>
      <c r="B35" s="39">
        <v>351.5</v>
      </c>
      <c r="C35" s="21" t="s">
        <v>65</v>
      </c>
      <c r="D35" s="46">
        <v>152769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152769</v>
      </c>
      <c r="O35" s="47">
        <f t="shared" si="1"/>
        <v>25.398004987531174</v>
      </c>
      <c r="P35" s="9"/>
    </row>
    <row r="36" spans="1:119">
      <c r="A36" s="13"/>
      <c r="B36" s="39">
        <v>356</v>
      </c>
      <c r="C36" s="21" t="s">
        <v>113</v>
      </c>
      <c r="D36" s="46">
        <v>0</v>
      </c>
      <c r="E36" s="46">
        <v>12640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12640</v>
      </c>
      <c r="O36" s="47">
        <f t="shared" si="1"/>
        <v>2.1014131338320863</v>
      </c>
      <c r="P36" s="9"/>
    </row>
    <row r="37" spans="1:119">
      <c r="A37" s="13"/>
      <c r="B37" s="39">
        <v>359</v>
      </c>
      <c r="C37" s="21" t="s">
        <v>42</v>
      </c>
      <c r="D37" s="46">
        <v>38417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38417</v>
      </c>
      <c r="O37" s="47">
        <f t="shared" si="1"/>
        <v>6.3868661679135492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SUM(D39:D44)</f>
        <v>609469</v>
      </c>
      <c r="E38" s="32">
        <f t="shared" si="10"/>
        <v>22719</v>
      </c>
      <c r="F38" s="32">
        <f t="shared" si="10"/>
        <v>0</v>
      </c>
      <c r="G38" s="32">
        <f t="shared" si="10"/>
        <v>5693</v>
      </c>
      <c r="H38" s="32">
        <f t="shared" si="10"/>
        <v>0</v>
      </c>
      <c r="I38" s="32">
        <f t="shared" si="10"/>
        <v>45565</v>
      </c>
      <c r="J38" s="32">
        <f t="shared" si="10"/>
        <v>0</v>
      </c>
      <c r="K38" s="32">
        <f t="shared" si="10"/>
        <v>2360021</v>
      </c>
      <c r="L38" s="32">
        <f t="shared" si="10"/>
        <v>0</v>
      </c>
      <c r="M38" s="32">
        <f t="shared" si="10"/>
        <v>0</v>
      </c>
      <c r="N38" s="32">
        <f t="shared" si="9"/>
        <v>3043467</v>
      </c>
      <c r="O38" s="45">
        <f t="shared" si="1"/>
        <v>505.97955112219449</v>
      </c>
      <c r="P38" s="10"/>
    </row>
    <row r="39" spans="1:119">
      <c r="A39" s="12"/>
      <c r="B39" s="25">
        <v>361.1</v>
      </c>
      <c r="C39" s="20" t="s">
        <v>43</v>
      </c>
      <c r="D39" s="46">
        <v>177564</v>
      </c>
      <c r="E39" s="46">
        <v>328</v>
      </c>
      <c r="F39" s="46">
        <v>0</v>
      </c>
      <c r="G39" s="46">
        <v>5693</v>
      </c>
      <c r="H39" s="46">
        <v>0</v>
      </c>
      <c r="I39" s="46">
        <v>1066</v>
      </c>
      <c r="J39" s="46">
        <v>0</v>
      </c>
      <c r="K39" s="46">
        <v>223844</v>
      </c>
      <c r="L39" s="46">
        <v>0</v>
      </c>
      <c r="M39" s="46">
        <v>0</v>
      </c>
      <c r="N39" s="46">
        <f t="shared" si="9"/>
        <v>408495</v>
      </c>
      <c r="O39" s="47">
        <f t="shared" si="1"/>
        <v>67.912718204488783</v>
      </c>
      <c r="P39" s="9"/>
    </row>
    <row r="40" spans="1:119">
      <c r="A40" s="12"/>
      <c r="B40" s="25">
        <v>361.2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459918</v>
      </c>
      <c r="L40" s="46">
        <v>0</v>
      </c>
      <c r="M40" s="46">
        <v>0</v>
      </c>
      <c r="N40" s="46">
        <f t="shared" si="9"/>
        <v>459918</v>
      </c>
      <c r="O40" s="47">
        <f t="shared" si="1"/>
        <v>76.461845386533668</v>
      </c>
      <c r="P40" s="9"/>
    </row>
    <row r="41" spans="1:119">
      <c r="A41" s="12"/>
      <c r="B41" s="25">
        <v>361.3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360383</v>
      </c>
      <c r="L41" s="46">
        <v>0</v>
      </c>
      <c r="M41" s="46">
        <v>0</v>
      </c>
      <c r="N41" s="46">
        <f t="shared" si="9"/>
        <v>360383</v>
      </c>
      <c r="O41" s="47">
        <f t="shared" si="1"/>
        <v>59.914048212801333</v>
      </c>
      <c r="P41" s="9"/>
    </row>
    <row r="42" spans="1:119">
      <c r="A42" s="12"/>
      <c r="B42" s="25">
        <v>364</v>
      </c>
      <c r="C42" s="20" t="s">
        <v>78</v>
      </c>
      <c r="D42" s="46">
        <v>22875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22875</v>
      </c>
      <c r="O42" s="47">
        <f t="shared" si="1"/>
        <v>3.8029925187032418</v>
      </c>
      <c r="P42" s="9"/>
    </row>
    <row r="43" spans="1:119">
      <c r="A43" s="12"/>
      <c r="B43" s="25">
        <v>368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1315876</v>
      </c>
      <c r="L43" s="46">
        <v>0</v>
      </c>
      <c r="M43" s="46">
        <v>0</v>
      </c>
      <c r="N43" s="46">
        <f t="shared" si="9"/>
        <v>1315876</v>
      </c>
      <c r="O43" s="47">
        <f t="shared" si="1"/>
        <v>218.76575228595178</v>
      </c>
      <c r="P43" s="9"/>
    </row>
    <row r="44" spans="1:119">
      <c r="A44" s="12"/>
      <c r="B44" s="25">
        <v>369.9</v>
      </c>
      <c r="C44" s="20" t="s">
        <v>48</v>
      </c>
      <c r="D44" s="46">
        <v>409030</v>
      </c>
      <c r="E44" s="46">
        <v>22391</v>
      </c>
      <c r="F44" s="46">
        <v>0</v>
      </c>
      <c r="G44" s="46">
        <v>0</v>
      </c>
      <c r="H44" s="46">
        <v>0</v>
      </c>
      <c r="I44" s="46">
        <v>44499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475920</v>
      </c>
      <c r="O44" s="47">
        <f t="shared" si="1"/>
        <v>79.122194513715712</v>
      </c>
      <c r="P44" s="9"/>
    </row>
    <row r="45" spans="1:119" ht="15.75">
      <c r="A45" s="29" t="s">
        <v>33</v>
      </c>
      <c r="B45" s="30"/>
      <c r="C45" s="31"/>
      <c r="D45" s="32">
        <f t="shared" ref="D45:M45" si="11">SUM(D46:D46)</f>
        <v>508914</v>
      </c>
      <c r="E45" s="32">
        <f t="shared" si="11"/>
        <v>100000</v>
      </c>
      <c r="F45" s="32">
        <f t="shared" si="11"/>
        <v>0</v>
      </c>
      <c r="G45" s="32">
        <f t="shared" si="11"/>
        <v>1228000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1836914</v>
      </c>
      <c r="O45" s="45">
        <f t="shared" si="1"/>
        <v>305.38886118038238</v>
      </c>
      <c r="P45" s="9"/>
    </row>
    <row r="46" spans="1:119" ht="15.75" thickBot="1">
      <c r="A46" s="12"/>
      <c r="B46" s="25">
        <v>381</v>
      </c>
      <c r="C46" s="20" t="s">
        <v>49</v>
      </c>
      <c r="D46" s="46">
        <v>508914</v>
      </c>
      <c r="E46" s="46">
        <v>100000</v>
      </c>
      <c r="F46" s="46">
        <v>0</v>
      </c>
      <c r="G46" s="46">
        <v>1228000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1836914</v>
      </c>
      <c r="O46" s="47">
        <f t="shared" si="1"/>
        <v>305.38886118038238</v>
      </c>
      <c r="P46" s="9"/>
    </row>
    <row r="47" spans="1:119" ht="16.5" thickBot="1">
      <c r="A47" s="14" t="s">
        <v>40</v>
      </c>
      <c r="B47" s="23"/>
      <c r="C47" s="22"/>
      <c r="D47" s="15">
        <f t="shared" ref="D47:M47" si="12">SUM(D5,D15,D21,D26,D34,D38,D45)</f>
        <v>16884187</v>
      </c>
      <c r="E47" s="15">
        <f t="shared" si="12"/>
        <v>5299231</v>
      </c>
      <c r="F47" s="15">
        <f t="shared" si="12"/>
        <v>0</v>
      </c>
      <c r="G47" s="15">
        <f t="shared" si="12"/>
        <v>1233693</v>
      </c>
      <c r="H47" s="15">
        <f t="shared" si="12"/>
        <v>0</v>
      </c>
      <c r="I47" s="15">
        <f t="shared" si="12"/>
        <v>7844079</v>
      </c>
      <c r="J47" s="15">
        <f t="shared" si="12"/>
        <v>1237056</v>
      </c>
      <c r="K47" s="15">
        <f t="shared" si="12"/>
        <v>2360021</v>
      </c>
      <c r="L47" s="15">
        <f t="shared" si="12"/>
        <v>0</v>
      </c>
      <c r="M47" s="15">
        <f t="shared" si="12"/>
        <v>0</v>
      </c>
      <c r="N47" s="15">
        <f t="shared" si="9"/>
        <v>34858267</v>
      </c>
      <c r="O47" s="38">
        <f t="shared" si="1"/>
        <v>5795.2231088944309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114</v>
      </c>
      <c r="M49" s="48"/>
      <c r="N49" s="48"/>
      <c r="O49" s="43">
        <v>6015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12805845</v>
      </c>
      <c r="E5" s="27">
        <f t="shared" si="0"/>
        <v>1058077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13863922</v>
      </c>
      <c r="O5" s="33">
        <f t="shared" ref="O5:O50" si="1">(N5/O$52)</f>
        <v>2336.3535557802493</v>
      </c>
      <c r="P5" s="6"/>
    </row>
    <row r="6" spans="1:133">
      <c r="A6" s="12"/>
      <c r="B6" s="25">
        <v>311</v>
      </c>
      <c r="C6" s="20" t="s">
        <v>2</v>
      </c>
      <c r="D6" s="46">
        <v>9626611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9626611</v>
      </c>
      <c r="O6" s="47">
        <f t="shared" si="1"/>
        <v>1622.2802494101786</v>
      </c>
      <c r="P6" s="9"/>
    </row>
    <row r="7" spans="1:133">
      <c r="A7" s="12"/>
      <c r="B7" s="25">
        <v>312.10000000000002</v>
      </c>
      <c r="C7" s="20" t="s">
        <v>10</v>
      </c>
      <c r="D7" s="46">
        <v>2054141</v>
      </c>
      <c r="E7" s="46">
        <v>1058077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3112218</v>
      </c>
      <c r="O7" s="47">
        <f t="shared" si="1"/>
        <v>524.47219413549044</v>
      </c>
      <c r="P7" s="9"/>
    </row>
    <row r="8" spans="1:133">
      <c r="A8" s="12"/>
      <c r="B8" s="25">
        <v>312.41000000000003</v>
      </c>
      <c r="C8" s="20" t="s">
        <v>12</v>
      </c>
      <c r="D8" s="46">
        <v>72948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72948</v>
      </c>
      <c r="O8" s="47">
        <f t="shared" si="1"/>
        <v>12.293225480283114</v>
      </c>
      <c r="P8" s="9"/>
    </row>
    <row r="9" spans="1:133">
      <c r="A9" s="12"/>
      <c r="B9" s="25">
        <v>312.42</v>
      </c>
      <c r="C9" s="20" t="s">
        <v>11</v>
      </c>
      <c r="D9" s="46">
        <v>27888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27888</v>
      </c>
      <c r="O9" s="47">
        <f t="shared" si="1"/>
        <v>4.6996966632962591</v>
      </c>
      <c r="P9" s="9"/>
    </row>
    <row r="10" spans="1:133">
      <c r="A10" s="12"/>
      <c r="B10" s="25">
        <v>314.10000000000002</v>
      </c>
      <c r="C10" s="20" t="s">
        <v>13</v>
      </c>
      <c r="D10" s="46">
        <v>663592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663592</v>
      </c>
      <c r="O10" s="47">
        <f t="shared" si="1"/>
        <v>111.82878328277721</v>
      </c>
      <c r="P10" s="9"/>
    </row>
    <row r="11" spans="1:133">
      <c r="A11" s="12"/>
      <c r="B11" s="25">
        <v>314.39999999999998</v>
      </c>
      <c r="C11" s="20" t="s">
        <v>14</v>
      </c>
      <c r="D11" s="46">
        <v>20067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20067</v>
      </c>
      <c r="O11" s="47">
        <f t="shared" si="1"/>
        <v>3.3816986855409503</v>
      </c>
      <c r="P11" s="9"/>
    </row>
    <row r="12" spans="1:133">
      <c r="A12" s="12"/>
      <c r="B12" s="25">
        <v>315</v>
      </c>
      <c r="C12" s="20" t="s">
        <v>71</v>
      </c>
      <c r="D12" s="46">
        <v>233373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233373</v>
      </c>
      <c r="O12" s="47">
        <f t="shared" si="1"/>
        <v>39.328109201213344</v>
      </c>
      <c r="P12" s="9"/>
    </row>
    <row r="13" spans="1:133">
      <c r="A13" s="12"/>
      <c r="B13" s="25">
        <v>316</v>
      </c>
      <c r="C13" s="20" t="s">
        <v>72</v>
      </c>
      <c r="D13" s="46">
        <v>107225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107225</v>
      </c>
      <c r="O13" s="47">
        <f t="shared" si="1"/>
        <v>18.069598921469499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507070</v>
      </c>
      <c r="E14" s="32">
        <f t="shared" si="3"/>
        <v>2167421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2674491</v>
      </c>
      <c r="O14" s="45">
        <f t="shared" si="1"/>
        <v>450.706268958544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2158121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2158121</v>
      </c>
      <c r="O15" s="47">
        <f t="shared" si="1"/>
        <v>363.68739467475564</v>
      </c>
      <c r="P15" s="9"/>
    </row>
    <row r="16" spans="1:133">
      <c r="A16" s="12"/>
      <c r="B16" s="25">
        <v>323.10000000000002</v>
      </c>
      <c r="C16" s="20" t="s">
        <v>18</v>
      </c>
      <c r="D16" s="46">
        <v>468347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468347</v>
      </c>
      <c r="O16" s="47">
        <f t="shared" si="1"/>
        <v>78.926019548365346</v>
      </c>
      <c r="P16" s="9"/>
    </row>
    <row r="17" spans="1:16">
      <c r="A17" s="12"/>
      <c r="B17" s="25">
        <v>323.39999999999998</v>
      </c>
      <c r="C17" s="20" t="s">
        <v>19</v>
      </c>
      <c r="D17" s="46">
        <v>21748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21748</v>
      </c>
      <c r="O17" s="47">
        <f t="shared" si="1"/>
        <v>3.6649814627569937</v>
      </c>
      <c r="P17" s="9"/>
    </row>
    <row r="18" spans="1:16">
      <c r="A18" s="12"/>
      <c r="B18" s="25">
        <v>329</v>
      </c>
      <c r="C18" s="20" t="s">
        <v>73</v>
      </c>
      <c r="D18" s="46">
        <v>16975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16975</v>
      </c>
      <c r="O18" s="47">
        <f t="shared" si="1"/>
        <v>2.8606336366700371</v>
      </c>
      <c r="P18" s="9"/>
    </row>
    <row r="19" spans="1:16">
      <c r="A19" s="12"/>
      <c r="B19" s="25">
        <v>367</v>
      </c>
      <c r="C19" s="20" t="s">
        <v>103</v>
      </c>
      <c r="D19" s="46">
        <v>0</v>
      </c>
      <c r="E19" s="46">
        <v>9300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9300</v>
      </c>
      <c r="O19" s="47">
        <f t="shared" si="1"/>
        <v>1.5672396359959555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625245</v>
      </c>
      <c r="E20" s="32">
        <f t="shared" si="5"/>
        <v>234500</v>
      </c>
      <c r="F20" s="32">
        <f t="shared" si="5"/>
        <v>0</v>
      </c>
      <c r="G20" s="32">
        <f t="shared" si="5"/>
        <v>346250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1205995</v>
      </c>
      <c r="O20" s="45">
        <f t="shared" si="1"/>
        <v>203.23474890461745</v>
      </c>
      <c r="P20" s="10"/>
    </row>
    <row r="21" spans="1:16">
      <c r="A21" s="12"/>
      <c r="B21" s="25">
        <v>334.39</v>
      </c>
      <c r="C21" s="20" t="s">
        <v>104</v>
      </c>
      <c r="D21" s="46">
        <v>0</v>
      </c>
      <c r="E21" s="46">
        <v>0</v>
      </c>
      <c r="F21" s="46">
        <v>0</v>
      </c>
      <c r="G21" s="46">
        <v>346250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346250</v>
      </c>
      <c r="O21" s="47">
        <f t="shared" si="1"/>
        <v>58.350185372430062</v>
      </c>
      <c r="P21" s="9"/>
    </row>
    <row r="22" spans="1:16">
      <c r="A22" s="12"/>
      <c r="B22" s="25">
        <v>335.12</v>
      </c>
      <c r="C22" s="20" t="s">
        <v>74</v>
      </c>
      <c r="D22" s="46">
        <v>164966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164966</v>
      </c>
      <c r="O22" s="47">
        <f t="shared" si="1"/>
        <v>27.800134816312774</v>
      </c>
      <c r="P22" s="9"/>
    </row>
    <row r="23" spans="1:16">
      <c r="A23" s="12"/>
      <c r="B23" s="25">
        <v>335.15</v>
      </c>
      <c r="C23" s="20" t="s">
        <v>75</v>
      </c>
      <c r="D23" s="46">
        <v>7446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7446</v>
      </c>
      <c r="O23" s="47">
        <f t="shared" si="1"/>
        <v>1.2548028311425683</v>
      </c>
      <c r="P23" s="9"/>
    </row>
    <row r="24" spans="1:16">
      <c r="A24" s="12"/>
      <c r="B24" s="25">
        <v>335.18</v>
      </c>
      <c r="C24" s="20" t="s">
        <v>76</v>
      </c>
      <c r="D24" s="46">
        <v>444812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444812</v>
      </c>
      <c r="O24" s="47">
        <f t="shared" si="1"/>
        <v>74.959892146949784</v>
      </c>
      <c r="P24" s="9"/>
    </row>
    <row r="25" spans="1:16">
      <c r="A25" s="12"/>
      <c r="B25" s="25">
        <v>335.49</v>
      </c>
      <c r="C25" s="20" t="s">
        <v>25</v>
      </c>
      <c r="D25" s="46">
        <v>8021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8021</v>
      </c>
      <c r="O25" s="47">
        <f t="shared" si="1"/>
        <v>1.3517020559487698</v>
      </c>
      <c r="P25" s="9"/>
    </row>
    <row r="26" spans="1:16">
      <c r="A26" s="12"/>
      <c r="B26" s="25">
        <v>338</v>
      </c>
      <c r="C26" s="20" t="s">
        <v>26</v>
      </c>
      <c r="D26" s="46">
        <v>0</v>
      </c>
      <c r="E26" s="46">
        <v>234500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234500</v>
      </c>
      <c r="O26" s="47">
        <f t="shared" si="1"/>
        <v>39.518031681833499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SUM(D28:D35)</f>
        <v>662352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7792245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8454597</v>
      </c>
      <c r="O27" s="45">
        <f t="shared" si="1"/>
        <v>1424.7719919110211</v>
      </c>
      <c r="P27" s="10"/>
    </row>
    <row r="28" spans="1:16">
      <c r="A28" s="12"/>
      <c r="B28" s="25">
        <v>341.9</v>
      </c>
      <c r="C28" s="20" t="s">
        <v>105</v>
      </c>
      <c r="D28" s="46">
        <v>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200</v>
      </c>
      <c r="O28" s="47">
        <f t="shared" si="1"/>
        <v>3.3704078193461412E-2</v>
      </c>
      <c r="P28" s="9"/>
    </row>
    <row r="29" spans="1:16">
      <c r="A29" s="12"/>
      <c r="B29" s="25">
        <v>342.1</v>
      </c>
      <c r="C29" s="20" t="s">
        <v>64</v>
      </c>
      <c r="D29" s="46">
        <v>350303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350303</v>
      </c>
      <c r="O29" s="47">
        <f t="shared" si="1"/>
        <v>59.033198517020558</v>
      </c>
      <c r="P29" s="9"/>
    </row>
    <row r="30" spans="1:16">
      <c r="A30" s="12"/>
      <c r="B30" s="25">
        <v>343.3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2122175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2122175</v>
      </c>
      <c r="O30" s="47">
        <f t="shared" si="1"/>
        <v>357.6297607010448</v>
      </c>
      <c r="P30" s="9"/>
    </row>
    <row r="31" spans="1:16">
      <c r="A31" s="12"/>
      <c r="B31" s="25">
        <v>343.4</v>
      </c>
      <c r="C31" s="20" t="s">
        <v>35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1821515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1821515</v>
      </c>
      <c r="O31" s="47">
        <f t="shared" si="1"/>
        <v>306.96241995281429</v>
      </c>
      <c r="P31" s="9"/>
    </row>
    <row r="32" spans="1:16">
      <c r="A32" s="12"/>
      <c r="B32" s="25">
        <v>343.5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2037321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2037321</v>
      </c>
      <c r="O32" s="47">
        <f t="shared" si="1"/>
        <v>343.33013144590495</v>
      </c>
      <c r="P32" s="9"/>
    </row>
    <row r="33" spans="1:16">
      <c r="A33" s="12"/>
      <c r="B33" s="25">
        <v>343.9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629811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629811</v>
      </c>
      <c r="O33" s="47">
        <f t="shared" si="1"/>
        <v>106.13599595551062</v>
      </c>
      <c r="P33" s="9"/>
    </row>
    <row r="34" spans="1:16">
      <c r="A34" s="12"/>
      <c r="B34" s="25">
        <v>344.5</v>
      </c>
      <c r="C34" s="20" t="s">
        <v>77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1181423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1181423</v>
      </c>
      <c r="O34" s="47">
        <f t="shared" si="1"/>
        <v>199.09386585776878</v>
      </c>
      <c r="P34" s="9"/>
    </row>
    <row r="35" spans="1:16">
      <c r="A35" s="12"/>
      <c r="B35" s="25">
        <v>347.2</v>
      </c>
      <c r="C35" s="20" t="s">
        <v>39</v>
      </c>
      <c r="D35" s="46">
        <v>311849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311849</v>
      </c>
      <c r="O35" s="47">
        <f t="shared" si="1"/>
        <v>52.552915402763738</v>
      </c>
      <c r="P35" s="9"/>
    </row>
    <row r="36" spans="1:16" ht="15.75">
      <c r="A36" s="29" t="s">
        <v>32</v>
      </c>
      <c r="B36" s="30"/>
      <c r="C36" s="31"/>
      <c r="D36" s="32">
        <f t="shared" ref="D36:M36" si="8">SUM(D37:D38)</f>
        <v>324226</v>
      </c>
      <c r="E36" s="32">
        <f t="shared" si="8"/>
        <v>34280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50" si="9">SUM(D36:M36)</f>
        <v>358506</v>
      </c>
      <c r="O36" s="45">
        <f t="shared" si="1"/>
        <v>60.415571284125377</v>
      </c>
      <c r="P36" s="10"/>
    </row>
    <row r="37" spans="1:16">
      <c r="A37" s="13"/>
      <c r="B37" s="39">
        <v>351.5</v>
      </c>
      <c r="C37" s="21" t="s">
        <v>65</v>
      </c>
      <c r="D37" s="46">
        <v>293095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293095</v>
      </c>
      <c r="O37" s="47">
        <f t="shared" si="1"/>
        <v>49.392483990562859</v>
      </c>
      <c r="P37" s="9"/>
    </row>
    <row r="38" spans="1:16">
      <c r="A38" s="13"/>
      <c r="B38" s="39">
        <v>359</v>
      </c>
      <c r="C38" s="21" t="s">
        <v>42</v>
      </c>
      <c r="D38" s="46">
        <v>31131</v>
      </c>
      <c r="E38" s="46">
        <v>34280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65411</v>
      </c>
      <c r="O38" s="47">
        <f t="shared" si="1"/>
        <v>11.02308729356252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SUM(D40:D45)</f>
        <v>137969</v>
      </c>
      <c r="E39" s="32">
        <f t="shared" si="10"/>
        <v>2418</v>
      </c>
      <c r="F39" s="32">
        <f t="shared" si="10"/>
        <v>0</v>
      </c>
      <c r="G39" s="32">
        <f t="shared" si="10"/>
        <v>4196</v>
      </c>
      <c r="H39" s="32">
        <f t="shared" si="10"/>
        <v>0</v>
      </c>
      <c r="I39" s="32">
        <f t="shared" si="10"/>
        <v>2177</v>
      </c>
      <c r="J39" s="32">
        <f t="shared" si="10"/>
        <v>0</v>
      </c>
      <c r="K39" s="32">
        <f t="shared" si="10"/>
        <v>3065983</v>
      </c>
      <c r="L39" s="32">
        <f t="shared" si="10"/>
        <v>0</v>
      </c>
      <c r="M39" s="32">
        <f t="shared" si="10"/>
        <v>0</v>
      </c>
      <c r="N39" s="32">
        <f t="shared" si="9"/>
        <v>3212743</v>
      </c>
      <c r="O39" s="45">
        <f t="shared" si="1"/>
        <v>541.41270643747896</v>
      </c>
      <c r="P39" s="10"/>
    </row>
    <row r="40" spans="1:16">
      <c r="A40" s="12"/>
      <c r="B40" s="25">
        <v>361.1</v>
      </c>
      <c r="C40" s="20" t="s">
        <v>43</v>
      </c>
      <c r="D40" s="46">
        <v>64623</v>
      </c>
      <c r="E40" s="46">
        <v>242</v>
      </c>
      <c r="F40" s="46">
        <v>0</v>
      </c>
      <c r="G40" s="46">
        <v>4196</v>
      </c>
      <c r="H40" s="46">
        <v>0</v>
      </c>
      <c r="I40" s="46">
        <v>0</v>
      </c>
      <c r="J40" s="46">
        <v>0</v>
      </c>
      <c r="K40" s="46">
        <v>591178</v>
      </c>
      <c r="L40" s="46">
        <v>0</v>
      </c>
      <c r="M40" s="46">
        <v>0</v>
      </c>
      <c r="N40" s="46">
        <f t="shared" si="9"/>
        <v>660239</v>
      </c>
      <c r="O40" s="47">
        <f t="shared" si="1"/>
        <v>111.26373441186384</v>
      </c>
      <c r="P40" s="9"/>
    </row>
    <row r="41" spans="1:16">
      <c r="A41" s="12"/>
      <c r="B41" s="25">
        <v>361.3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1098341</v>
      </c>
      <c r="L41" s="46">
        <v>0</v>
      </c>
      <c r="M41" s="46">
        <v>0</v>
      </c>
      <c r="N41" s="46">
        <f t="shared" si="9"/>
        <v>1098341</v>
      </c>
      <c r="O41" s="47">
        <f t="shared" si="1"/>
        <v>185.09285473542297</v>
      </c>
      <c r="P41" s="9"/>
    </row>
    <row r="42" spans="1:16">
      <c r="A42" s="12"/>
      <c r="B42" s="25">
        <v>364</v>
      </c>
      <c r="C42" s="20" t="s">
        <v>78</v>
      </c>
      <c r="D42" s="46">
        <v>3475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3475</v>
      </c>
      <c r="O42" s="47">
        <f t="shared" si="1"/>
        <v>0.58560835861139193</v>
      </c>
      <c r="P42" s="9"/>
    </row>
    <row r="43" spans="1:16">
      <c r="A43" s="12"/>
      <c r="B43" s="25">
        <v>366</v>
      </c>
      <c r="C43" s="20" t="s">
        <v>106</v>
      </c>
      <c r="D43" s="46">
        <v>198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198</v>
      </c>
      <c r="O43" s="47">
        <f t="shared" si="1"/>
        <v>3.3367037411526794E-2</v>
      </c>
      <c r="P43" s="9"/>
    </row>
    <row r="44" spans="1:16">
      <c r="A44" s="12"/>
      <c r="B44" s="25">
        <v>368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1376464</v>
      </c>
      <c r="L44" s="46">
        <v>0</v>
      </c>
      <c r="M44" s="46">
        <v>0</v>
      </c>
      <c r="N44" s="46">
        <f t="shared" si="9"/>
        <v>1376464</v>
      </c>
      <c r="O44" s="47">
        <f t="shared" si="1"/>
        <v>231.96225143242333</v>
      </c>
      <c r="P44" s="9"/>
    </row>
    <row r="45" spans="1:16">
      <c r="A45" s="12"/>
      <c r="B45" s="25">
        <v>369.9</v>
      </c>
      <c r="C45" s="20" t="s">
        <v>48</v>
      </c>
      <c r="D45" s="46">
        <v>69673</v>
      </c>
      <c r="E45" s="46">
        <v>2176</v>
      </c>
      <c r="F45" s="46">
        <v>0</v>
      </c>
      <c r="G45" s="46">
        <v>0</v>
      </c>
      <c r="H45" s="46">
        <v>0</v>
      </c>
      <c r="I45" s="46">
        <v>2177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74026</v>
      </c>
      <c r="O45" s="47">
        <f t="shared" si="1"/>
        <v>12.474890461745872</v>
      </c>
      <c r="P45" s="9"/>
    </row>
    <row r="46" spans="1:16" ht="15.75">
      <c r="A46" s="29" t="s">
        <v>33</v>
      </c>
      <c r="B46" s="30"/>
      <c r="C46" s="31"/>
      <c r="D46" s="32">
        <f t="shared" ref="D46:M46" si="11">SUM(D47:D49)</f>
        <v>520406</v>
      </c>
      <c r="E46" s="32">
        <f t="shared" si="11"/>
        <v>0</v>
      </c>
      <c r="F46" s="32">
        <f t="shared" si="11"/>
        <v>0</v>
      </c>
      <c r="G46" s="32">
        <f t="shared" si="11"/>
        <v>1352911</v>
      </c>
      <c r="H46" s="32">
        <f t="shared" si="11"/>
        <v>0</v>
      </c>
      <c r="I46" s="32">
        <f t="shared" si="11"/>
        <v>786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1874103</v>
      </c>
      <c r="O46" s="45">
        <f t="shared" si="1"/>
        <v>315.82457027300302</v>
      </c>
      <c r="P46" s="9"/>
    </row>
    <row r="47" spans="1:16">
      <c r="A47" s="12"/>
      <c r="B47" s="25">
        <v>381</v>
      </c>
      <c r="C47" s="20" t="s">
        <v>49</v>
      </c>
      <c r="D47" s="46">
        <v>470406</v>
      </c>
      <c r="E47" s="46">
        <v>0</v>
      </c>
      <c r="F47" s="46">
        <v>0</v>
      </c>
      <c r="G47" s="46">
        <v>1227911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1698317</v>
      </c>
      <c r="O47" s="47">
        <f t="shared" si="1"/>
        <v>286.20104482642398</v>
      </c>
      <c r="P47" s="9"/>
    </row>
    <row r="48" spans="1:16">
      <c r="A48" s="12"/>
      <c r="B48" s="25">
        <v>389.1</v>
      </c>
      <c r="C48" s="20" t="s">
        <v>100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786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786</v>
      </c>
      <c r="O48" s="47">
        <f t="shared" si="1"/>
        <v>0.13245702730030334</v>
      </c>
      <c r="P48" s="9"/>
    </row>
    <row r="49" spans="1:119" ht="15.75" thickBot="1">
      <c r="A49" s="12"/>
      <c r="B49" s="25">
        <v>389.8</v>
      </c>
      <c r="C49" s="20" t="s">
        <v>80</v>
      </c>
      <c r="D49" s="46">
        <v>50000</v>
      </c>
      <c r="E49" s="46">
        <v>0</v>
      </c>
      <c r="F49" s="46">
        <v>0</v>
      </c>
      <c r="G49" s="46">
        <v>125000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175000</v>
      </c>
      <c r="O49" s="47">
        <f t="shared" si="1"/>
        <v>29.491068419278733</v>
      </c>
      <c r="P49" s="9"/>
    </row>
    <row r="50" spans="1:119" ht="16.5" thickBot="1">
      <c r="A50" s="14" t="s">
        <v>40</v>
      </c>
      <c r="B50" s="23"/>
      <c r="C50" s="22"/>
      <c r="D50" s="15">
        <f t="shared" ref="D50:M50" si="12">SUM(D5,D14,D20,D27,D36,D39,D46)</f>
        <v>15583113</v>
      </c>
      <c r="E50" s="15">
        <f t="shared" si="12"/>
        <v>3496696</v>
      </c>
      <c r="F50" s="15">
        <f t="shared" si="12"/>
        <v>0</v>
      </c>
      <c r="G50" s="15">
        <f t="shared" si="12"/>
        <v>1703357</v>
      </c>
      <c r="H50" s="15">
        <f t="shared" si="12"/>
        <v>0</v>
      </c>
      <c r="I50" s="15">
        <f t="shared" si="12"/>
        <v>7795208</v>
      </c>
      <c r="J50" s="15">
        <f t="shared" si="12"/>
        <v>0</v>
      </c>
      <c r="K50" s="15">
        <f t="shared" si="12"/>
        <v>3065983</v>
      </c>
      <c r="L50" s="15">
        <f t="shared" si="12"/>
        <v>0</v>
      </c>
      <c r="M50" s="15">
        <f t="shared" si="12"/>
        <v>0</v>
      </c>
      <c r="N50" s="15">
        <f t="shared" si="9"/>
        <v>31644357</v>
      </c>
      <c r="O50" s="38">
        <f t="shared" si="1"/>
        <v>5332.719413549039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107</v>
      </c>
      <c r="M52" s="48"/>
      <c r="N52" s="48"/>
      <c r="O52" s="43">
        <v>5934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61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10608412</v>
      </c>
      <c r="E5" s="27">
        <f t="shared" si="0"/>
        <v>707641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11316053</v>
      </c>
      <c r="O5" s="33">
        <f t="shared" ref="O5:O48" si="1">(N5/O$50)</f>
        <v>1946.3455452356382</v>
      </c>
      <c r="P5" s="6"/>
    </row>
    <row r="6" spans="1:133">
      <c r="A6" s="12"/>
      <c r="B6" s="25">
        <v>311</v>
      </c>
      <c r="C6" s="20" t="s">
        <v>2</v>
      </c>
      <c r="D6" s="46">
        <v>8167329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8167329</v>
      </c>
      <c r="O6" s="47">
        <f t="shared" si="1"/>
        <v>1404.7693498452013</v>
      </c>
      <c r="P6" s="9"/>
    </row>
    <row r="7" spans="1:133">
      <c r="A7" s="12"/>
      <c r="B7" s="25">
        <v>312.10000000000002</v>
      </c>
      <c r="C7" s="20" t="s">
        <v>10</v>
      </c>
      <c r="D7" s="46">
        <v>1374357</v>
      </c>
      <c r="E7" s="46">
        <v>707641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2081998</v>
      </c>
      <c r="O7" s="47">
        <f t="shared" si="1"/>
        <v>358.10079119367043</v>
      </c>
      <c r="P7" s="9"/>
    </row>
    <row r="8" spans="1:133">
      <c r="A8" s="12"/>
      <c r="B8" s="25">
        <v>312.41000000000003</v>
      </c>
      <c r="C8" s="20" t="s">
        <v>12</v>
      </c>
      <c r="D8" s="46">
        <v>77629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77629</v>
      </c>
      <c r="O8" s="47">
        <f t="shared" si="1"/>
        <v>13.352081183350533</v>
      </c>
      <c r="P8" s="9"/>
    </row>
    <row r="9" spans="1:133">
      <c r="A9" s="12"/>
      <c r="B9" s="25">
        <v>312.42</v>
      </c>
      <c r="C9" s="20" t="s">
        <v>11</v>
      </c>
      <c r="D9" s="46">
        <v>30224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30224</v>
      </c>
      <c r="O9" s="47">
        <f t="shared" si="1"/>
        <v>5.1984864121087035</v>
      </c>
      <c r="P9" s="9"/>
    </row>
    <row r="10" spans="1:133">
      <c r="A10" s="12"/>
      <c r="B10" s="25">
        <v>314.10000000000002</v>
      </c>
      <c r="C10" s="20" t="s">
        <v>13</v>
      </c>
      <c r="D10" s="46">
        <v>610459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610459</v>
      </c>
      <c r="O10" s="47">
        <f t="shared" si="1"/>
        <v>104.99810801513588</v>
      </c>
      <c r="P10" s="9"/>
    </row>
    <row r="11" spans="1:133">
      <c r="A11" s="12"/>
      <c r="B11" s="25">
        <v>314.39999999999998</v>
      </c>
      <c r="C11" s="20" t="s">
        <v>14</v>
      </c>
      <c r="D11" s="46">
        <v>20109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20109</v>
      </c>
      <c r="O11" s="47">
        <f t="shared" si="1"/>
        <v>3.4587203302373579</v>
      </c>
      <c r="P11" s="9"/>
    </row>
    <row r="12" spans="1:133">
      <c r="A12" s="12"/>
      <c r="B12" s="25">
        <v>315</v>
      </c>
      <c r="C12" s="20" t="s">
        <v>71</v>
      </c>
      <c r="D12" s="46">
        <v>220848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220848</v>
      </c>
      <c r="O12" s="47">
        <f t="shared" si="1"/>
        <v>37.985552115583076</v>
      </c>
      <c r="P12" s="9"/>
    </row>
    <row r="13" spans="1:133">
      <c r="A13" s="12"/>
      <c r="B13" s="25">
        <v>316</v>
      </c>
      <c r="C13" s="20" t="s">
        <v>72</v>
      </c>
      <c r="D13" s="46">
        <v>107457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107457</v>
      </c>
      <c r="O13" s="47">
        <f t="shared" si="1"/>
        <v>18.482456140350877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488675</v>
      </c>
      <c r="E14" s="32">
        <f t="shared" si="3"/>
        <v>1698792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2187467</v>
      </c>
      <c r="O14" s="45">
        <f t="shared" si="1"/>
        <v>376.24131406948743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1698792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1698792</v>
      </c>
      <c r="O15" s="47">
        <f t="shared" si="1"/>
        <v>292.18988648090817</v>
      </c>
      <c r="P15" s="9"/>
    </row>
    <row r="16" spans="1:133">
      <c r="A16" s="12"/>
      <c r="B16" s="25">
        <v>323.10000000000002</v>
      </c>
      <c r="C16" s="20" t="s">
        <v>18</v>
      </c>
      <c r="D16" s="46">
        <v>449757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449757</v>
      </c>
      <c r="O16" s="47">
        <f t="shared" si="1"/>
        <v>77.357585139318886</v>
      </c>
      <c r="P16" s="9"/>
    </row>
    <row r="17" spans="1:16">
      <c r="A17" s="12"/>
      <c r="B17" s="25">
        <v>323.39999999999998</v>
      </c>
      <c r="C17" s="20" t="s">
        <v>19</v>
      </c>
      <c r="D17" s="46">
        <v>18768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18768</v>
      </c>
      <c r="O17" s="47">
        <f t="shared" si="1"/>
        <v>3.2280701754385963</v>
      </c>
      <c r="P17" s="9"/>
    </row>
    <row r="18" spans="1:16">
      <c r="A18" s="12"/>
      <c r="B18" s="25">
        <v>329</v>
      </c>
      <c r="C18" s="20" t="s">
        <v>73</v>
      </c>
      <c r="D18" s="46">
        <v>20150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20150</v>
      </c>
      <c r="O18" s="47">
        <f t="shared" si="1"/>
        <v>3.4657722738218095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SUM(D20:D24)</f>
        <v>610631</v>
      </c>
      <c r="E19" s="32">
        <f t="shared" si="5"/>
        <v>228739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839370</v>
      </c>
      <c r="O19" s="45">
        <f t="shared" si="1"/>
        <v>144.3704850361197</v>
      </c>
      <c r="P19" s="10"/>
    </row>
    <row r="20" spans="1:16">
      <c r="A20" s="12"/>
      <c r="B20" s="25">
        <v>335.12</v>
      </c>
      <c r="C20" s="20" t="s">
        <v>74</v>
      </c>
      <c r="D20" s="46">
        <v>164597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164597</v>
      </c>
      <c r="O20" s="47">
        <f t="shared" si="1"/>
        <v>28.31045751633987</v>
      </c>
      <c r="P20" s="9"/>
    </row>
    <row r="21" spans="1:16">
      <c r="A21" s="12"/>
      <c r="B21" s="25">
        <v>335.15</v>
      </c>
      <c r="C21" s="20" t="s">
        <v>75</v>
      </c>
      <c r="D21" s="46">
        <v>6810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6810</v>
      </c>
      <c r="O21" s="47">
        <f t="shared" si="1"/>
        <v>1.1713106295149638</v>
      </c>
      <c r="P21" s="9"/>
    </row>
    <row r="22" spans="1:16">
      <c r="A22" s="12"/>
      <c r="B22" s="25">
        <v>335.18</v>
      </c>
      <c r="C22" s="20" t="s">
        <v>76</v>
      </c>
      <c r="D22" s="46">
        <v>430815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430815</v>
      </c>
      <c r="O22" s="47">
        <f t="shared" si="1"/>
        <v>74.099587203302377</v>
      </c>
      <c r="P22" s="9"/>
    </row>
    <row r="23" spans="1:16">
      <c r="A23" s="12"/>
      <c r="B23" s="25">
        <v>335.49</v>
      </c>
      <c r="C23" s="20" t="s">
        <v>25</v>
      </c>
      <c r="D23" s="46">
        <v>8409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8409</v>
      </c>
      <c r="O23" s="47">
        <f t="shared" si="1"/>
        <v>1.4463364293085654</v>
      </c>
      <c r="P23" s="9"/>
    </row>
    <row r="24" spans="1:16">
      <c r="A24" s="12"/>
      <c r="B24" s="25">
        <v>338</v>
      </c>
      <c r="C24" s="20" t="s">
        <v>26</v>
      </c>
      <c r="D24" s="46">
        <v>0</v>
      </c>
      <c r="E24" s="46">
        <v>228739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228739</v>
      </c>
      <c r="O24" s="47">
        <f t="shared" si="1"/>
        <v>39.342793257653938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SUM(D26:D32)</f>
        <v>747346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6780688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7528034</v>
      </c>
      <c r="O25" s="45">
        <f t="shared" si="1"/>
        <v>1294.8114895080839</v>
      </c>
      <c r="P25" s="10"/>
    </row>
    <row r="26" spans="1:16">
      <c r="A26" s="12"/>
      <c r="B26" s="25">
        <v>342.1</v>
      </c>
      <c r="C26" s="20" t="s">
        <v>64</v>
      </c>
      <c r="D26" s="46">
        <v>458601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458601</v>
      </c>
      <c r="O26" s="47">
        <f t="shared" si="1"/>
        <v>78.878740970072243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1764243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1764243</v>
      </c>
      <c r="O27" s="47">
        <f t="shared" si="1"/>
        <v>303.44736842105266</v>
      </c>
      <c r="P27" s="9"/>
    </row>
    <row r="28" spans="1:16">
      <c r="A28" s="12"/>
      <c r="B28" s="25">
        <v>343.4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1827550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1827550</v>
      </c>
      <c r="O28" s="47">
        <f t="shared" si="1"/>
        <v>314.3360853113175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1547562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1547562</v>
      </c>
      <c r="O29" s="47">
        <f t="shared" si="1"/>
        <v>266.17853457172345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531309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531309</v>
      </c>
      <c r="O30" s="47">
        <f t="shared" si="1"/>
        <v>91.384416924664606</v>
      </c>
      <c r="P30" s="9"/>
    </row>
    <row r="31" spans="1:16">
      <c r="A31" s="12"/>
      <c r="B31" s="25">
        <v>344.5</v>
      </c>
      <c r="C31" s="20" t="s">
        <v>77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1110024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1110024</v>
      </c>
      <c r="O31" s="47">
        <f t="shared" si="1"/>
        <v>190.92260061919504</v>
      </c>
      <c r="P31" s="9"/>
    </row>
    <row r="32" spans="1:16">
      <c r="A32" s="12"/>
      <c r="B32" s="25">
        <v>347.2</v>
      </c>
      <c r="C32" s="20" t="s">
        <v>39</v>
      </c>
      <c r="D32" s="46">
        <v>288745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288745</v>
      </c>
      <c r="O32" s="47">
        <f t="shared" si="1"/>
        <v>49.663742690058477</v>
      </c>
      <c r="P32" s="9"/>
    </row>
    <row r="33" spans="1:119" ht="15.75">
      <c r="A33" s="29" t="s">
        <v>32</v>
      </c>
      <c r="B33" s="30"/>
      <c r="C33" s="31"/>
      <c r="D33" s="32">
        <f t="shared" ref="D33:M33" si="8">SUM(D34:D35)</f>
        <v>1546610</v>
      </c>
      <c r="E33" s="32">
        <f t="shared" si="8"/>
        <v>61950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8" si="9">SUM(D33:M33)</f>
        <v>1608560</v>
      </c>
      <c r="O33" s="45">
        <f t="shared" si="1"/>
        <v>276.67010663914687</v>
      </c>
      <c r="P33" s="10"/>
    </row>
    <row r="34" spans="1:119">
      <c r="A34" s="13"/>
      <c r="B34" s="39">
        <v>351.5</v>
      </c>
      <c r="C34" s="21" t="s">
        <v>65</v>
      </c>
      <c r="D34" s="46">
        <v>1503689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1503689</v>
      </c>
      <c r="O34" s="47">
        <f t="shared" si="1"/>
        <v>258.6324389404885</v>
      </c>
      <c r="P34" s="9"/>
    </row>
    <row r="35" spans="1:119">
      <c r="A35" s="13"/>
      <c r="B35" s="39">
        <v>359</v>
      </c>
      <c r="C35" s="21" t="s">
        <v>42</v>
      </c>
      <c r="D35" s="46">
        <v>42921</v>
      </c>
      <c r="E35" s="46">
        <v>61950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104871</v>
      </c>
      <c r="O35" s="47">
        <f t="shared" si="1"/>
        <v>18.03766769865841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SUM(D37:D42)</f>
        <v>91791</v>
      </c>
      <c r="E36" s="32">
        <f t="shared" si="10"/>
        <v>18585</v>
      </c>
      <c r="F36" s="32">
        <f t="shared" si="10"/>
        <v>0</v>
      </c>
      <c r="G36" s="32">
        <f t="shared" si="10"/>
        <v>2351</v>
      </c>
      <c r="H36" s="32">
        <f t="shared" si="10"/>
        <v>0</v>
      </c>
      <c r="I36" s="32">
        <f t="shared" si="10"/>
        <v>25610</v>
      </c>
      <c r="J36" s="32">
        <f t="shared" si="10"/>
        <v>0</v>
      </c>
      <c r="K36" s="32">
        <f t="shared" si="10"/>
        <v>3380056</v>
      </c>
      <c r="L36" s="32">
        <f t="shared" si="10"/>
        <v>0</v>
      </c>
      <c r="M36" s="32">
        <f t="shared" si="10"/>
        <v>0</v>
      </c>
      <c r="N36" s="32">
        <f t="shared" si="9"/>
        <v>3518393</v>
      </c>
      <c r="O36" s="45">
        <f t="shared" si="1"/>
        <v>605.1587547299622</v>
      </c>
      <c r="P36" s="10"/>
    </row>
    <row r="37" spans="1:119">
      <c r="A37" s="12"/>
      <c r="B37" s="25">
        <v>361.1</v>
      </c>
      <c r="C37" s="20" t="s">
        <v>43</v>
      </c>
      <c r="D37" s="46">
        <v>36223</v>
      </c>
      <c r="E37" s="46">
        <v>0</v>
      </c>
      <c r="F37" s="46">
        <v>0</v>
      </c>
      <c r="G37" s="46">
        <v>2351</v>
      </c>
      <c r="H37" s="46">
        <v>0</v>
      </c>
      <c r="I37" s="46">
        <v>0</v>
      </c>
      <c r="J37" s="46">
        <v>0</v>
      </c>
      <c r="K37" s="46">
        <v>462340</v>
      </c>
      <c r="L37" s="46">
        <v>0</v>
      </c>
      <c r="M37" s="46">
        <v>0</v>
      </c>
      <c r="N37" s="46">
        <f t="shared" si="9"/>
        <v>500914</v>
      </c>
      <c r="O37" s="47">
        <f t="shared" si="1"/>
        <v>86.156518747850015</v>
      </c>
      <c r="P37" s="9"/>
    </row>
    <row r="38" spans="1:119">
      <c r="A38" s="12"/>
      <c r="B38" s="25">
        <v>361.2</v>
      </c>
      <c r="C38" s="20" t="s">
        <v>44</v>
      </c>
      <c r="D38" s="46">
        <v>0</v>
      </c>
      <c r="E38" s="46">
        <v>135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135</v>
      </c>
      <c r="O38" s="47">
        <f t="shared" si="1"/>
        <v>2.3219814241486069E-2</v>
      </c>
      <c r="P38" s="9"/>
    </row>
    <row r="39" spans="1:119">
      <c r="A39" s="12"/>
      <c r="B39" s="25">
        <v>361.3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1657511</v>
      </c>
      <c r="L39" s="46">
        <v>0</v>
      </c>
      <c r="M39" s="46">
        <v>0</v>
      </c>
      <c r="N39" s="46">
        <f t="shared" si="9"/>
        <v>1657511</v>
      </c>
      <c r="O39" s="47">
        <f t="shared" si="1"/>
        <v>285.08961128310972</v>
      </c>
      <c r="P39" s="9"/>
    </row>
    <row r="40" spans="1:119">
      <c r="A40" s="12"/>
      <c r="B40" s="25">
        <v>364</v>
      </c>
      <c r="C40" s="20" t="s">
        <v>78</v>
      </c>
      <c r="D40" s="46">
        <v>1975</v>
      </c>
      <c r="E40" s="46">
        <v>0</v>
      </c>
      <c r="F40" s="46">
        <v>0</v>
      </c>
      <c r="G40" s="46">
        <v>0</v>
      </c>
      <c r="H40" s="46">
        <v>0</v>
      </c>
      <c r="I40" s="46">
        <v>24000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25975</v>
      </c>
      <c r="O40" s="47">
        <f t="shared" si="1"/>
        <v>4.4676642586859305</v>
      </c>
      <c r="P40" s="9"/>
    </row>
    <row r="41" spans="1:119">
      <c r="A41" s="12"/>
      <c r="B41" s="25">
        <v>368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1260205</v>
      </c>
      <c r="L41" s="46">
        <v>0</v>
      </c>
      <c r="M41" s="46">
        <v>0</v>
      </c>
      <c r="N41" s="46">
        <f t="shared" si="9"/>
        <v>1260205</v>
      </c>
      <c r="O41" s="47">
        <f t="shared" si="1"/>
        <v>216.75352597179221</v>
      </c>
      <c r="P41" s="9"/>
    </row>
    <row r="42" spans="1:119">
      <c r="A42" s="12"/>
      <c r="B42" s="25">
        <v>369.9</v>
      </c>
      <c r="C42" s="20" t="s">
        <v>48</v>
      </c>
      <c r="D42" s="46">
        <v>53593</v>
      </c>
      <c r="E42" s="46">
        <v>18450</v>
      </c>
      <c r="F42" s="46">
        <v>0</v>
      </c>
      <c r="G42" s="46">
        <v>0</v>
      </c>
      <c r="H42" s="46">
        <v>0</v>
      </c>
      <c r="I42" s="46">
        <v>1610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73653</v>
      </c>
      <c r="O42" s="47">
        <f t="shared" si="1"/>
        <v>12.668214654282766</v>
      </c>
      <c r="P42" s="9"/>
    </row>
    <row r="43" spans="1:119" ht="15.75">
      <c r="A43" s="29" t="s">
        <v>33</v>
      </c>
      <c r="B43" s="30"/>
      <c r="C43" s="31"/>
      <c r="D43" s="32">
        <f t="shared" ref="D43:M43" si="11">SUM(D44:D47)</f>
        <v>446116</v>
      </c>
      <c r="E43" s="32">
        <f t="shared" si="11"/>
        <v>941983</v>
      </c>
      <c r="F43" s="32">
        <f t="shared" si="11"/>
        <v>0</v>
      </c>
      <c r="G43" s="32">
        <f t="shared" si="11"/>
        <v>270000</v>
      </c>
      <c r="H43" s="32">
        <f t="shared" si="11"/>
        <v>0</v>
      </c>
      <c r="I43" s="32">
        <f t="shared" si="11"/>
        <v>21440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1679539</v>
      </c>
      <c r="O43" s="45">
        <f t="shared" si="1"/>
        <v>288.87839697282419</v>
      </c>
      <c r="P43" s="9"/>
    </row>
    <row r="44" spans="1:119">
      <c r="A44" s="12"/>
      <c r="B44" s="25">
        <v>381</v>
      </c>
      <c r="C44" s="20" t="s">
        <v>49</v>
      </c>
      <c r="D44" s="46">
        <v>446116</v>
      </c>
      <c r="E44" s="46">
        <v>941983</v>
      </c>
      <c r="F44" s="46">
        <v>0</v>
      </c>
      <c r="G44" s="46">
        <v>100000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1488099</v>
      </c>
      <c r="O44" s="47">
        <f t="shared" si="1"/>
        <v>255.95098039215685</v>
      </c>
      <c r="P44" s="9"/>
    </row>
    <row r="45" spans="1:119">
      <c r="A45" s="12"/>
      <c r="B45" s="25">
        <v>389.1</v>
      </c>
      <c r="C45" s="20" t="s">
        <v>100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440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440</v>
      </c>
      <c r="O45" s="47">
        <f t="shared" si="1"/>
        <v>7.5679394564843475E-2</v>
      </c>
      <c r="P45" s="9"/>
    </row>
    <row r="46" spans="1:119">
      <c r="A46" s="12"/>
      <c r="B46" s="25">
        <v>389.7</v>
      </c>
      <c r="C46" s="20" t="s">
        <v>79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21000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21000</v>
      </c>
      <c r="O46" s="47">
        <f t="shared" si="1"/>
        <v>3.611971104231166</v>
      </c>
      <c r="P46" s="9"/>
    </row>
    <row r="47" spans="1:119" ht="15.75" thickBot="1">
      <c r="A47" s="12"/>
      <c r="B47" s="25">
        <v>389.8</v>
      </c>
      <c r="C47" s="20" t="s">
        <v>80</v>
      </c>
      <c r="D47" s="46">
        <v>0</v>
      </c>
      <c r="E47" s="46">
        <v>0</v>
      </c>
      <c r="F47" s="46">
        <v>0</v>
      </c>
      <c r="G47" s="46">
        <v>170000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170000</v>
      </c>
      <c r="O47" s="47">
        <f t="shared" si="1"/>
        <v>29.239766081871345</v>
      </c>
      <c r="P47" s="9"/>
    </row>
    <row r="48" spans="1:119" ht="16.5" thickBot="1">
      <c r="A48" s="14" t="s">
        <v>40</v>
      </c>
      <c r="B48" s="23"/>
      <c r="C48" s="22"/>
      <c r="D48" s="15">
        <f t="shared" ref="D48:M48" si="12">SUM(D5,D14,D19,D25,D33,D36,D43)</f>
        <v>14539581</v>
      </c>
      <c r="E48" s="15">
        <f t="shared" si="12"/>
        <v>3657690</v>
      </c>
      <c r="F48" s="15">
        <f t="shared" si="12"/>
        <v>0</v>
      </c>
      <c r="G48" s="15">
        <f t="shared" si="12"/>
        <v>272351</v>
      </c>
      <c r="H48" s="15">
        <f t="shared" si="12"/>
        <v>0</v>
      </c>
      <c r="I48" s="15">
        <f t="shared" si="12"/>
        <v>6827738</v>
      </c>
      <c r="J48" s="15">
        <f t="shared" si="12"/>
        <v>0</v>
      </c>
      <c r="K48" s="15">
        <f t="shared" si="12"/>
        <v>3380056</v>
      </c>
      <c r="L48" s="15">
        <f t="shared" si="12"/>
        <v>0</v>
      </c>
      <c r="M48" s="15">
        <f t="shared" si="12"/>
        <v>0</v>
      </c>
      <c r="N48" s="15">
        <f t="shared" si="9"/>
        <v>28677416</v>
      </c>
      <c r="O48" s="38">
        <f t="shared" si="1"/>
        <v>4932.4760921912621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101</v>
      </c>
      <c r="M50" s="48"/>
      <c r="N50" s="48"/>
      <c r="O50" s="43">
        <v>5814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9522582</v>
      </c>
      <c r="E5" s="27">
        <f t="shared" si="0"/>
        <v>639875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10162457</v>
      </c>
      <c r="O5" s="33">
        <f t="shared" ref="O5:O44" si="1">(N5/O$46)</f>
        <v>1833.0550144300144</v>
      </c>
      <c r="P5" s="6"/>
    </row>
    <row r="6" spans="1:133">
      <c r="A6" s="12"/>
      <c r="B6" s="25">
        <v>311</v>
      </c>
      <c r="C6" s="20" t="s">
        <v>2</v>
      </c>
      <c r="D6" s="46">
        <v>7276466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7276466</v>
      </c>
      <c r="O6" s="47">
        <f t="shared" si="1"/>
        <v>1312.4938672438673</v>
      </c>
      <c r="P6" s="9"/>
    </row>
    <row r="7" spans="1:133">
      <c r="A7" s="12"/>
      <c r="B7" s="25">
        <v>312.10000000000002</v>
      </c>
      <c r="C7" s="20" t="s">
        <v>10</v>
      </c>
      <c r="D7" s="46">
        <v>1226351</v>
      </c>
      <c r="E7" s="46">
        <v>639875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1866226</v>
      </c>
      <c r="O7" s="47">
        <f t="shared" si="1"/>
        <v>336.62085137085137</v>
      </c>
      <c r="P7" s="9"/>
    </row>
    <row r="8" spans="1:133">
      <c r="A8" s="12"/>
      <c r="B8" s="25">
        <v>312.41000000000003</v>
      </c>
      <c r="C8" s="20" t="s">
        <v>12</v>
      </c>
      <c r="D8" s="46">
        <v>74901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74901</v>
      </c>
      <c r="O8" s="47">
        <f t="shared" si="1"/>
        <v>13.510281385281385</v>
      </c>
      <c r="P8" s="9"/>
    </row>
    <row r="9" spans="1:133">
      <c r="A9" s="12"/>
      <c r="B9" s="25">
        <v>312.42</v>
      </c>
      <c r="C9" s="20" t="s">
        <v>11</v>
      </c>
      <c r="D9" s="46">
        <v>29080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29080</v>
      </c>
      <c r="O9" s="47">
        <f t="shared" si="1"/>
        <v>5.2453102453102449</v>
      </c>
      <c r="P9" s="9"/>
    </row>
    <row r="10" spans="1:133">
      <c r="A10" s="12"/>
      <c r="B10" s="25">
        <v>314.10000000000002</v>
      </c>
      <c r="C10" s="20" t="s">
        <v>13</v>
      </c>
      <c r="D10" s="46">
        <v>555890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555890</v>
      </c>
      <c r="O10" s="47">
        <f t="shared" si="1"/>
        <v>100.26875901875901</v>
      </c>
      <c r="P10" s="9"/>
    </row>
    <row r="11" spans="1:133">
      <c r="A11" s="12"/>
      <c r="B11" s="25">
        <v>314.39999999999998</v>
      </c>
      <c r="C11" s="20" t="s">
        <v>14</v>
      </c>
      <c r="D11" s="46">
        <v>21982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21982</v>
      </c>
      <c r="O11" s="47">
        <f t="shared" si="1"/>
        <v>3.9650072150072151</v>
      </c>
      <c r="P11" s="9"/>
    </row>
    <row r="12" spans="1:133">
      <c r="A12" s="12"/>
      <c r="B12" s="25">
        <v>315</v>
      </c>
      <c r="C12" s="20" t="s">
        <v>71</v>
      </c>
      <c r="D12" s="46">
        <v>234542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234542</v>
      </c>
      <c r="O12" s="47">
        <f t="shared" si="1"/>
        <v>42.305555555555557</v>
      </c>
      <c r="P12" s="9"/>
    </row>
    <row r="13" spans="1:133">
      <c r="A13" s="12"/>
      <c r="B13" s="25">
        <v>316</v>
      </c>
      <c r="C13" s="20" t="s">
        <v>72</v>
      </c>
      <c r="D13" s="46">
        <v>103370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103370</v>
      </c>
      <c r="O13" s="47">
        <f t="shared" si="1"/>
        <v>18.645382395382395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1261378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1261378</v>
      </c>
      <c r="O14" s="45">
        <f t="shared" si="1"/>
        <v>227.52128427128426</v>
      </c>
      <c r="P14" s="10"/>
    </row>
    <row r="15" spans="1:133">
      <c r="A15" s="12"/>
      <c r="B15" s="25">
        <v>322</v>
      </c>
      <c r="C15" s="20" t="s">
        <v>0</v>
      </c>
      <c r="D15" s="46">
        <v>805580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805580</v>
      </c>
      <c r="O15" s="47">
        <f t="shared" si="1"/>
        <v>145.30663780663781</v>
      </c>
      <c r="P15" s="9"/>
    </row>
    <row r="16" spans="1:133">
      <c r="A16" s="12"/>
      <c r="B16" s="25">
        <v>323.10000000000002</v>
      </c>
      <c r="C16" s="20" t="s">
        <v>18</v>
      </c>
      <c r="D16" s="46">
        <v>402903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402903</v>
      </c>
      <c r="O16" s="47">
        <f t="shared" si="1"/>
        <v>72.673701298701303</v>
      </c>
      <c r="P16" s="9"/>
    </row>
    <row r="17" spans="1:16">
      <c r="A17" s="12"/>
      <c r="B17" s="25">
        <v>323.39999999999998</v>
      </c>
      <c r="C17" s="20" t="s">
        <v>19</v>
      </c>
      <c r="D17" s="46">
        <v>21975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21975</v>
      </c>
      <c r="O17" s="47">
        <f t="shared" si="1"/>
        <v>3.9637445887445888</v>
      </c>
      <c r="P17" s="9"/>
    </row>
    <row r="18" spans="1:16">
      <c r="A18" s="12"/>
      <c r="B18" s="25">
        <v>329</v>
      </c>
      <c r="C18" s="20" t="s">
        <v>73</v>
      </c>
      <c r="D18" s="46">
        <v>30920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30920</v>
      </c>
      <c r="O18" s="47">
        <f t="shared" si="1"/>
        <v>5.5772005772005775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SUM(D20:D24)</f>
        <v>613271</v>
      </c>
      <c r="E19" s="32">
        <f t="shared" si="5"/>
        <v>230428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843699</v>
      </c>
      <c r="O19" s="45">
        <f t="shared" si="1"/>
        <v>152.18235930735932</v>
      </c>
      <c r="P19" s="10"/>
    </row>
    <row r="20" spans="1:16">
      <c r="A20" s="12"/>
      <c r="B20" s="25">
        <v>334.9</v>
      </c>
      <c r="C20" s="20" t="s">
        <v>97</v>
      </c>
      <c r="D20" s="46">
        <v>7539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7539</v>
      </c>
      <c r="O20" s="47">
        <f t="shared" si="1"/>
        <v>1.3598484848484849</v>
      </c>
      <c r="P20" s="9"/>
    </row>
    <row r="21" spans="1:16">
      <c r="A21" s="12"/>
      <c r="B21" s="25">
        <v>335.12</v>
      </c>
      <c r="C21" s="20" t="s">
        <v>74</v>
      </c>
      <c r="D21" s="46">
        <v>160951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160951</v>
      </c>
      <c r="O21" s="47">
        <f t="shared" si="1"/>
        <v>29.031565656565657</v>
      </c>
      <c r="P21" s="9"/>
    </row>
    <row r="22" spans="1:16">
      <c r="A22" s="12"/>
      <c r="B22" s="25">
        <v>335.15</v>
      </c>
      <c r="C22" s="20" t="s">
        <v>75</v>
      </c>
      <c r="D22" s="46">
        <v>5964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5964</v>
      </c>
      <c r="O22" s="47">
        <f t="shared" si="1"/>
        <v>1.0757575757575757</v>
      </c>
      <c r="P22" s="9"/>
    </row>
    <row r="23" spans="1:16">
      <c r="A23" s="12"/>
      <c r="B23" s="25">
        <v>335.18</v>
      </c>
      <c r="C23" s="20" t="s">
        <v>76</v>
      </c>
      <c r="D23" s="46">
        <v>438817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438817</v>
      </c>
      <c r="O23" s="47">
        <f t="shared" si="1"/>
        <v>79.151695526695534</v>
      </c>
      <c r="P23" s="9"/>
    </row>
    <row r="24" spans="1:16">
      <c r="A24" s="12"/>
      <c r="B24" s="25">
        <v>338</v>
      </c>
      <c r="C24" s="20" t="s">
        <v>26</v>
      </c>
      <c r="D24" s="46">
        <v>0</v>
      </c>
      <c r="E24" s="46">
        <v>230428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230428</v>
      </c>
      <c r="O24" s="47">
        <f t="shared" si="1"/>
        <v>41.563492063492063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SUM(D26:D32)</f>
        <v>779625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6293138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7072763</v>
      </c>
      <c r="O25" s="45">
        <f t="shared" si="1"/>
        <v>1275.7509018759019</v>
      </c>
      <c r="P25" s="10"/>
    </row>
    <row r="26" spans="1:16">
      <c r="A26" s="12"/>
      <c r="B26" s="25">
        <v>342.1</v>
      </c>
      <c r="C26" s="20" t="s">
        <v>64</v>
      </c>
      <c r="D26" s="46">
        <v>486300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486300</v>
      </c>
      <c r="O26" s="47">
        <f t="shared" si="1"/>
        <v>87.716450216450212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1653233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1653233</v>
      </c>
      <c r="O27" s="47">
        <f t="shared" si="1"/>
        <v>298.20220057720059</v>
      </c>
      <c r="P27" s="9"/>
    </row>
    <row r="28" spans="1:16">
      <c r="A28" s="12"/>
      <c r="B28" s="25">
        <v>343.4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1372530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1372530</v>
      </c>
      <c r="O28" s="47">
        <f t="shared" si="1"/>
        <v>247.57034632034632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1672785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1672785</v>
      </c>
      <c r="O29" s="47">
        <f t="shared" si="1"/>
        <v>301.72889610389609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507827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507827</v>
      </c>
      <c r="O30" s="47">
        <f t="shared" si="1"/>
        <v>91.599386724386719</v>
      </c>
      <c r="P30" s="9"/>
    </row>
    <row r="31" spans="1:16">
      <c r="A31" s="12"/>
      <c r="B31" s="25">
        <v>344.5</v>
      </c>
      <c r="C31" s="20" t="s">
        <v>77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1086763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1086763</v>
      </c>
      <c r="O31" s="47">
        <f t="shared" si="1"/>
        <v>196.02507215007216</v>
      </c>
      <c r="P31" s="9"/>
    </row>
    <row r="32" spans="1:16">
      <c r="A32" s="12"/>
      <c r="B32" s="25">
        <v>347.2</v>
      </c>
      <c r="C32" s="20" t="s">
        <v>39</v>
      </c>
      <c r="D32" s="46">
        <v>293325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293325</v>
      </c>
      <c r="O32" s="47">
        <f t="shared" si="1"/>
        <v>52.90854978354978</v>
      </c>
      <c r="P32" s="9"/>
    </row>
    <row r="33" spans="1:119" ht="15.75">
      <c r="A33" s="29" t="s">
        <v>32</v>
      </c>
      <c r="B33" s="30"/>
      <c r="C33" s="31"/>
      <c r="D33" s="32">
        <f t="shared" ref="D33:M33" si="8">SUM(D34:D35)</f>
        <v>1140065</v>
      </c>
      <c r="E33" s="32">
        <f t="shared" si="8"/>
        <v>70624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4" si="9">SUM(D33:M33)</f>
        <v>1210689</v>
      </c>
      <c r="O33" s="45">
        <f t="shared" si="1"/>
        <v>218.37824675324674</v>
      </c>
      <c r="P33" s="10"/>
    </row>
    <row r="34" spans="1:119">
      <c r="A34" s="13"/>
      <c r="B34" s="39">
        <v>351.5</v>
      </c>
      <c r="C34" s="21" t="s">
        <v>65</v>
      </c>
      <c r="D34" s="46">
        <v>1002811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1002811</v>
      </c>
      <c r="O34" s="47">
        <f t="shared" si="1"/>
        <v>180.882215007215</v>
      </c>
      <c r="P34" s="9"/>
    </row>
    <row r="35" spans="1:119">
      <c r="A35" s="13"/>
      <c r="B35" s="39">
        <v>359</v>
      </c>
      <c r="C35" s="21" t="s">
        <v>42</v>
      </c>
      <c r="D35" s="46">
        <v>137254</v>
      </c>
      <c r="E35" s="46">
        <v>70624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207878</v>
      </c>
      <c r="O35" s="47">
        <f t="shared" si="1"/>
        <v>37.496031746031747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SUM(D37:D40)</f>
        <v>103172</v>
      </c>
      <c r="E36" s="32">
        <f t="shared" si="10"/>
        <v>7906</v>
      </c>
      <c r="F36" s="32">
        <f t="shared" si="10"/>
        <v>0</v>
      </c>
      <c r="G36" s="32">
        <f t="shared" si="10"/>
        <v>1169</v>
      </c>
      <c r="H36" s="32">
        <f t="shared" si="10"/>
        <v>0</v>
      </c>
      <c r="I36" s="32">
        <f t="shared" si="10"/>
        <v>34768</v>
      </c>
      <c r="J36" s="32">
        <f t="shared" si="10"/>
        <v>0</v>
      </c>
      <c r="K36" s="32">
        <f t="shared" si="10"/>
        <v>3081852</v>
      </c>
      <c r="L36" s="32">
        <f t="shared" si="10"/>
        <v>0</v>
      </c>
      <c r="M36" s="32">
        <f t="shared" si="10"/>
        <v>0</v>
      </c>
      <c r="N36" s="32">
        <f t="shared" si="9"/>
        <v>3228867</v>
      </c>
      <c r="O36" s="45">
        <f t="shared" si="1"/>
        <v>582.40746753246754</v>
      </c>
      <c r="P36" s="10"/>
    </row>
    <row r="37" spans="1:119">
      <c r="A37" s="12"/>
      <c r="B37" s="25">
        <v>361.1</v>
      </c>
      <c r="C37" s="20" t="s">
        <v>43</v>
      </c>
      <c r="D37" s="46">
        <v>17913</v>
      </c>
      <c r="E37" s="46">
        <v>7906</v>
      </c>
      <c r="F37" s="46">
        <v>0</v>
      </c>
      <c r="G37" s="46">
        <v>1169</v>
      </c>
      <c r="H37" s="46">
        <v>0</v>
      </c>
      <c r="I37" s="46">
        <v>220</v>
      </c>
      <c r="J37" s="46">
        <v>0</v>
      </c>
      <c r="K37" s="46">
        <v>458616</v>
      </c>
      <c r="L37" s="46">
        <v>0</v>
      </c>
      <c r="M37" s="46">
        <v>0</v>
      </c>
      <c r="N37" s="46">
        <f t="shared" si="9"/>
        <v>485824</v>
      </c>
      <c r="O37" s="47">
        <f t="shared" si="1"/>
        <v>87.630591630591624</v>
      </c>
      <c r="P37" s="9"/>
    </row>
    <row r="38" spans="1:119">
      <c r="A38" s="12"/>
      <c r="B38" s="25">
        <v>361.3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1482313</v>
      </c>
      <c r="L38" s="46">
        <v>0</v>
      </c>
      <c r="M38" s="46">
        <v>0</v>
      </c>
      <c r="N38" s="46">
        <f t="shared" si="9"/>
        <v>1482313</v>
      </c>
      <c r="O38" s="47">
        <f t="shared" si="1"/>
        <v>267.37247474747477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1140923</v>
      </c>
      <c r="L39" s="46">
        <v>0</v>
      </c>
      <c r="M39" s="46">
        <v>0</v>
      </c>
      <c r="N39" s="46">
        <f t="shared" si="9"/>
        <v>1140923</v>
      </c>
      <c r="O39" s="47">
        <f t="shared" si="1"/>
        <v>205.79419191919192</v>
      </c>
      <c r="P39" s="9"/>
    </row>
    <row r="40" spans="1:119">
      <c r="A40" s="12"/>
      <c r="B40" s="25">
        <v>369.9</v>
      </c>
      <c r="C40" s="20" t="s">
        <v>48</v>
      </c>
      <c r="D40" s="46">
        <v>85259</v>
      </c>
      <c r="E40" s="46">
        <v>0</v>
      </c>
      <c r="F40" s="46">
        <v>0</v>
      </c>
      <c r="G40" s="46">
        <v>0</v>
      </c>
      <c r="H40" s="46">
        <v>0</v>
      </c>
      <c r="I40" s="46">
        <v>34548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119807</v>
      </c>
      <c r="O40" s="47">
        <f t="shared" si="1"/>
        <v>21.610209235209236</v>
      </c>
      <c r="P40" s="9"/>
    </row>
    <row r="41" spans="1:119" ht="15.75">
      <c r="A41" s="29" t="s">
        <v>33</v>
      </c>
      <c r="B41" s="30"/>
      <c r="C41" s="31"/>
      <c r="D41" s="32">
        <f t="shared" ref="D41:M41" si="11">SUM(D42:D43)</f>
        <v>0</v>
      </c>
      <c r="E41" s="32">
        <f t="shared" si="11"/>
        <v>0</v>
      </c>
      <c r="F41" s="32">
        <f t="shared" si="11"/>
        <v>0</v>
      </c>
      <c r="G41" s="32">
        <f t="shared" si="11"/>
        <v>1215538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1215538</v>
      </c>
      <c r="O41" s="45">
        <f t="shared" si="1"/>
        <v>219.25288600288602</v>
      </c>
      <c r="P41" s="9"/>
    </row>
    <row r="42" spans="1:119">
      <c r="A42" s="12"/>
      <c r="B42" s="25">
        <v>381</v>
      </c>
      <c r="C42" s="20" t="s">
        <v>49</v>
      </c>
      <c r="D42" s="46">
        <v>0</v>
      </c>
      <c r="E42" s="46">
        <v>0</v>
      </c>
      <c r="F42" s="46">
        <v>0</v>
      </c>
      <c r="G42" s="46">
        <v>661092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661092</v>
      </c>
      <c r="O42" s="47">
        <f t="shared" si="1"/>
        <v>119.24458874458874</v>
      </c>
      <c r="P42" s="9"/>
    </row>
    <row r="43" spans="1:119" ht="15.75" thickBot="1">
      <c r="A43" s="12"/>
      <c r="B43" s="25">
        <v>389.8</v>
      </c>
      <c r="C43" s="20" t="s">
        <v>80</v>
      </c>
      <c r="D43" s="46">
        <v>0</v>
      </c>
      <c r="E43" s="46">
        <v>0</v>
      </c>
      <c r="F43" s="46">
        <v>0</v>
      </c>
      <c r="G43" s="46">
        <v>554446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554446</v>
      </c>
      <c r="O43" s="47">
        <f t="shared" si="1"/>
        <v>100.00829725829726</v>
      </c>
      <c r="P43" s="9"/>
    </row>
    <row r="44" spans="1:119" ht="16.5" thickBot="1">
      <c r="A44" s="14" t="s">
        <v>40</v>
      </c>
      <c r="B44" s="23"/>
      <c r="C44" s="22"/>
      <c r="D44" s="15">
        <f t="shared" ref="D44:M44" si="12">SUM(D5,D14,D19,D25,D33,D36,D41)</f>
        <v>13420093</v>
      </c>
      <c r="E44" s="15">
        <f t="shared" si="12"/>
        <v>948833</v>
      </c>
      <c r="F44" s="15">
        <f t="shared" si="12"/>
        <v>0</v>
      </c>
      <c r="G44" s="15">
        <f t="shared" si="12"/>
        <v>1216707</v>
      </c>
      <c r="H44" s="15">
        <f t="shared" si="12"/>
        <v>0</v>
      </c>
      <c r="I44" s="15">
        <f t="shared" si="12"/>
        <v>6327906</v>
      </c>
      <c r="J44" s="15">
        <f t="shared" si="12"/>
        <v>0</v>
      </c>
      <c r="K44" s="15">
        <f t="shared" si="12"/>
        <v>3081852</v>
      </c>
      <c r="L44" s="15">
        <f t="shared" si="12"/>
        <v>0</v>
      </c>
      <c r="M44" s="15">
        <f t="shared" si="12"/>
        <v>0</v>
      </c>
      <c r="N44" s="15">
        <f t="shared" si="9"/>
        <v>24995391</v>
      </c>
      <c r="O44" s="38">
        <f t="shared" si="1"/>
        <v>4508.5481601731599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98</v>
      </c>
      <c r="M46" s="48"/>
      <c r="N46" s="48"/>
      <c r="O46" s="43">
        <v>5544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8708267</v>
      </c>
      <c r="E5" s="27">
        <f t="shared" si="0"/>
        <v>601904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9310171</v>
      </c>
      <c r="O5" s="33">
        <f t="shared" ref="O5:O45" si="1">(N5/O$47)</f>
        <v>1632.5041206382605</v>
      </c>
      <c r="P5" s="6"/>
    </row>
    <row r="6" spans="1:133">
      <c r="A6" s="12"/>
      <c r="B6" s="25">
        <v>311</v>
      </c>
      <c r="C6" s="20" t="s">
        <v>2</v>
      </c>
      <c r="D6" s="46">
        <v>6526267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6526267</v>
      </c>
      <c r="O6" s="47">
        <f t="shared" si="1"/>
        <v>1144.3568297387339</v>
      </c>
      <c r="P6" s="9"/>
    </row>
    <row r="7" spans="1:133">
      <c r="A7" s="12"/>
      <c r="B7" s="25">
        <v>312.10000000000002</v>
      </c>
      <c r="C7" s="20" t="s">
        <v>10</v>
      </c>
      <c r="D7" s="46">
        <v>1154041</v>
      </c>
      <c r="E7" s="46">
        <v>601904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1755945</v>
      </c>
      <c r="O7" s="47">
        <f t="shared" si="1"/>
        <v>307.89847448711203</v>
      </c>
      <c r="P7" s="9"/>
    </row>
    <row r="8" spans="1:133">
      <c r="A8" s="12"/>
      <c r="B8" s="25">
        <v>312.41000000000003</v>
      </c>
      <c r="C8" s="20" t="s">
        <v>12</v>
      </c>
      <c r="D8" s="46">
        <v>75648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75648</v>
      </c>
      <c r="O8" s="47">
        <f t="shared" si="1"/>
        <v>13.264597580220936</v>
      </c>
      <c r="P8" s="9"/>
    </row>
    <row r="9" spans="1:133">
      <c r="A9" s="12"/>
      <c r="B9" s="25">
        <v>312.42</v>
      </c>
      <c r="C9" s="20" t="s">
        <v>11</v>
      </c>
      <c r="D9" s="46">
        <v>29180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29180</v>
      </c>
      <c r="O9" s="47">
        <f t="shared" si="1"/>
        <v>5.1166052954585304</v>
      </c>
      <c r="P9" s="9"/>
    </row>
    <row r="10" spans="1:133">
      <c r="A10" s="12"/>
      <c r="B10" s="25">
        <v>314.10000000000002</v>
      </c>
      <c r="C10" s="20" t="s">
        <v>13</v>
      </c>
      <c r="D10" s="46">
        <v>550309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550309</v>
      </c>
      <c r="O10" s="47">
        <f t="shared" si="1"/>
        <v>96.49465193757672</v>
      </c>
      <c r="P10" s="9"/>
    </row>
    <row r="11" spans="1:133">
      <c r="A11" s="12"/>
      <c r="B11" s="25">
        <v>314.39999999999998</v>
      </c>
      <c r="C11" s="20" t="s">
        <v>14</v>
      </c>
      <c r="D11" s="46">
        <v>18153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18153</v>
      </c>
      <c r="O11" s="47">
        <f t="shared" si="1"/>
        <v>3.1830615465544452</v>
      </c>
      <c r="P11" s="9"/>
    </row>
    <row r="12" spans="1:133">
      <c r="A12" s="12"/>
      <c r="B12" s="25">
        <v>315</v>
      </c>
      <c r="C12" s="20" t="s">
        <v>71</v>
      </c>
      <c r="D12" s="46">
        <v>268859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268859</v>
      </c>
      <c r="O12" s="47">
        <f t="shared" si="1"/>
        <v>47.14343328072944</v>
      </c>
      <c r="P12" s="9"/>
    </row>
    <row r="13" spans="1:133">
      <c r="A13" s="12"/>
      <c r="B13" s="25">
        <v>316</v>
      </c>
      <c r="C13" s="20" t="s">
        <v>72</v>
      </c>
      <c r="D13" s="46">
        <v>85810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85810</v>
      </c>
      <c r="O13" s="47">
        <f t="shared" si="1"/>
        <v>15.046466771874453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1081297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1081297</v>
      </c>
      <c r="O14" s="45">
        <f t="shared" si="1"/>
        <v>189.60143783973348</v>
      </c>
      <c r="P14" s="10"/>
    </row>
    <row r="15" spans="1:133">
      <c r="A15" s="12"/>
      <c r="B15" s="25">
        <v>322</v>
      </c>
      <c r="C15" s="20" t="s">
        <v>0</v>
      </c>
      <c r="D15" s="46">
        <v>585398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585398</v>
      </c>
      <c r="O15" s="47">
        <f t="shared" si="1"/>
        <v>102.64737857268105</v>
      </c>
      <c r="P15" s="9"/>
    </row>
    <row r="16" spans="1:133">
      <c r="A16" s="12"/>
      <c r="B16" s="25">
        <v>323.10000000000002</v>
      </c>
      <c r="C16" s="20" t="s">
        <v>18</v>
      </c>
      <c r="D16" s="46">
        <v>419414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419414</v>
      </c>
      <c r="O16" s="47">
        <f t="shared" si="1"/>
        <v>73.542696826231804</v>
      </c>
      <c r="P16" s="9"/>
    </row>
    <row r="17" spans="1:16">
      <c r="A17" s="12"/>
      <c r="B17" s="25">
        <v>323.39999999999998</v>
      </c>
      <c r="C17" s="20" t="s">
        <v>19</v>
      </c>
      <c r="D17" s="46">
        <v>32036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32036</v>
      </c>
      <c r="O17" s="47">
        <f t="shared" si="1"/>
        <v>5.6173943538488516</v>
      </c>
      <c r="P17" s="9"/>
    </row>
    <row r="18" spans="1:16">
      <c r="A18" s="12"/>
      <c r="B18" s="25">
        <v>329</v>
      </c>
      <c r="C18" s="20" t="s">
        <v>73</v>
      </c>
      <c r="D18" s="46">
        <v>44449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44449</v>
      </c>
      <c r="O18" s="47">
        <f t="shared" si="1"/>
        <v>7.7939680869717689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SUM(D20:D24)</f>
        <v>609086</v>
      </c>
      <c r="E19" s="32">
        <f t="shared" si="5"/>
        <v>228391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837477</v>
      </c>
      <c r="O19" s="45">
        <f t="shared" si="1"/>
        <v>146.84850078905839</v>
      </c>
      <c r="P19" s="10"/>
    </row>
    <row r="20" spans="1:16">
      <c r="A20" s="12"/>
      <c r="B20" s="25">
        <v>334.49</v>
      </c>
      <c r="C20" s="20" t="s">
        <v>94</v>
      </c>
      <c r="D20" s="46">
        <v>6504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6504</v>
      </c>
      <c r="O20" s="47">
        <f t="shared" si="1"/>
        <v>1.1404523934771174</v>
      </c>
      <c r="P20" s="9"/>
    </row>
    <row r="21" spans="1:16">
      <c r="A21" s="12"/>
      <c r="B21" s="25">
        <v>335.12</v>
      </c>
      <c r="C21" s="20" t="s">
        <v>74</v>
      </c>
      <c r="D21" s="46">
        <v>160375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160375</v>
      </c>
      <c r="O21" s="47">
        <f t="shared" si="1"/>
        <v>28.121164299491497</v>
      </c>
      <c r="P21" s="9"/>
    </row>
    <row r="22" spans="1:16">
      <c r="A22" s="12"/>
      <c r="B22" s="25">
        <v>335.15</v>
      </c>
      <c r="C22" s="20" t="s">
        <v>75</v>
      </c>
      <c r="D22" s="46">
        <v>8837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8837</v>
      </c>
      <c r="O22" s="47">
        <f t="shared" si="1"/>
        <v>1.5495353322812555</v>
      </c>
      <c r="P22" s="9"/>
    </row>
    <row r="23" spans="1:16">
      <c r="A23" s="12"/>
      <c r="B23" s="25">
        <v>335.18</v>
      </c>
      <c r="C23" s="20" t="s">
        <v>76</v>
      </c>
      <c r="D23" s="46">
        <v>433370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433370</v>
      </c>
      <c r="O23" s="47">
        <f t="shared" si="1"/>
        <v>75.989829914080303</v>
      </c>
      <c r="P23" s="9"/>
    </row>
    <row r="24" spans="1:16">
      <c r="A24" s="12"/>
      <c r="B24" s="25">
        <v>338</v>
      </c>
      <c r="C24" s="20" t="s">
        <v>26</v>
      </c>
      <c r="D24" s="46">
        <v>0</v>
      </c>
      <c r="E24" s="46">
        <v>228391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228391</v>
      </c>
      <c r="O24" s="47">
        <f t="shared" si="1"/>
        <v>40.047518849728213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SUM(D26:D32)</f>
        <v>883447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6305168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7188615</v>
      </c>
      <c r="O25" s="45">
        <f t="shared" si="1"/>
        <v>1260.4971067859021</v>
      </c>
      <c r="P25" s="10"/>
    </row>
    <row r="26" spans="1:16">
      <c r="A26" s="12"/>
      <c r="B26" s="25">
        <v>342.1</v>
      </c>
      <c r="C26" s="20" t="s">
        <v>64</v>
      </c>
      <c r="D26" s="46">
        <v>595583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595583</v>
      </c>
      <c r="O26" s="47">
        <f t="shared" si="1"/>
        <v>104.43328072944064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2014549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2014549</v>
      </c>
      <c r="O27" s="47">
        <f t="shared" si="1"/>
        <v>353.24373136945468</v>
      </c>
      <c r="P27" s="9"/>
    </row>
    <row r="28" spans="1:16">
      <c r="A28" s="12"/>
      <c r="B28" s="25">
        <v>343.4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1338266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1338266</v>
      </c>
      <c r="O28" s="47">
        <f t="shared" si="1"/>
        <v>234.66000350692619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1411740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1411740</v>
      </c>
      <c r="O29" s="47">
        <f t="shared" si="1"/>
        <v>247.54339821146766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493107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493107</v>
      </c>
      <c r="O30" s="47">
        <f t="shared" si="1"/>
        <v>86.464492372435558</v>
      </c>
      <c r="P30" s="9"/>
    </row>
    <row r="31" spans="1:16">
      <c r="A31" s="12"/>
      <c r="B31" s="25">
        <v>344.5</v>
      </c>
      <c r="C31" s="20" t="s">
        <v>77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1047506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1047506</v>
      </c>
      <c r="O31" s="47">
        <f t="shared" si="1"/>
        <v>183.67631071365949</v>
      </c>
      <c r="P31" s="9"/>
    </row>
    <row r="32" spans="1:16">
      <c r="A32" s="12"/>
      <c r="B32" s="25">
        <v>347.2</v>
      </c>
      <c r="C32" s="20" t="s">
        <v>39</v>
      </c>
      <c r="D32" s="46">
        <v>287864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287864</v>
      </c>
      <c r="O32" s="47">
        <f t="shared" si="1"/>
        <v>50.475889882517976</v>
      </c>
      <c r="P32" s="9"/>
    </row>
    <row r="33" spans="1:119" ht="15.75">
      <c r="A33" s="29" t="s">
        <v>32</v>
      </c>
      <c r="B33" s="30"/>
      <c r="C33" s="31"/>
      <c r="D33" s="32">
        <f t="shared" ref="D33:M33" si="8">SUM(D34:D35)</f>
        <v>940380</v>
      </c>
      <c r="E33" s="32">
        <f t="shared" si="8"/>
        <v>48940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5" si="9">SUM(D33:M33)</f>
        <v>989320</v>
      </c>
      <c r="O33" s="45">
        <f t="shared" si="1"/>
        <v>173.4736103805015</v>
      </c>
      <c r="P33" s="10"/>
    </row>
    <row r="34" spans="1:119">
      <c r="A34" s="13"/>
      <c r="B34" s="39">
        <v>351.5</v>
      </c>
      <c r="C34" s="21" t="s">
        <v>65</v>
      </c>
      <c r="D34" s="46">
        <v>836466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836466</v>
      </c>
      <c r="O34" s="47">
        <f t="shared" si="1"/>
        <v>146.67122567069964</v>
      </c>
      <c r="P34" s="9"/>
    </row>
    <row r="35" spans="1:119">
      <c r="A35" s="13"/>
      <c r="B35" s="39">
        <v>359</v>
      </c>
      <c r="C35" s="21" t="s">
        <v>42</v>
      </c>
      <c r="D35" s="46">
        <v>103914</v>
      </c>
      <c r="E35" s="46">
        <v>48940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152854</v>
      </c>
      <c r="O35" s="47">
        <f t="shared" si="1"/>
        <v>26.80238470980186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SUM(D37:D40)</f>
        <v>42964</v>
      </c>
      <c r="E36" s="32">
        <f t="shared" si="10"/>
        <v>684</v>
      </c>
      <c r="F36" s="32">
        <f t="shared" si="10"/>
        <v>0</v>
      </c>
      <c r="G36" s="32">
        <f t="shared" si="10"/>
        <v>5424</v>
      </c>
      <c r="H36" s="32">
        <f t="shared" si="10"/>
        <v>0</v>
      </c>
      <c r="I36" s="32">
        <f t="shared" si="10"/>
        <v>48831</v>
      </c>
      <c r="J36" s="32">
        <f t="shared" si="10"/>
        <v>0</v>
      </c>
      <c r="K36" s="32">
        <f t="shared" si="10"/>
        <v>1075981</v>
      </c>
      <c r="L36" s="32">
        <f t="shared" si="10"/>
        <v>0</v>
      </c>
      <c r="M36" s="32">
        <f t="shared" si="10"/>
        <v>0</v>
      </c>
      <c r="N36" s="32">
        <f t="shared" si="9"/>
        <v>1173884</v>
      </c>
      <c r="O36" s="45">
        <f t="shared" si="1"/>
        <v>205.83622654743118</v>
      </c>
      <c r="P36" s="10"/>
    </row>
    <row r="37" spans="1:119">
      <c r="A37" s="12"/>
      <c r="B37" s="25">
        <v>361.1</v>
      </c>
      <c r="C37" s="20" t="s">
        <v>43</v>
      </c>
      <c r="D37" s="46">
        <v>22675</v>
      </c>
      <c r="E37" s="46">
        <v>684</v>
      </c>
      <c r="F37" s="46">
        <v>0</v>
      </c>
      <c r="G37" s="46">
        <v>5424</v>
      </c>
      <c r="H37" s="46">
        <v>0</v>
      </c>
      <c r="I37" s="46">
        <v>1406</v>
      </c>
      <c r="J37" s="46">
        <v>0</v>
      </c>
      <c r="K37" s="46">
        <v>423777</v>
      </c>
      <c r="L37" s="46">
        <v>0</v>
      </c>
      <c r="M37" s="46">
        <v>0</v>
      </c>
      <c r="N37" s="46">
        <f t="shared" si="9"/>
        <v>453966</v>
      </c>
      <c r="O37" s="47">
        <f t="shared" si="1"/>
        <v>79.601262493424514</v>
      </c>
      <c r="P37" s="9"/>
    </row>
    <row r="38" spans="1:119">
      <c r="A38" s="12"/>
      <c r="B38" s="25">
        <v>361.3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-466031</v>
      </c>
      <c r="L38" s="46">
        <v>0</v>
      </c>
      <c r="M38" s="46">
        <v>0</v>
      </c>
      <c r="N38" s="46">
        <f t="shared" si="9"/>
        <v>-466031</v>
      </c>
      <c r="O38" s="47">
        <f t="shared" si="1"/>
        <v>-81.716815711029284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1118235</v>
      </c>
      <c r="L39" s="46">
        <v>0</v>
      </c>
      <c r="M39" s="46">
        <v>0</v>
      </c>
      <c r="N39" s="46">
        <f t="shared" si="9"/>
        <v>1118235</v>
      </c>
      <c r="O39" s="47">
        <f t="shared" si="1"/>
        <v>196.07837980010521</v>
      </c>
      <c r="P39" s="9"/>
    </row>
    <row r="40" spans="1:119">
      <c r="A40" s="12"/>
      <c r="B40" s="25">
        <v>369.9</v>
      </c>
      <c r="C40" s="20" t="s">
        <v>48</v>
      </c>
      <c r="D40" s="46">
        <v>20289</v>
      </c>
      <c r="E40" s="46">
        <v>0</v>
      </c>
      <c r="F40" s="46">
        <v>0</v>
      </c>
      <c r="G40" s="46">
        <v>0</v>
      </c>
      <c r="H40" s="46">
        <v>0</v>
      </c>
      <c r="I40" s="46">
        <v>47425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67714</v>
      </c>
      <c r="O40" s="47">
        <f t="shared" si="1"/>
        <v>11.873399964930739</v>
      </c>
      <c r="P40" s="9"/>
    </row>
    <row r="41" spans="1:119" ht="15.75">
      <c r="A41" s="29" t="s">
        <v>33</v>
      </c>
      <c r="B41" s="30"/>
      <c r="C41" s="31"/>
      <c r="D41" s="32">
        <f t="shared" ref="D41:M41" si="11">SUM(D42:D44)</f>
        <v>301361</v>
      </c>
      <c r="E41" s="32">
        <f t="shared" si="11"/>
        <v>0</v>
      </c>
      <c r="F41" s="32">
        <f t="shared" si="11"/>
        <v>0</v>
      </c>
      <c r="G41" s="32">
        <f t="shared" si="11"/>
        <v>937594</v>
      </c>
      <c r="H41" s="32">
        <f t="shared" si="11"/>
        <v>0</v>
      </c>
      <c r="I41" s="32">
        <f t="shared" si="11"/>
        <v>182999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1421954</v>
      </c>
      <c r="O41" s="45">
        <f t="shared" si="1"/>
        <v>249.3343854111871</v>
      </c>
      <c r="P41" s="9"/>
    </row>
    <row r="42" spans="1:119">
      <c r="A42" s="12"/>
      <c r="B42" s="25">
        <v>381</v>
      </c>
      <c r="C42" s="20" t="s">
        <v>49</v>
      </c>
      <c r="D42" s="46">
        <v>173577</v>
      </c>
      <c r="E42" s="46">
        <v>0</v>
      </c>
      <c r="F42" s="46">
        <v>0</v>
      </c>
      <c r="G42" s="46">
        <v>860614</v>
      </c>
      <c r="H42" s="46">
        <v>0</v>
      </c>
      <c r="I42" s="46">
        <v>182999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1217190</v>
      </c>
      <c r="O42" s="47">
        <f t="shared" si="1"/>
        <v>213.42977380326144</v>
      </c>
      <c r="P42" s="9"/>
    </row>
    <row r="43" spans="1:119">
      <c r="A43" s="12"/>
      <c r="B43" s="25">
        <v>383</v>
      </c>
      <c r="C43" s="20" t="s">
        <v>91</v>
      </c>
      <c r="D43" s="46">
        <v>127784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127784</v>
      </c>
      <c r="O43" s="47">
        <f t="shared" si="1"/>
        <v>22.406452744169734</v>
      </c>
      <c r="P43" s="9"/>
    </row>
    <row r="44" spans="1:119" ht="15.75" thickBot="1">
      <c r="A44" s="12"/>
      <c r="B44" s="25">
        <v>389.8</v>
      </c>
      <c r="C44" s="20" t="s">
        <v>80</v>
      </c>
      <c r="D44" s="46">
        <v>0</v>
      </c>
      <c r="E44" s="46">
        <v>0</v>
      </c>
      <c r="F44" s="46">
        <v>0</v>
      </c>
      <c r="G44" s="46">
        <v>76980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76980</v>
      </c>
      <c r="O44" s="47">
        <f t="shared" si="1"/>
        <v>13.498158863755918</v>
      </c>
      <c r="P44" s="9"/>
    </row>
    <row r="45" spans="1:119" ht="16.5" thickBot="1">
      <c r="A45" s="14" t="s">
        <v>40</v>
      </c>
      <c r="B45" s="23"/>
      <c r="C45" s="22"/>
      <c r="D45" s="15">
        <f t="shared" ref="D45:M45" si="12">SUM(D5,D14,D19,D25,D33,D36,D41)</f>
        <v>12566802</v>
      </c>
      <c r="E45" s="15">
        <f t="shared" si="12"/>
        <v>879919</v>
      </c>
      <c r="F45" s="15">
        <f t="shared" si="12"/>
        <v>0</v>
      </c>
      <c r="G45" s="15">
        <f t="shared" si="12"/>
        <v>943018</v>
      </c>
      <c r="H45" s="15">
        <f t="shared" si="12"/>
        <v>0</v>
      </c>
      <c r="I45" s="15">
        <f t="shared" si="12"/>
        <v>6536998</v>
      </c>
      <c r="J45" s="15">
        <f t="shared" si="12"/>
        <v>0</v>
      </c>
      <c r="K45" s="15">
        <f t="shared" si="12"/>
        <v>1075981</v>
      </c>
      <c r="L45" s="15">
        <f t="shared" si="12"/>
        <v>0</v>
      </c>
      <c r="M45" s="15">
        <f t="shared" si="12"/>
        <v>0</v>
      </c>
      <c r="N45" s="15">
        <f t="shared" si="9"/>
        <v>22002718</v>
      </c>
      <c r="O45" s="38">
        <f t="shared" si="1"/>
        <v>3858.0953883920743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95</v>
      </c>
      <c r="M47" s="48"/>
      <c r="N47" s="48"/>
      <c r="O47" s="43">
        <v>5703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61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50</v>
      </c>
      <c r="B3" s="62"/>
      <c r="C3" s="63"/>
      <c r="D3" s="67" t="s">
        <v>27</v>
      </c>
      <c r="E3" s="68"/>
      <c r="F3" s="68"/>
      <c r="G3" s="68"/>
      <c r="H3" s="69"/>
      <c r="I3" s="67" t="s">
        <v>28</v>
      </c>
      <c r="J3" s="69"/>
      <c r="K3" s="67" t="s">
        <v>30</v>
      </c>
      <c r="L3" s="69"/>
      <c r="M3" s="36"/>
      <c r="N3" s="37"/>
      <c r="O3" s="70" t="s">
        <v>55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29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7354124</v>
      </c>
      <c r="E5" s="27">
        <f t="shared" si="0"/>
        <v>353762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7707886</v>
      </c>
      <c r="O5" s="33">
        <f t="shared" ref="O5:O45" si="1">(N5/O$47)</f>
        <v>1347.0615169521147</v>
      </c>
      <c r="P5" s="6"/>
    </row>
    <row r="6" spans="1:133">
      <c r="A6" s="12"/>
      <c r="B6" s="25">
        <v>311</v>
      </c>
      <c r="C6" s="20" t="s">
        <v>2</v>
      </c>
      <c r="D6" s="46">
        <v>5660551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5660551</v>
      </c>
      <c r="O6" s="47">
        <f t="shared" si="1"/>
        <v>989.26092275428175</v>
      </c>
      <c r="P6" s="9"/>
    </row>
    <row r="7" spans="1:133">
      <c r="A7" s="12"/>
      <c r="B7" s="25">
        <v>312.10000000000002</v>
      </c>
      <c r="C7" s="20" t="s">
        <v>10</v>
      </c>
      <c r="D7" s="46">
        <v>677079</v>
      </c>
      <c r="E7" s="46">
        <v>353762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1030841</v>
      </c>
      <c r="O7" s="47">
        <f t="shared" si="1"/>
        <v>180.15396714435511</v>
      </c>
      <c r="P7" s="9"/>
    </row>
    <row r="8" spans="1:133">
      <c r="A8" s="12"/>
      <c r="B8" s="25">
        <v>312.41000000000003</v>
      </c>
      <c r="C8" s="20" t="s">
        <v>12</v>
      </c>
      <c r="D8" s="46">
        <v>72753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72753</v>
      </c>
      <c r="O8" s="47">
        <f t="shared" si="1"/>
        <v>12.714610276127228</v>
      </c>
      <c r="P8" s="9"/>
    </row>
    <row r="9" spans="1:133">
      <c r="A9" s="12"/>
      <c r="B9" s="25">
        <v>312.42</v>
      </c>
      <c r="C9" s="20" t="s">
        <v>11</v>
      </c>
      <c r="D9" s="46">
        <v>28181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28181</v>
      </c>
      <c r="O9" s="47">
        <f t="shared" si="1"/>
        <v>4.9250262146102761</v>
      </c>
      <c r="P9" s="9"/>
    </row>
    <row r="10" spans="1:133">
      <c r="A10" s="12"/>
      <c r="B10" s="25">
        <v>314.10000000000002</v>
      </c>
      <c r="C10" s="20" t="s">
        <v>13</v>
      </c>
      <c r="D10" s="46">
        <v>532509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532509</v>
      </c>
      <c r="O10" s="47">
        <f t="shared" si="1"/>
        <v>93.06343935686823</v>
      </c>
      <c r="P10" s="9"/>
    </row>
    <row r="11" spans="1:133">
      <c r="A11" s="12"/>
      <c r="B11" s="25">
        <v>314.39999999999998</v>
      </c>
      <c r="C11" s="20" t="s">
        <v>14</v>
      </c>
      <c r="D11" s="46">
        <v>20898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20898</v>
      </c>
      <c r="O11" s="47">
        <f t="shared" si="1"/>
        <v>3.6522195036700453</v>
      </c>
      <c r="P11" s="9"/>
    </row>
    <row r="12" spans="1:133">
      <c r="A12" s="12"/>
      <c r="B12" s="25">
        <v>315</v>
      </c>
      <c r="C12" s="20" t="s">
        <v>71</v>
      </c>
      <c r="D12" s="46">
        <v>282169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282169</v>
      </c>
      <c r="O12" s="47">
        <f t="shared" si="1"/>
        <v>49.313002446696956</v>
      </c>
      <c r="P12" s="9"/>
    </row>
    <row r="13" spans="1:133">
      <c r="A13" s="12"/>
      <c r="B13" s="25">
        <v>316</v>
      </c>
      <c r="C13" s="20" t="s">
        <v>72</v>
      </c>
      <c r="D13" s="46">
        <v>79984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79984</v>
      </c>
      <c r="O13" s="47">
        <f t="shared" si="1"/>
        <v>13.978329255505068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2568711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2568711</v>
      </c>
      <c r="O14" s="45">
        <f t="shared" si="1"/>
        <v>448.91838518000696</v>
      </c>
      <c r="P14" s="10"/>
    </row>
    <row r="15" spans="1:133">
      <c r="A15" s="12"/>
      <c r="B15" s="25">
        <v>322</v>
      </c>
      <c r="C15" s="20" t="s">
        <v>0</v>
      </c>
      <c r="D15" s="46">
        <v>2104599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2104599</v>
      </c>
      <c r="O15" s="47">
        <f t="shared" si="1"/>
        <v>367.80828381684728</v>
      </c>
      <c r="P15" s="9"/>
    </row>
    <row r="16" spans="1:133">
      <c r="A16" s="12"/>
      <c r="B16" s="25">
        <v>323.10000000000002</v>
      </c>
      <c r="C16" s="20" t="s">
        <v>18</v>
      </c>
      <c r="D16" s="46">
        <v>412044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412044</v>
      </c>
      <c r="O16" s="47">
        <f t="shared" si="1"/>
        <v>72.010485844110448</v>
      </c>
      <c r="P16" s="9"/>
    </row>
    <row r="17" spans="1:16">
      <c r="A17" s="12"/>
      <c r="B17" s="25">
        <v>323.39999999999998</v>
      </c>
      <c r="C17" s="20" t="s">
        <v>19</v>
      </c>
      <c r="D17" s="46">
        <v>30528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30528</v>
      </c>
      <c r="O17" s="47">
        <f t="shared" si="1"/>
        <v>5.3351974833974136</v>
      </c>
      <c r="P17" s="9"/>
    </row>
    <row r="18" spans="1:16">
      <c r="A18" s="12"/>
      <c r="B18" s="25">
        <v>329</v>
      </c>
      <c r="C18" s="20" t="s">
        <v>73</v>
      </c>
      <c r="D18" s="46">
        <v>21540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21540</v>
      </c>
      <c r="O18" s="47">
        <f t="shared" si="1"/>
        <v>3.7644180356518699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SUM(D20:D24)</f>
        <v>581022</v>
      </c>
      <c r="E19" s="32">
        <f t="shared" si="5"/>
        <v>444456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1025478</v>
      </c>
      <c r="O19" s="45">
        <f t="shared" si="1"/>
        <v>179.21670744494932</v>
      </c>
      <c r="P19" s="10"/>
    </row>
    <row r="20" spans="1:16">
      <c r="A20" s="12"/>
      <c r="B20" s="25">
        <v>335.12</v>
      </c>
      <c r="C20" s="20" t="s">
        <v>74</v>
      </c>
      <c r="D20" s="46">
        <v>152402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152402</v>
      </c>
      <c r="O20" s="47">
        <f t="shared" si="1"/>
        <v>26.634393568682277</v>
      </c>
      <c r="P20" s="9"/>
    </row>
    <row r="21" spans="1:16">
      <c r="A21" s="12"/>
      <c r="B21" s="25">
        <v>335.15</v>
      </c>
      <c r="C21" s="20" t="s">
        <v>75</v>
      </c>
      <c r="D21" s="46">
        <v>5773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5773</v>
      </c>
      <c r="O21" s="47">
        <f t="shared" si="1"/>
        <v>1.0089129674938833</v>
      </c>
      <c r="P21" s="9"/>
    </row>
    <row r="22" spans="1:16">
      <c r="A22" s="12"/>
      <c r="B22" s="25">
        <v>335.18</v>
      </c>
      <c r="C22" s="20" t="s">
        <v>76</v>
      </c>
      <c r="D22" s="46">
        <v>414961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414961</v>
      </c>
      <c r="O22" s="47">
        <f t="shared" si="1"/>
        <v>72.520272631946867</v>
      </c>
      <c r="P22" s="9"/>
    </row>
    <row r="23" spans="1:16">
      <c r="A23" s="12"/>
      <c r="B23" s="25">
        <v>335.49</v>
      </c>
      <c r="C23" s="20" t="s">
        <v>25</v>
      </c>
      <c r="D23" s="46">
        <v>7886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7886</v>
      </c>
      <c r="O23" s="47">
        <f t="shared" si="1"/>
        <v>1.3781894442502622</v>
      </c>
      <c r="P23" s="9"/>
    </row>
    <row r="24" spans="1:16">
      <c r="A24" s="12"/>
      <c r="B24" s="25">
        <v>338</v>
      </c>
      <c r="C24" s="20" t="s">
        <v>26</v>
      </c>
      <c r="D24" s="46">
        <v>0</v>
      </c>
      <c r="E24" s="46">
        <v>444456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444456</v>
      </c>
      <c r="O24" s="47">
        <f t="shared" si="1"/>
        <v>77.674938832576018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SUM(D26:D32)</f>
        <v>594384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5624937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6219321</v>
      </c>
      <c r="O25" s="45">
        <f t="shared" si="1"/>
        <v>1086.9138413142257</v>
      </c>
      <c r="P25" s="10"/>
    </row>
    <row r="26" spans="1:16">
      <c r="A26" s="12"/>
      <c r="B26" s="25">
        <v>342.1</v>
      </c>
      <c r="C26" s="20" t="s">
        <v>64</v>
      </c>
      <c r="D26" s="46">
        <v>339830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339830</v>
      </c>
      <c r="O26" s="47">
        <f t="shared" si="1"/>
        <v>59.390073400908776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1547882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1547882</v>
      </c>
      <c r="O27" s="47">
        <f t="shared" si="1"/>
        <v>270.5141558895491</v>
      </c>
      <c r="P27" s="9"/>
    </row>
    <row r="28" spans="1:16">
      <c r="A28" s="12"/>
      <c r="B28" s="25">
        <v>343.4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1186982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1186982</v>
      </c>
      <c r="O28" s="47">
        <f t="shared" si="1"/>
        <v>207.441803565187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1364033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1364033</v>
      </c>
      <c r="O29" s="47">
        <f t="shared" si="1"/>
        <v>238.38395665851101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497300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497300</v>
      </c>
      <c r="O30" s="47">
        <f t="shared" si="1"/>
        <v>86.910171268787138</v>
      </c>
      <c r="P30" s="9"/>
    </row>
    <row r="31" spans="1:16">
      <c r="A31" s="12"/>
      <c r="B31" s="25">
        <v>344.5</v>
      </c>
      <c r="C31" s="20" t="s">
        <v>77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1028740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1028740</v>
      </c>
      <c r="O31" s="47">
        <f t="shared" si="1"/>
        <v>179.78678783642084</v>
      </c>
      <c r="P31" s="9"/>
    </row>
    <row r="32" spans="1:16">
      <c r="A32" s="12"/>
      <c r="B32" s="25">
        <v>347.2</v>
      </c>
      <c r="C32" s="20" t="s">
        <v>39</v>
      </c>
      <c r="D32" s="46">
        <v>254554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254554</v>
      </c>
      <c r="O32" s="47">
        <f t="shared" si="1"/>
        <v>44.486892694861936</v>
      </c>
      <c r="P32" s="9"/>
    </row>
    <row r="33" spans="1:119" ht="15.75">
      <c r="A33" s="29" t="s">
        <v>32</v>
      </c>
      <c r="B33" s="30"/>
      <c r="C33" s="31"/>
      <c r="D33" s="32">
        <f t="shared" ref="D33:M33" si="8">SUM(D34:D35)</f>
        <v>777293</v>
      </c>
      <c r="E33" s="32">
        <f t="shared" si="8"/>
        <v>78976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5" si="9">SUM(D33:M33)</f>
        <v>856269</v>
      </c>
      <c r="O33" s="45">
        <f t="shared" si="1"/>
        <v>149.64505417686124</v>
      </c>
      <c r="P33" s="10"/>
    </row>
    <row r="34" spans="1:119">
      <c r="A34" s="13"/>
      <c r="B34" s="39">
        <v>351.5</v>
      </c>
      <c r="C34" s="21" t="s">
        <v>65</v>
      </c>
      <c r="D34" s="46">
        <v>694295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694295</v>
      </c>
      <c r="O34" s="47">
        <f t="shared" si="1"/>
        <v>121.33781894442502</v>
      </c>
      <c r="P34" s="9"/>
    </row>
    <row r="35" spans="1:119">
      <c r="A35" s="13"/>
      <c r="B35" s="39">
        <v>359</v>
      </c>
      <c r="C35" s="21" t="s">
        <v>42</v>
      </c>
      <c r="D35" s="46">
        <v>82998</v>
      </c>
      <c r="E35" s="46">
        <v>78976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161974</v>
      </c>
      <c r="O35" s="47">
        <f t="shared" si="1"/>
        <v>28.307235232436213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SUM(D37:D40)</f>
        <v>58728</v>
      </c>
      <c r="E36" s="32">
        <f t="shared" si="10"/>
        <v>652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38641</v>
      </c>
      <c r="J36" s="32">
        <f t="shared" si="10"/>
        <v>0</v>
      </c>
      <c r="K36" s="32">
        <f t="shared" si="10"/>
        <v>2451473</v>
      </c>
      <c r="L36" s="32">
        <f t="shared" si="10"/>
        <v>0</v>
      </c>
      <c r="M36" s="32">
        <f t="shared" si="10"/>
        <v>0</v>
      </c>
      <c r="N36" s="32">
        <f t="shared" si="9"/>
        <v>2549494</v>
      </c>
      <c r="O36" s="45">
        <f t="shared" si="1"/>
        <v>445.55994407549809</v>
      </c>
      <c r="P36" s="10"/>
    </row>
    <row r="37" spans="1:119">
      <c r="A37" s="12"/>
      <c r="B37" s="25">
        <v>361.1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139</v>
      </c>
      <c r="J37" s="46">
        <v>0</v>
      </c>
      <c r="K37" s="46">
        <v>346088</v>
      </c>
      <c r="L37" s="46">
        <v>0</v>
      </c>
      <c r="M37" s="46">
        <v>0</v>
      </c>
      <c r="N37" s="46">
        <f t="shared" si="9"/>
        <v>346227</v>
      </c>
      <c r="O37" s="47">
        <f t="shared" si="1"/>
        <v>60.508039147151344</v>
      </c>
      <c r="P37" s="9"/>
    </row>
    <row r="38" spans="1:119">
      <c r="A38" s="12"/>
      <c r="B38" s="25">
        <v>361.3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1124201</v>
      </c>
      <c r="L38" s="46">
        <v>0</v>
      </c>
      <c r="M38" s="46">
        <v>0</v>
      </c>
      <c r="N38" s="46">
        <f t="shared" si="9"/>
        <v>1124201</v>
      </c>
      <c r="O38" s="47">
        <f t="shared" si="1"/>
        <v>196.4699405802167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981184</v>
      </c>
      <c r="L39" s="46">
        <v>0</v>
      </c>
      <c r="M39" s="46">
        <v>0</v>
      </c>
      <c r="N39" s="46">
        <f t="shared" si="9"/>
        <v>981184</v>
      </c>
      <c r="O39" s="47">
        <f t="shared" si="1"/>
        <v>171.47570779447744</v>
      </c>
      <c r="P39" s="9"/>
    </row>
    <row r="40" spans="1:119">
      <c r="A40" s="12"/>
      <c r="B40" s="25">
        <v>369.9</v>
      </c>
      <c r="C40" s="20" t="s">
        <v>48</v>
      </c>
      <c r="D40" s="46">
        <v>58728</v>
      </c>
      <c r="E40" s="46">
        <v>652</v>
      </c>
      <c r="F40" s="46">
        <v>0</v>
      </c>
      <c r="G40" s="46">
        <v>0</v>
      </c>
      <c r="H40" s="46">
        <v>0</v>
      </c>
      <c r="I40" s="46">
        <v>38502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97882</v>
      </c>
      <c r="O40" s="47">
        <f t="shared" si="1"/>
        <v>17.106256553652567</v>
      </c>
      <c r="P40" s="9"/>
    </row>
    <row r="41" spans="1:119" ht="15.75">
      <c r="A41" s="29" t="s">
        <v>33</v>
      </c>
      <c r="B41" s="30"/>
      <c r="C41" s="31"/>
      <c r="D41" s="32">
        <f t="shared" ref="D41:M41" si="11">SUM(D42:D44)</f>
        <v>82559</v>
      </c>
      <c r="E41" s="32">
        <f t="shared" si="11"/>
        <v>0</v>
      </c>
      <c r="F41" s="32">
        <f t="shared" si="11"/>
        <v>0</v>
      </c>
      <c r="G41" s="32">
        <f t="shared" si="11"/>
        <v>2049770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2132329</v>
      </c>
      <c r="O41" s="45">
        <f t="shared" si="1"/>
        <v>372.65449143656065</v>
      </c>
      <c r="P41" s="9"/>
    </row>
    <row r="42" spans="1:119">
      <c r="A42" s="12"/>
      <c r="B42" s="25">
        <v>381</v>
      </c>
      <c r="C42" s="20" t="s">
        <v>49</v>
      </c>
      <c r="D42" s="46">
        <v>0</v>
      </c>
      <c r="E42" s="46">
        <v>0</v>
      </c>
      <c r="F42" s="46">
        <v>0</v>
      </c>
      <c r="G42" s="46">
        <v>654770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654770</v>
      </c>
      <c r="O42" s="47">
        <f t="shared" si="1"/>
        <v>114.4302691366655</v>
      </c>
      <c r="P42" s="9"/>
    </row>
    <row r="43" spans="1:119">
      <c r="A43" s="12"/>
      <c r="B43" s="25">
        <v>383</v>
      </c>
      <c r="C43" s="20" t="s">
        <v>91</v>
      </c>
      <c r="D43" s="46">
        <v>82559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82559</v>
      </c>
      <c r="O43" s="47">
        <f t="shared" si="1"/>
        <v>14.428346731911919</v>
      </c>
      <c r="P43" s="9"/>
    </row>
    <row r="44" spans="1:119" ht="15.75" thickBot="1">
      <c r="A44" s="12"/>
      <c r="B44" s="25">
        <v>389.8</v>
      </c>
      <c r="C44" s="20" t="s">
        <v>80</v>
      </c>
      <c r="D44" s="46">
        <v>0</v>
      </c>
      <c r="E44" s="46">
        <v>0</v>
      </c>
      <c r="F44" s="46">
        <v>0</v>
      </c>
      <c r="G44" s="46">
        <v>1395000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1395000</v>
      </c>
      <c r="O44" s="47">
        <f t="shared" si="1"/>
        <v>243.79587556798322</v>
      </c>
      <c r="P44" s="9"/>
    </row>
    <row r="45" spans="1:119" ht="16.5" thickBot="1">
      <c r="A45" s="14" t="s">
        <v>40</v>
      </c>
      <c r="B45" s="23"/>
      <c r="C45" s="22"/>
      <c r="D45" s="15">
        <f t="shared" ref="D45:M45" si="12">SUM(D5,D14,D19,D25,D33,D36,D41)</f>
        <v>12016821</v>
      </c>
      <c r="E45" s="15">
        <f t="shared" si="12"/>
        <v>877846</v>
      </c>
      <c r="F45" s="15">
        <f t="shared" si="12"/>
        <v>0</v>
      </c>
      <c r="G45" s="15">
        <f t="shared" si="12"/>
        <v>2049770</v>
      </c>
      <c r="H45" s="15">
        <f t="shared" si="12"/>
        <v>0</v>
      </c>
      <c r="I45" s="15">
        <f t="shared" si="12"/>
        <v>5663578</v>
      </c>
      <c r="J45" s="15">
        <f t="shared" si="12"/>
        <v>0</v>
      </c>
      <c r="K45" s="15">
        <f t="shared" si="12"/>
        <v>2451473</v>
      </c>
      <c r="L45" s="15">
        <f t="shared" si="12"/>
        <v>0</v>
      </c>
      <c r="M45" s="15">
        <f t="shared" si="12"/>
        <v>0</v>
      </c>
      <c r="N45" s="15">
        <f t="shared" si="9"/>
        <v>23059488</v>
      </c>
      <c r="O45" s="38">
        <f t="shared" si="1"/>
        <v>4029.9699405802166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92</v>
      </c>
      <c r="M47" s="48"/>
      <c r="N47" s="48"/>
      <c r="O47" s="43">
        <v>5722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61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2023-12-15T19:34:38Z</cp:lastPrinted>
  <dcterms:created xsi:type="dcterms:W3CDTF">2000-08-31T21:26:31Z</dcterms:created>
  <dcterms:modified xsi:type="dcterms:W3CDTF">2023-12-15T19:34:41Z</dcterms:modified>
</cp:coreProperties>
</file>