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'2008'!$A$1:$O$86</definedName>
    <definedName name="_xlnm.Print_Area" localSheetId="14">'2009'!$A$1:$O$88</definedName>
    <definedName name="_xlnm.Print_Area" localSheetId="13">'2010'!$A$1:$O$90</definedName>
    <definedName name="_xlnm.Print_Area" localSheetId="12">'2011'!$A$1:$O$89</definedName>
    <definedName name="_xlnm.Print_Area" localSheetId="11">'2012'!$A$1:$O$87</definedName>
    <definedName name="_xlnm.Print_Area" localSheetId="10">'2013'!$A$1:$O$88</definedName>
    <definedName name="_xlnm.Print_Area" localSheetId="9">'2014'!$A$1:$O$92</definedName>
    <definedName name="_xlnm.Print_Area" localSheetId="8">'2015'!$A$1:$O$96</definedName>
    <definedName name="_xlnm.Print_Area" localSheetId="7">'2016'!$A$1:$O$90</definedName>
    <definedName name="_xlnm.Print_Area" localSheetId="6">'2017'!$A$1:$O$92</definedName>
    <definedName name="_xlnm.Print_Area" localSheetId="5">'2018'!$A$1:$O$87</definedName>
    <definedName name="_xlnm.Print_Area" localSheetId="4">'2019'!$A$1:$O$88</definedName>
    <definedName name="_xlnm.Print_Area" localSheetId="3">'2020'!$A$1:$O$94</definedName>
    <definedName name="_xlnm.Print_Area" localSheetId="2">'2021'!$A$1:$P$88</definedName>
    <definedName name="_xlnm.Print_Area" localSheetId="1">'2022'!$A$1:$P$84</definedName>
    <definedName name="_xlnm.Print_Area" localSheetId="0">'2023'!$A$1:$P$93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88" i="48" l="1"/>
  <c r="P88" i="48" s="1"/>
  <c r="O87" i="48"/>
  <c r="P87" i="48" s="1"/>
  <c r="O86" i="48"/>
  <c r="P86" i="48" s="1"/>
  <c r="O85" i="48"/>
  <c r="P85" i="48" s="1"/>
  <c r="N84" i="48"/>
  <c r="M84" i="48"/>
  <c r="L84" i="48"/>
  <c r="K84" i="48"/>
  <c r="J84" i="48"/>
  <c r="I84" i="48"/>
  <c r="H84" i="48"/>
  <c r="G84" i="48"/>
  <c r="F84" i="48"/>
  <c r="E84" i="48"/>
  <c r="D84" i="48"/>
  <c r="O83" i="48"/>
  <c r="P83" i="48" s="1"/>
  <c r="O82" i="48"/>
  <c r="P82" i="48" s="1"/>
  <c r="O81" i="48"/>
  <c r="P81" i="48" s="1"/>
  <c r="O80" i="48"/>
  <c r="P80" i="48" s="1"/>
  <c r="O79" i="48"/>
  <c r="P79" i="48" s="1"/>
  <c r="O78" i="48"/>
  <c r="P78" i="48" s="1"/>
  <c r="O77" i="48"/>
  <c r="P77" i="48" s="1"/>
  <c r="O76" i="48"/>
  <c r="P76" i="48" s="1"/>
  <c r="O75" i="48"/>
  <c r="P75" i="48" s="1"/>
  <c r="O74" i="48"/>
  <c r="P74" i="48" s="1"/>
  <c r="O73" i="48"/>
  <c r="P73" i="48" s="1"/>
  <c r="N72" i="48"/>
  <c r="M72" i="48"/>
  <c r="L72" i="48"/>
  <c r="K72" i="48"/>
  <c r="J72" i="48"/>
  <c r="I72" i="48"/>
  <c r="H72" i="48"/>
  <c r="G72" i="48"/>
  <c r="F72" i="48"/>
  <c r="E72" i="48"/>
  <c r="D72" i="48"/>
  <c r="O71" i="48"/>
  <c r="P71" i="48" s="1"/>
  <c r="O70" i="48"/>
  <c r="P70" i="48" s="1"/>
  <c r="O69" i="48"/>
  <c r="P69" i="48" s="1"/>
  <c r="O68" i="48"/>
  <c r="P68" i="48" s="1"/>
  <c r="O67" i="48"/>
  <c r="P67" i="48" s="1"/>
  <c r="O66" i="48"/>
  <c r="P66" i="48" s="1"/>
  <c r="N65" i="48"/>
  <c r="M65" i="48"/>
  <c r="L65" i="48"/>
  <c r="K65" i="48"/>
  <c r="J65" i="48"/>
  <c r="I65" i="48"/>
  <c r="H65" i="48"/>
  <c r="G65" i="48"/>
  <c r="F65" i="48"/>
  <c r="E65" i="48"/>
  <c r="D65" i="48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4" i="48" l="1"/>
  <c r="P84" i="48" s="1"/>
  <c r="O72" i="48"/>
  <c r="P72" i="48" s="1"/>
  <c r="O65" i="48"/>
  <c r="P65" i="48" s="1"/>
  <c r="O44" i="48"/>
  <c r="P44" i="48" s="1"/>
  <c r="E89" i="48"/>
  <c r="O29" i="48"/>
  <c r="P29" i="48" s="1"/>
  <c r="F89" i="48"/>
  <c r="G89" i="48"/>
  <c r="I89" i="48"/>
  <c r="D89" i="48"/>
  <c r="K89" i="48"/>
  <c r="L89" i="48"/>
  <c r="J89" i="48"/>
  <c r="O17" i="48"/>
  <c r="P17" i="48" s="1"/>
  <c r="N89" i="48"/>
  <c r="M89" i="48"/>
  <c r="H89" i="48"/>
  <c r="O5" i="48"/>
  <c r="P5" i="48" s="1"/>
  <c r="O79" i="47"/>
  <c r="P79" i="47"/>
  <c r="O78" i="47"/>
  <c r="P78" i="47" s="1"/>
  <c r="O77" i="47"/>
  <c r="P77" i="47"/>
  <c r="N76" i="47"/>
  <c r="M76" i="47"/>
  <c r="L76" i="47"/>
  <c r="K76" i="47"/>
  <c r="J76" i="47"/>
  <c r="I76" i="47"/>
  <c r="I80" i="47" s="1"/>
  <c r="H76" i="47"/>
  <c r="G76" i="47"/>
  <c r="F76" i="47"/>
  <c r="E76" i="47"/>
  <c r="D76" i="47"/>
  <c r="O75" i="47"/>
  <c r="P75" i="47" s="1"/>
  <c r="O74" i="47"/>
  <c r="P74" i="47" s="1"/>
  <c r="O73" i="47"/>
  <c r="P73" i="47"/>
  <c r="O72" i="47"/>
  <c r="P72" i="47" s="1"/>
  <c r="O71" i="47"/>
  <c r="P71" i="47" s="1"/>
  <c r="O70" i="47"/>
  <c r="P70" i="47"/>
  <c r="O69" i="47"/>
  <c r="P69" i="47" s="1"/>
  <c r="O68" i="47"/>
  <c r="P68" i="47" s="1"/>
  <c r="O67" i="47"/>
  <c r="P67" i="47"/>
  <c r="O66" i="47"/>
  <c r="P66" i="47" s="1"/>
  <c r="O65" i="47"/>
  <c r="P65" i="47" s="1"/>
  <c r="N64" i="47"/>
  <c r="M64" i="47"/>
  <c r="L64" i="47"/>
  <c r="K64" i="47"/>
  <c r="J64" i="47"/>
  <c r="I64" i="47"/>
  <c r="H64" i="47"/>
  <c r="G64" i="47"/>
  <c r="F64" i="47"/>
  <c r="E64" i="47"/>
  <c r="D64" i="47"/>
  <c r="O63" i="47"/>
  <c r="P63" i="47" s="1"/>
  <c r="O62" i="47"/>
  <c r="P62" i="47"/>
  <c r="O61" i="47"/>
  <c r="P61" i="47"/>
  <c r="O60" i="47"/>
  <c r="P60" i="47"/>
  <c r="O59" i="47"/>
  <c r="P59" i="47"/>
  <c r="N58" i="47"/>
  <c r="M58" i="47"/>
  <c r="L58" i="47"/>
  <c r="K58" i="47"/>
  <c r="J58" i="47"/>
  <c r="I58" i="47"/>
  <c r="H58" i="47"/>
  <c r="G58" i="47"/>
  <c r="F58" i="47"/>
  <c r="E58" i="47"/>
  <c r="D58" i="47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F80" i="47" s="1"/>
  <c r="E37" i="47"/>
  <c r="E80" i="47" s="1"/>
  <c r="D37" i="47"/>
  <c r="O37" i="47" s="1"/>
  <c r="P37" i="47" s="1"/>
  <c r="O36" i="47"/>
  <c r="P36" i="47" s="1"/>
  <c r="O35" i="47"/>
  <c r="P35" i="47"/>
  <c r="O34" i="47"/>
  <c r="P34" i="47"/>
  <c r="O33" i="47"/>
  <c r="P33" i="47"/>
  <c r="O32" i="47"/>
  <c r="P32" i="47"/>
  <c r="O31" i="47"/>
  <c r="P31" i="47"/>
  <c r="O30" i="47"/>
  <c r="P30" i="47" s="1"/>
  <c r="O29" i="47"/>
  <c r="P29" i="47"/>
  <c r="O28" i="47"/>
  <c r="P28" i="47" s="1"/>
  <c r="O27" i="47"/>
  <c r="P27" i="47"/>
  <c r="O26" i="47"/>
  <c r="P26" i="47"/>
  <c r="N25" i="47"/>
  <c r="M25" i="47"/>
  <c r="L25" i="47"/>
  <c r="K25" i="47"/>
  <c r="J25" i="47"/>
  <c r="I25" i="47"/>
  <c r="O25" i="47" s="1"/>
  <c r="P25" i="47" s="1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/>
  <c r="O18" i="47"/>
  <c r="P18" i="47" s="1"/>
  <c r="N17" i="47"/>
  <c r="N80" i="47" s="1"/>
  <c r="M17" i="47"/>
  <c r="L17" i="47"/>
  <c r="K17" i="47"/>
  <c r="J17" i="47"/>
  <c r="I17" i="47"/>
  <c r="H17" i="47"/>
  <c r="G17" i="47"/>
  <c r="F17" i="47"/>
  <c r="E17" i="47"/>
  <c r="D17" i="47"/>
  <c r="O16" i="47"/>
  <c r="P16" i="47"/>
  <c r="O15" i="47"/>
  <c r="P15" i="47" s="1"/>
  <c r="O14" i="47"/>
  <c r="P14" i="47"/>
  <c r="O13" i="47"/>
  <c r="P13" i="47" s="1"/>
  <c r="O12" i="47"/>
  <c r="P12" i="47"/>
  <c r="O11" i="47"/>
  <c r="P11" i="47"/>
  <c r="O10" i="47"/>
  <c r="P10" i="47"/>
  <c r="O9" i="47"/>
  <c r="P9" i="47" s="1"/>
  <c r="O8" i="47"/>
  <c r="P8" i="47"/>
  <c r="O7" i="47"/>
  <c r="P7" i="47" s="1"/>
  <c r="O6" i="47"/>
  <c r="P6" i="47"/>
  <c r="N5" i="47"/>
  <c r="M5" i="47"/>
  <c r="M80" i="47" s="1"/>
  <c r="L5" i="47"/>
  <c r="K5" i="47"/>
  <c r="K80" i="47" s="1"/>
  <c r="J5" i="47"/>
  <c r="I5" i="47"/>
  <c r="H5" i="47"/>
  <c r="G5" i="47"/>
  <c r="G80" i="47" s="1"/>
  <c r="F5" i="47"/>
  <c r="E5" i="47"/>
  <c r="D5" i="47"/>
  <c r="O64" i="47"/>
  <c r="P64" i="47" s="1"/>
  <c r="O58" i="47"/>
  <c r="P58" i="47" s="1"/>
  <c r="H80" i="47"/>
  <c r="L80" i="47"/>
  <c r="J80" i="47"/>
  <c r="O83" i="46"/>
  <c r="P83" i="46"/>
  <c r="O82" i="46"/>
  <c r="P82" i="46" s="1"/>
  <c r="O81" i="46"/>
  <c r="P81" i="46"/>
  <c r="O80" i="46"/>
  <c r="P80" i="46" s="1"/>
  <c r="O79" i="46"/>
  <c r="P79" i="46" s="1"/>
  <c r="N78" i="46"/>
  <c r="M78" i="46"/>
  <c r="L78" i="46"/>
  <c r="K78" i="46"/>
  <c r="J78" i="46"/>
  <c r="I78" i="46"/>
  <c r="H78" i="46"/>
  <c r="G78" i="46"/>
  <c r="F78" i="46"/>
  <c r="E78" i="46"/>
  <c r="D78" i="46"/>
  <c r="O77" i="46"/>
  <c r="P77" i="46" s="1"/>
  <c r="O76" i="46"/>
  <c r="P76" i="46" s="1"/>
  <c r="O75" i="46"/>
  <c r="P75" i="46" s="1"/>
  <c r="O74" i="46"/>
  <c r="P74" i="46" s="1"/>
  <c r="O73" i="46"/>
  <c r="P73" i="46" s="1"/>
  <c r="O72" i="46"/>
  <c r="P72" i="46"/>
  <c r="O71" i="46"/>
  <c r="P71" i="46" s="1"/>
  <c r="O70" i="46"/>
  <c r="P70" i="46" s="1"/>
  <c r="O69" i="46"/>
  <c r="P69" i="46" s="1"/>
  <c r="O68" i="46"/>
  <c r="P68" i="46" s="1"/>
  <c r="N67" i="46"/>
  <c r="M67" i="46"/>
  <c r="L67" i="46"/>
  <c r="K67" i="46"/>
  <c r="J67" i="46"/>
  <c r="I67" i="46"/>
  <c r="H67" i="46"/>
  <c r="G67" i="46"/>
  <c r="F67" i="46"/>
  <c r="E67" i="46"/>
  <c r="D67" i="46"/>
  <c r="O66" i="46"/>
  <c r="P66" i="46"/>
  <c r="O65" i="46"/>
  <c r="P65" i="46" s="1"/>
  <c r="O64" i="46"/>
  <c r="P64" i="46" s="1"/>
  <c r="O63" i="46"/>
  <c r="P63" i="46"/>
  <c r="O62" i="46"/>
  <c r="P62" i="46"/>
  <c r="N61" i="46"/>
  <c r="M61" i="46"/>
  <c r="L61" i="46"/>
  <c r="K61" i="46"/>
  <c r="J61" i="46"/>
  <c r="I61" i="46"/>
  <c r="H61" i="46"/>
  <c r="G61" i="46"/>
  <c r="F61" i="46"/>
  <c r="E61" i="46"/>
  <c r="D61" i="46"/>
  <c r="O60" i="46"/>
  <c r="P60" i="46" s="1"/>
  <c r="O59" i="46"/>
  <c r="P59" i="46" s="1"/>
  <c r="O58" i="46"/>
  <c r="P58" i="46" s="1"/>
  <c r="O57" i="46"/>
  <c r="P57" i="46"/>
  <c r="O56" i="46"/>
  <c r="P56" i="46" s="1"/>
  <c r="O55" i="46"/>
  <c r="P55" i="46" s="1"/>
  <c r="O54" i="46"/>
  <c r="P54" i="46" s="1"/>
  <c r="O53" i="46"/>
  <c r="P53" i="46" s="1"/>
  <c r="O52" i="46"/>
  <c r="P52" i="46" s="1"/>
  <c r="O51" i="46"/>
  <c r="P51" i="46" s="1"/>
  <c r="O50" i="46"/>
  <c r="P50" i="46" s="1"/>
  <c r="O49" i="46"/>
  <c r="P49" i="46" s="1"/>
  <c r="O48" i="46"/>
  <c r="P48" i="46" s="1"/>
  <c r="O47" i="46"/>
  <c r="P47" i="46" s="1"/>
  <c r="O46" i="46"/>
  <c r="P46" i="46" s="1"/>
  <c r="O45" i="46"/>
  <c r="P45" i="46" s="1"/>
  <c r="O44" i="46"/>
  <c r="P44" i="46" s="1"/>
  <c r="O43" i="46"/>
  <c r="P43" i="46" s="1"/>
  <c r="O42" i="46"/>
  <c r="P42" i="46" s="1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/>
  <c r="O38" i="46"/>
  <c r="P38" i="46" s="1"/>
  <c r="O37" i="46"/>
  <c r="P37" i="46" s="1"/>
  <c r="O36" i="46"/>
  <c r="P36" i="46"/>
  <c r="O35" i="46"/>
  <c r="P35" i="46"/>
  <c r="O34" i="46"/>
  <c r="P34" i="46" s="1"/>
  <c r="O33" i="46"/>
  <c r="P33" i="46"/>
  <c r="O32" i="46"/>
  <c r="P32" i="46" s="1"/>
  <c r="O31" i="46"/>
  <c r="P31" i="46" s="1"/>
  <c r="O30" i="46"/>
  <c r="P30" i="46"/>
  <c r="O29" i="46"/>
  <c r="P29" i="46"/>
  <c r="O28" i="46"/>
  <c r="P28" i="46" s="1"/>
  <c r="N27" i="46"/>
  <c r="M27" i="46"/>
  <c r="L27" i="46"/>
  <c r="K27" i="46"/>
  <c r="J27" i="46"/>
  <c r="I27" i="46"/>
  <c r="H27" i="46"/>
  <c r="G27" i="46"/>
  <c r="F27" i="46"/>
  <c r="E27" i="46"/>
  <c r="D27" i="46"/>
  <c r="O26" i="46"/>
  <c r="P26" i="46" s="1"/>
  <c r="O25" i="46"/>
  <c r="P25" i="46" s="1"/>
  <c r="O24" i="46"/>
  <c r="P24" i="46"/>
  <c r="O23" i="46"/>
  <c r="P23" i="46"/>
  <c r="O22" i="46"/>
  <c r="P22" i="46" s="1"/>
  <c r="O21" i="46"/>
  <c r="P21" i="46" s="1"/>
  <c r="O20" i="46"/>
  <c r="P20" i="46" s="1"/>
  <c r="O19" i="46"/>
  <c r="P19" i="46" s="1"/>
  <c r="O18" i="46"/>
  <c r="P18" i="46" s="1"/>
  <c r="N17" i="46"/>
  <c r="M17" i="46"/>
  <c r="L17" i="46"/>
  <c r="K17" i="46"/>
  <c r="J17" i="46"/>
  <c r="I17" i="46"/>
  <c r="H17" i="46"/>
  <c r="G17" i="46"/>
  <c r="F17" i="46"/>
  <c r="E17" i="46"/>
  <c r="D17" i="46"/>
  <c r="O16" i="46"/>
  <c r="P16" i="46" s="1"/>
  <c r="O15" i="46"/>
  <c r="P15" i="46"/>
  <c r="O14" i="46"/>
  <c r="P14" i="46"/>
  <c r="O13" i="46"/>
  <c r="P13" i="46" s="1"/>
  <c r="O12" i="46"/>
  <c r="P12" i="46"/>
  <c r="O11" i="46"/>
  <c r="P11" i="46" s="1"/>
  <c r="O10" i="46"/>
  <c r="P10" i="46" s="1"/>
  <c r="O9" i="46"/>
  <c r="P9" i="46"/>
  <c r="O8" i="46"/>
  <c r="P8" i="46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89" i="45"/>
  <c r="O89" i="45" s="1"/>
  <c r="N88" i="45"/>
  <c r="O88" i="45" s="1"/>
  <c r="N87" i="45"/>
  <c r="O87" i="45" s="1"/>
  <c r="N86" i="45"/>
  <c r="O86" i="45" s="1"/>
  <c r="M85" i="45"/>
  <c r="L85" i="45"/>
  <c r="K85" i="45"/>
  <c r="J85" i="45"/>
  <c r="I85" i="45"/>
  <c r="H85" i="45"/>
  <c r="G85" i="45"/>
  <c r="F85" i="45"/>
  <c r="E85" i="45"/>
  <c r="D85" i="45"/>
  <c r="N84" i="45"/>
  <c r="O84" i="45" s="1"/>
  <c r="N83" i="45"/>
  <c r="O83" i="45" s="1"/>
  <c r="N82" i="45"/>
  <c r="O82" i="45" s="1"/>
  <c r="N81" i="45"/>
  <c r="O81" i="45" s="1"/>
  <c r="N80" i="45"/>
  <c r="O80" i="45" s="1"/>
  <c r="N79" i="45"/>
  <c r="O79" i="45" s="1"/>
  <c r="N78" i="45"/>
  <c r="O78" i="45" s="1"/>
  <c r="N77" i="45"/>
  <c r="O77" i="45" s="1"/>
  <c r="N76" i="45"/>
  <c r="O76" i="45" s="1"/>
  <c r="N75" i="45"/>
  <c r="O75" i="45" s="1"/>
  <c r="M74" i="45"/>
  <c r="L74" i="45"/>
  <c r="K74" i="45"/>
  <c r="J74" i="45"/>
  <c r="I74" i="45"/>
  <c r="H74" i="45"/>
  <c r="G74" i="45"/>
  <c r="F74" i="45"/>
  <c r="E74" i="45"/>
  <c r="D74" i="45"/>
  <c r="N73" i="45"/>
  <c r="O73" i="45" s="1"/>
  <c r="N72" i="45"/>
  <c r="O72" i="45" s="1"/>
  <c r="N71" i="45"/>
  <c r="O71" i="45" s="1"/>
  <c r="N70" i="45"/>
  <c r="O70" i="45" s="1"/>
  <c r="N69" i="45"/>
  <c r="O69" i="45" s="1"/>
  <c r="N68" i="45"/>
  <c r="O68" i="45" s="1"/>
  <c r="M67" i="45"/>
  <c r="L67" i="45"/>
  <c r="K67" i="45"/>
  <c r="J67" i="45"/>
  <c r="I67" i="45"/>
  <c r="H67" i="45"/>
  <c r="G67" i="45"/>
  <c r="F67" i="45"/>
  <c r="E67" i="45"/>
  <c r="D67" i="45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83" i="44"/>
  <c r="O83" i="44" s="1"/>
  <c r="N82" i="44"/>
  <c r="O82" i="44" s="1"/>
  <c r="N81" i="44"/>
  <c r="O81" i="44" s="1"/>
  <c r="M80" i="44"/>
  <c r="L80" i="44"/>
  <c r="K80" i="44"/>
  <c r="J80" i="44"/>
  <c r="I80" i="44"/>
  <c r="H80" i="44"/>
  <c r="G80" i="44"/>
  <c r="F80" i="44"/>
  <c r="E80" i="44"/>
  <c r="D80" i="44"/>
  <c r="N79" i="44"/>
  <c r="O79" i="44" s="1"/>
  <c r="N78" i="44"/>
  <c r="O78" i="44" s="1"/>
  <c r="N77" i="44"/>
  <c r="O77" i="44" s="1"/>
  <c r="N76" i="44"/>
  <c r="O76" i="44" s="1"/>
  <c r="N75" i="44"/>
  <c r="O75" i="44" s="1"/>
  <c r="N74" i="44"/>
  <c r="O74" i="44" s="1"/>
  <c r="N73" i="44"/>
  <c r="O73" i="44" s="1"/>
  <c r="N72" i="44"/>
  <c r="O72" i="44" s="1"/>
  <c r="N71" i="44"/>
  <c r="O71" i="44" s="1"/>
  <c r="N70" i="44"/>
  <c r="O70" i="44" s="1"/>
  <c r="M69" i="44"/>
  <c r="L69" i="44"/>
  <c r="K69" i="44"/>
  <c r="J69" i="44"/>
  <c r="I69" i="44"/>
  <c r="H69" i="44"/>
  <c r="G69" i="44"/>
  <c r="F69" i="44"/>
  <c r="E69" i="44"/>
  <c r="D69" i="44"/>
  <c r="N68" i="44"/>
  <c r="O68" i="44" s="1"/>
  <c r="N67" i="44"/>
  <c r="O67" i="44" s="1"/>
  <c r="N66" i="44"/>
  <c r="O66" i="44" s="1"/>
  <c r="N65" i="44"/>
  <c r="O65" i="44" s="1"/>
  <c r="N64" i="44"/>
  <c r="O64" i="44" s="1"/>
  <c r="M63" i="44"/>
  <c r="L63" i="44"/>
  <c r="K63" i="44"/>
  <c r="J63" i="44"/>
  <c r="I63" i="44"/>
  <c r="H63" i="44"/>
  <c r="G63" i="44"/>
  <c r="F63" i="44"/>
  <c r="E63" i="44"/>
  <c r="D63" i="44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82" i="43"/>
  <c r="O82" i="43" s="1"/>
  <c r="N81" i="43"/>
  <c r="O81" i="43" s="1"/>
  <c r="M80" i="43"/>
  <c r="L80" i="43"/>
  <c r="K80" i="43"/>
  <c r="J80" i="43"/>
  <c r="I80" i="43"/>
  <c r="H80" i="43"/>
  <c r="G80" i="43"/>
  <c r="F80" i="43"/>
  <c r="E80" i="43"/>
  <c r="D80" i="43"/>
  <c r="N79" i="43"/>
  <c r="O79" i="43" s="1"/>
  <c r="N78" i="43"/>
  <c r="O78" i="43" s="1"/>
  <c r="N77" i="43"/>
  <c r="O77" i="43" s="1"/>
  <c r="N76" i="43"/>
  <c r="O76" i="43" s="1"/>
  <c r="N75" i="43"/>
  <c r="O75" i="43" s="1"/>
  <c r="N74" i="43"/>
  <c r="O74" i="43" s="1"/>
  <c r="N73" i="43"/>
  <c r="O73" i="43" s="1"/>
  <c r="N72" i="43"/>
  <c r="O72" i="43" s="1"/>
  <c r="N71" i="43"/>
  <c r="O71" i="43" s="1"/>
  <c r="M70" i="43"/>
  <c r="L70" i="43"/>
  <c r="K70" i="43"/>
  <c r="J70" i="43"/>
  <c r="I70" i="43"/>
  <c r="H70" i="43"/>
  <c r="G70" i="43"/>
  <c r="F70" i="43"/>
  <c r="E70" i="43"/>
  <c r="D70" i="43"/>
  <c r="N69" i="43"/>
  <c r="O69" i="43" s="1"/>
  <c r="N68" i="43"/>
  <c r="O68" i="43" s="1"/>
  <c r="N67" i="43"/>
  <c r="O67" i="43" s="1"/>
  <c r="N66" i="43"/>
  <c r="O66" i="43" s="1"/>
  <c r="N65" i="43"/>
  <c r="O65" i="43" s="1"/>
  <c r="N64" i="43"/>
  <c r="O64" i="43" s="1"/>
  <c r="M63" i="43"/>
  <c r="L63" i="43"/>
  <c r="K63" i="43"/>
  <c r="J63" i="43"/>
  <c r="I63" i="43"/>
  <c r="H63" i="43"/>
  <c r="G63" i="43"/>
  <c r="F63" i="43"/>
  <c r="E63" i="43"/>
  <c r="D63" i="43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87" i="42"/>
  <c r="O87" i="42" s="1"/>
  <c r="N86" i="42"/>
  <c r="O86" i="42" s="1"/>
  <c r="M85" i="42"/>
  <c r="L85" i="42"/>
  <c r="K85" i="42"/>
  <c r="J85" i="42"/>
  <c r="I85" i="42"/>
  <c r="H85" i="42"/>
  <c r="G85" i="42"/>
  <c r="F85" i="42"/>
  <c r="E85" i="42"/>
  <c r="D85" i="42"/>
  <c r="N84" i="42"/>
  <c r="O84" i="42" s="1"/>
  <c r="N83" i="42"/>
  <c r="O83" i="42" s="1"/>
  <c r="N82" i="42"/>
  <c r="O82" i="42" s="1"/>
  <c r="N81" i="42"/>
  <c r="O81" i="42" s="1"/>
  <c r="N80" i="42"/>
  <c r="O80" i="42" s="1"/>
  <c r="N79" i="42"/>
  <c r="O79" i="42" s="1"/>
  <c r="N78" i="42"/>
  <c r="O78" i="42" s="1"/>
  <c r="N77" i="42"/>
  <c r="O77" i="42" s="1"/>
  <c r="N76" i="42"/>
  <c r="O76" i="42" s="1"/>
  <c r="N75" i="42"/>
  <c r="O75" i="42" s="1"/>
  <c r="M74" i="42"/>
  <c r="L74" i="42"/>
  <c r="K74" i="42"/>
  <c r="J74" i="42"/>
  <c r="I74" i="42"/>
  <c r="H74" i="42"/>
  <c r="G74" i="42"/>
  <c r="F74" i="42"/>
  <c r="E74" i="42"/>
  <c r="D74" i="42"/>
  <c r="N73" i="42"/>
  <c r="O73" i="42" s="1"/>
  <c r="N72" i="42"/>
  <c r="O72" i="42" s="1"/>
  <c r="N71" i="42"/>
  <c r="O71" i="42" s="1"/>
  <c r="N70" i="42"/>
  <c r="O70" i="42" s="1"/>
  <c r="N69" i="42"/>
  <c r="O69" i="42" s="1"/>
  <c r="N68" i="42"/>
  <c r="O68" i="42" s="1"/>
  <c r="M67" i="42"/>
  <c r="L67" i="42"/>
  <c r="K67" i="42"/>
  <c r="J67" i="42"/>
  <c r="I67" i="42"/>
  <c r="H67" i="42"/>
  <c r="G67" i="42"/>
  <c r="F67" i="42"/>
  <c r="E67" i="42"/>
  <c r="D67" i="42"/>
  <c r="N66" i="42"/>
  <c r="O66" i="42" s="1"/>
  <c r="N65" i="42"/>
  <c r="O65" i="42" s="1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5" i="42"/>
  <c r="O45" i="42" s="1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 s="1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85" i="41"/>
  <c r="O85" i="41" s="1"/>
  <c r="N84" i="41"/>
  <c r="O84" i="41" s="1"/>
  <c r="M83" i="41"/>
  <c r="L83" i="41"/>
  <c r="K83" i="41"/>
  <c r="J83" i="41"/>
  <c r="I83" i="41"/>
  <c r="H83" i="41"/>
  <c r="G83" i="41"/>
  <c r="F83" i="41"/>
  <c r="E83" i="41"/>
  <c r="D83" i="41"/>
  <c r="N82" i="41"/>
  <c r="O82" i="41" s="1"/>
  <c r="N81" i="41"/>
  <c r="O81" i="41" s="1"/>
  <c r="N80" i="41"/>
  <c r="O80" i="41" s="1"/>
  <c r="N79" i="41"/>
  <c r="O79" i="41" s="1"/>
  <c r="N78" i="41"/>
  <c r="O78" i="41" s="1"/>
  <c r="N77" i="41"/>
  <c r="O77" i="41" s="1"/>
  <c r="N76" i="41"/>
  <c r="O76" i="41" s="1"/>
  <c r="N75" i="41"/>
  <c r="O75" i="41" s="1"/>
  <c r="N74" i="41"/>
  <c r="O74" i="41" s="1"/>
  <c r="N73" i="41"/>
  <c r="O73" i="41" s="1"/>
  <c r="M72" i="41"/>
  <c r="L72" i="41"/>
  <c r="K72" i="41"/>
  <c r="J72" i="41"/>
  <c r="I72" i="41"/>
  <c r="H72" i="41"/>
  <c r="G72" i="41"/>
  <c r="F72" i="41"/>
  <c r="E72" i="41"/>
  <c r="D72" i="41"/>
  <c r="N71" i="41"/>
  <c r="O71" i="41" s="1"/>
  <c r="N70" i="41"/>
  <c r="O70" i="41" s="1"/>
  <c r="N69" i="41"/>
  <c r="O69" i="41" s="1"/>
  <c r="N68" i="41"/>
  <c r="O68" i="41" s="1"/>
  <c r="N67" i="41"/>
  <c r="O67" i="41" s="1"/>
  <c r="N66" i="41"/>
  <c r="O66" i="41" s="1"/>
  <c r="M65" i="41"/>
  <c r="L65" i="41"/>
  <c r="K65" i="41"/>
  <c r="J65" i="41"/>
  <c r="I65" i="41"/>
  <c r="H65" i="41"/>
  <c r="G65" i="41"/>
  <c r="F65" i="41"/>
  <c r="E65" i="41"/>
  <c r="D65" i="41"/>
  <c r="N64" i="41"/>
  <c r="O64" i="41" s="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2" i="41"/>
  <c r="O42" i="41" s="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I86" i="41" s="1"/>
  <c r="H5" i="41"/>
  <c r="G5" i="41"/>
  <c r="F5" i="41"/>
  <c r="E5" i="41"/>
  <c r="D5" i="41"/>
  <c r="N91" i="40"/>
  <c r="O91" i="40" s="1"/>
  <c r="N90" i="40"/>
  <c r="O90" i="40" s="1"/>
  <c r="N89" i="40"/>
  <c r="O89" i="40" s="1"/>
  <c r="M88" i="40"/>
  <c r="L88" i="40"/>
  <c r="K88" i="40"/>
  <c r="J88" i="40"/>
  <c r="I88" i="40"/>
  <c r="H88" i="40"/>
  <c r="G88" i="40"/>
  <c r="F88" i="40"/>
  <c r="E88" i="40"/>
  <c r="D88" i="40"/>
  <c r="N87" i="40"/>
  <c r="O87" i="40" s="1"/>
  <c r="N86" i="40"/>
  <c r="O86" i="40" s="1"/>
  <c r="N85" i="40"/>
  <c r="O85" i="40" s="1"/>
  <c r="N84" i="40"/>
  <c r="O84" i="40" s="1"/>
  <c r="N83" i="40"/>
  <c r="O83" i="40" s="1"/>
  <c r="N82" i="40"/>
  <c r="O82" i="40" s="1"/>
  <c r="N81" i="40"/>
  <c r="O81" i="40" s="1"/>
  <c r="N80" i="40"/>
  <c r="O80" i="40" s="1"/>
  <c r="N79" i="40"/>
  <c r="O79" i="40" s="1"/>
  <c r="N78" i="40"/>
  <c r="O78" i="40" s="1"/>
  <c r="N77" i="40"/>
  <c r="O77" i="40" s="1"/>
  <c r="M76" i="40"/>
  <c r="L76" i="40"/>
  <c r="K76" i="40"/>
  <c r="J76" i="40"/>
  <c r="I76" i="40"/>
  <c r="H76" i="40"/>
  <c r="G76" i="40"/>
  <c r="F76" i="40"/>
  <c r="E76" i="40"/>
  <c r="D76" i="40"/>
  <c r="N75" i="40"/>
  <c r="O75" i="40" s="1"/>
  <c r="N74" i="40"/>
  <c r="O74" i="40" s="1"/>
  <c r="N73" i="40"/>
  <c r="O73" i="40" s="1"/>
  <c r="N72" i="40"/>
  <c r="O72" i="40" s="1"/>
  <c r="N71" i="40"/>
  <c r="O71" i="40" s="1"/>
  <c r="N70" i="40"/>
  <c r="O70" i="40" s="1"/>
  <c r="N69" i="40"/>
  <c r="O69" i="40" s="1"/>
  <c r="M68" i="40"/>
  <c r="L68" i="40"/>
  <c r="K68" i="40"/>
  <c r="J68" i="40"/>
  <c r="I68" i="40"/>
  <c r="H68" i="40"/>
  <c r="G68" i="40"/>
  <c r="F68" i="40"/>
  <c r="E68" i="40"/>
  <c r="D68" i="40"/>
  <c r="N67" i="40"/>
  <c r="O67" i="40"/>
  <c r="N66" i="40"/>
  <c r="O66" i="40"/>
  <c r="N65" i="40"/>
  <c r="O65" i="40" s="1"/>
  <c r="N64" i="40"/>
  <c r="O64" i="40"/>
  <c r="N63" i="40"/>
  <c r="O63" i="40"/>
  <c r="N62" i="40"/>
  <c r="O62" i="40" s="1"/>
  <c r="N61" i="40"/>
  <c r="O61" i="40"/>
  <c r="N60" i="40"/>
  <c r="O60" i="40"/>
  <c r="N59" i="40"/>
  <c r="O59" i="40" s="1"/>
  <c r="N58" i="40"/>
  <c r="O58" i="40"/>
  <c r="N57" i="40"/>
  <c r="O57" i="40"/>
  <c r="N56" i="40"/>
  <c r="O56" i="40" s="1"/>
  <c r="N55" i="40"/>
  <c r="O55" i="40"/>
  <c r="N54" i="40"/>
  <c r="O54" i="40"/>
  <c r="N53" i="40"/>
  <c r="O53" i="40" s="1"/>
  <c r="N52" i="40"/>
  <c r="O52" i="40"/>
  <c r="N51" i="40"/>
  <c r="O51" i="40"/>
  <c r="N50" i="40"/>
  <c r="O50" i="40" s="1"/>
  <c r="N49" i="40"/>
  <c r="O49" i="40"/>
  <c r="N48" i="40"/>
  <c r="O48" i="40"/>
  <c r="N47" i="40"/>
  <c r="O47" i="40" s="1"/>
  <c r="M46" i="40"/>
  <c r="L46" i="40"/>
  <c r="K46" i="40"/>
  <c r="J46" i="40"/>
  <c r="I46" i="40"/>
  <c r="H46" i="40"/>
  <c r="G46" i="40"/>
  <c r="F46" i="40"/>
  <c r="E46" i="40"/>
  <c r="D46" i="40"/>
  <c r="N45" i="40"/>
  <c r="O45" i="40" s="1"/>
  <c r="N44" i="40"/>
  <c r="O44" i="40"/>
  <c r="N43" i="40"/>
  <c r="O43" i="40"/>
  <c r="N42" i="40"/>
  <c r="O42" i="40" s="1"/>
  <c r="N41" i="40"/>
  <c r="O41" i="40"/>
  <c r="N40" i="40"/>
  <c r="O40" i="40"/>
  <c r="N39" i="40"/>
  <c r="O39" i="40" s="1"/>
  <c r="N38" i="40"/>
  <c r="O38" i="40"/>
  <c r="N37" i="40"/>
  <c r="O37" i="40"/>
  <c r="N36" i="40"/>
  <c r="O36" i="40" s="1"/>
  <c r="N35" i="40"/>
  <c r="O35" i="40"/>
  <c r="N34" i="40"/>
  <c r="O34" i="40"/>
  <c r="N33" i="40"/>
  <c r="O33" i="40" s="1"/>
  <c r="N32" i="40"/>
  <c r="O32" i="40"/>
  <c r="N31" i="40"/>
  <c r="O31" i="40"/>
  <c r="N30" i="40"/>
  <c r="O30" i="40" s="1"/>
  <c r="M29" i="40"/>
  <c r="L29" i="40"/>
  <c r="K29" i="40"/>
  <c r="J29" i="40"/>
  <c r="J92" i="40" s="1"/>
  <c r="I29" i="40"/>
  <c r="I92" i="40" s="1"/>
  <c r="H29" i="40"/>
  <c r="G29" i="40"/>
  <c r="F29" i="40"/>
  <c r="E29" i="40"/>
  <c r="D29" i="40"/>
  <c r="N28" i="40"/>
  <c r="O28" i="40" s="1"/>
  <c r="N27" i="40"/>
  <c r="O27" i="40"/>
  <c r="N26" i="40"/>
  <c r="O26" i="40"/>
  <c r="N25" i="40"/>
  <c r="O25" i="40" s="1"/>
  <c r="N24" i="40"/>
  <c r="O24" i="40"/>
  <c r="N23" i="40"/>
  <c r="O23" i="40"/>
  <c r="N22" i="40"/>
  <c r="O22" i="40" s="1"/>
  <c r="N21" i="40"/>
  <c r="O21" i="40"/>
  <c r="N20" i="40"/>
  <c r="O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/>
  <c r="N15" i="40"/>
  <c r="O15" i="40"/>
  <c r="N14" i="40"/>
  <c r="O14" i="40" s="1"/>
  <c r="N13" i="40"/>
  <c r="O13" i="40"/>
  <c r="N12" i="40"/>
  <c r="O12" i="40"/>
  <c r="N11" i="40"/>
  <c r="O11" i="40" s="1"/>
  <c r="N10" i="40"/>
  <c r="O10" i="40"/>
  <c r="N9" i="40"/>
  <c r="O9" i="40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87" i="39"/>
  <c r="O87" i="39"/>
  <c r="N86" i="39"/>
  <c r="O86" i="39" s="1"/>
  <c r="M85" i="39"/>
  <c r="L85" i="39"/>
  <c r="K85" i="39"/>
  <c r="J85" i="39"/>
  <c r="I85" i="39"/>
  <c r="H85" i="39"/>
  <c r="G85" i="39"/>
  <c r="F85" i="39"/>
  <c r="E85" i="39"/>
  <c r="D85" i="39"/>
  <c r="N85" i="39" s="1"/>
  <c r="O85" i="39" s="1"/>
  <c r="N84" i="39"/>
  <c r="O84" i="39" s="1"/>
  <c r="N83" i="39"/>
  <c r="O83" i="39"/>
  <c r="N82" i="39"/>
  <c r="O82" i="39"/>
  <c r="N81" i="39"/>
  <c r="O81" i="39" s="1"/>
  <c r="N80" i="39"/>
  <c r="O80" i="39"/>
  <c r="N79" i="39"/>
  <c r="O79" i="39"/>
  <c r="N78" i="39"/>
  <c r="O78" i="39" s="1"/>
  <c r="N77" i="39"/>
  <c r="O77" i="39"/>
  <c r="N76" i="39"/>
  <c r="O76" i="39"/>
  <c r="N75" i="39"/>
  <c r="O75" i="39" s="1"/>
  <c r="M74" i="39"/>
  <c r="L74" i="39"/>
  <c r="K74" i="39"/>
  <c r="J74" i="39"/>
  <c r="I74" i="39"/>
  <c r="H74" i="39"/>
  <c r="G74" i="39"/>
  <c r="F74" i="39"/>
  <c r="E74" i="39"/>
  <c r="D74" i="39"/>
  <c r="N73" i="39"/>
  <c r="O73" i="39" s="1"/>
  <c r="N72" i="39"/>
  <c r="O72" i="39"/>
  <c r="N71" i="39"/>
  <c r="O71" i="39"/>
  <c r="N70" i="39"/>
  <c r="O70" i="39" s="1"/>
  <c r="N69" i="39"/>
  <c r="O69" i="39"/>
  <c r="N68" i="39"/>
  <c r="O68" i="39"/>
  <c r="N67" i="39"/>
  <c r="O67" i="39" s="1"/>
  <c r="M66" i="39"/>
  <c r="L66" i="39"/>
  <c r="K66" i="39"/>
  <c r="J66" i="39"/>
  <c r="J88" i="39" s="1"/>
  <c r="I66" i="39"/>
  <c r="H66" i="39"/>
  <c r="G66" i="39"/>
  <c r="F66" i="39"/>
  <c r="E66" i="39"/>
  <c r="D66" i="39"/>
  <c r="N66" i="39" s="1"/>
  <c r="O66" i="39" s="1"/>
  <c r="N65" i="39"/>
  <c r="O65" i="39" s="1"/>
  <c r="N64" i="39"/>
  <c r="O64" i="39"/>
  <c r="N63" i="39"/>
  <c r="O63" i="39"/>
  <c r="N62" i="39"/>
  <c r="O62" i="39" s="1"/>
  <c r="N61" i="39"/>
  <c r="O61" i="39"/>
  <c r="N60" i="39"/>
  <c r="O60" i="39"/>
  <c r="N59" i="39"/>
  <c r="O59" i="39" s="1"/>
  <c r="N58" i="39"/>
  <c r="O58" i="39"/>
  <c r="N57" i="39"/>
  <c r="O57" i="39"/>
  <c r="N56" i="39"/>
  <c r="O56" i="39" s="1"/>
  <c r="N55" i="39"/>
  <c r="O55" i="39"/>
  <c r="N54" i="39"/>
  <c r="O54" i="39"/>
  <c r="N53" i="39"/>
  <c r="O53" i="39" s="1"/>
  <c r="N52" i="39"/>
  <c r="O52" i="39" s="1"/>
  <c r="N51" i="39"/>
  <c r="O51" i="39"/>
  <c r="N50" i="39"/>
  <c r="O50" i="39" s="1"/>
  <c r="N49" i="39"/>
  <c r="O49" i="39"/>
  <c r="N48" i="39"/>
  <c r="O48" i="39"/>
  <c r="N47" i="39"/>
  <c r="O47" i="39" s="1"/>
  <c r="N46" i="39"/>
  <c r="O46" i="39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/>
  <c r="N42" i="39"/>
  <c r="O42" i="39"/>
  <c r="N41" i="39"/>
  <c r="O41" i="39" s="1"/>
  <c r="N40" i="39"/>
  <c r="O40" i="39"/>
  <c r="N39" i="39"/>
  <c r="O39" i="39"/>
  <c r="N38" i="39"/>
  <c r="O38" i="39" s="1"/>
  <c r="N37" i="39"/>
  <c r="O37" i="39"/>
  <c r="N36" i="39"/>
  <c r="O36" i="39"/>
  <c r="N35" i="39"/>
  <c r="O35" i="39" s="1"/>
  <c r="N34" i="39"/>
  <c r="O34" i="39"/>
  <c r="N33" i="39"/>
  <c r="O33" i="39"/>
  <c r="N32" i="39"/>
  <c r="O32" i="39" s="1"/>
  <c r="N31" i="39"/>
  <c r="O31" i="39"/>
  <c r="N30" i="39"/>
  <c r="O30" i="39"/>
  <c r="M29" i="39"/>
  <c r="L29" i="39"/>
  <c r="K29" i="39"/>
  <c r="J29" i="39"/>
  <c r="I29" i="39"/>
  <c r="H29" i="39"/>
  <c r="H88" i="39" s="1"/>
  <c r="G29" i="39"/>
  <c r="G88" i="39" s="1"/>
  <c r="F29" i="39"/>
  <c r="E29" i="39"/>
  <c r="D29" i="39"/>
  <c r="N28" i="39"/>
  <c r="O28" i="39"/>
  <c r="N27" i="39"/>
  <c r="O27" i="39" s="1"/>
  <c r="N26" i="39"/>
  <c r="O26" i="39"/>
  <c r="N25" i="39"/>
  <c r="O25" i="39"/>
  <c r="N24" i="39"/>
  <c r="O24" i="39" s="1"/>
  <c r="N23" i="39"/>
  <c r="O23" i="39"/>
  <c r="N22" i="39"/>
  <c r="O22" i="39"/>
  <c r="N21" i="39"/>
  <c r="O21" i="39" s="1"/>
  <c r="N20" i="39"/>
  <c r="O20" i="39"/>
  <c r="N19" i="39"/>
  <c r="O19" i="39"/>
  <c r="M18" i="39"/>
  <c r="L18" i="39"/>
  <c r="K18" i="39"/>
  <c r="J18" i="39"/>
  <c r="I18" i="39"/>
  <c r="H18" i="39"/>
  <c r="G18" i="39"/>
  <c r="F18" i="39"/>
  <c r="E18" i="39"/>
  <c r="D18" i="39"/>
  <c r="N17" i="39"/>
  <c r="O17" i="39"/>
  <c r="N16" i="39"/>
  <c r="O16" i="39" s="1"/>
  <c r="N15" i="39"/>
  <c r="O15" i="39"/>
  <c r="N14" i="39"/>
  <c r="O14" i="39"/>
  <c r="N13" i="39"/>
  <c r="O13" i="39" s="1"/>
  <c r="N12" i="39"/>
  <c r="O12" i="39"/>
  <c r="N11" i="39"/>
  <c r="O11" i="39"/>
  <c r="N10" i="39"/>
  <c r="O10" i="39" s="1"/>
  <c r="N9" i="39"/>
  <c r="O9" i="39"/>
  <c r="N8" i="39"/>
  <c r="O8" i="39"/>
  <c r="N7" i="39"/>
  <c r="O7" i="39" s="1"/>
  <c r="N6" i="39"/>
  <c r="O6" i="39"/>
  <c r="M5" i="39"/>
  <c r="L5" i="39"/>
  <c r="K5" i="39"/>
  <c r="K88" i="39" s="1"/>
  <c r="J5" i="39"/>
  <c r="I5" i="39"/>
  <c r="H5" i="39"/>
  <c r="G5" i="39"/>
  <c r="F5" i="39"/>
  <c r="E5" i="39"/>
  <c r="E88" i="39" s="1"/>
  <c r="D5" i="39"/>
  <c r="N81" i="38"/>
  <c r="O81" i="38"/>
  <c r="N80" i="38"/>
  <c r="O80" i="38"/>
  <c r="M79" i="38"/>
  <c r="L79" i="38"/>
  <c r="K79" i="38"/>
  <c r="J79" i="38"/>
  <c r="I79" i="38"/>
  <c r="H79" i="38"/>
  <c r="G79" i="38"/>
  <c r="F79" i="38"/>
  <c r="E79" i="38"/>
  <c r="D79" i="38"/>
  <c r="N78" i="38"/>
  <c r="O78" i="38"/>
  <c r="N77" i="38"/>
  <c r="O77" i="38" s="1"/>
  <c r="N76" i="38"/>
  <c r="O76" i="38"/>
  <c r="N75" i="38"/>
  <c r="O75" i="38"/>
  <c r="N74" i="38"/>
  <c r="O74" i="38" s="1"/>
  <c r="N73" i="38"/>
  <c r="O73" i="38"/>
  <c r="N72" i="38"/>
  <c r="O72" i="38"/>
  <c r="N71" i="38"/>
  <c r="O71" i="38" s="1"/>
  <c r="N70" i="38"/>
  <c r="O70" i="38"/>
  <c r="N69" i="38"/>
  <c r="O69" i="38"/>
  <c r="N68" i="38"/>
  <c r="O68" i="38" s="1"/>
  <c r="N67" i="38"/>
  <c r="O67" i="38"/>
  <c r="N66" i="38"/>
  <c r="O66" i="38"/>
  <c r="N65" i="38"/>
  <c r="O65" i="38" s="1"/>
  <c r="N64" i="38"/>
  <c r="O64" i="38"/>
  <c r="M63" i="38"/>
  <c r="L63" i="38"/>
  <c r="K63" i="38"/>
  <c r="J63" i="38"/>
  <c r="I63" i="38"/>
  <c r="H63" i="38"/>
  <c r="G63" i="38"/>
  <c r="F63" i="38"/>
  <c r="E63" i="38"/>
  <c r="D63" i="38"/>
  <c r="N62" i="38"/>
  <c r="O62" i="38"/>
  <c r="N61" i="38"/>
  <c r="O61" i="38"/>
  <c r="N60" i="38"/>
  <c r="O60" i="38" s="1"/>
  <c r="N59" i="38"/>
  <c r="O59" i="38"/>
  <c r="N58" i="38"/>
  <c r="O58" i="38"/>
  <c r="M57" i="38"/>
  <c r="L57" i="38"/>
  <c r="K57" i="38"/>
  <c r="J57" i="38"/>
  <c r="I57" i="38"/>
  <c r="H57" i="38"/>
  <c r="G57" i="38"/>
  <c r="F57" i="38"/>
  <c r="E57" i="38"/>
  <c r="D57" i="38"/>
  <c r="N56" i="38"/>
  <c r="O56" i="38"/>
  <c r="N55" i="38"/>
  <c r="O55" i="38" s="1"/>
  <c r="N54" i="38"/>
  <c r="O54" i="38"/>
  <c r="N53" i="38"/>
  <c r="O53" i="38"/>
  <c r="N52" i="38"/>
  <c r="O52" i="38" s="1"/>
  <c r="N51" i="38"/>
  <c r="O51" i="38"/>
  <c r="N50" i="38"/>
  <c r="O50" i="38"/>
  <c r="N49" i="38"/>
  <c r="O49" i="38" s="1"/>
  <c r="N48" i="38"/>
  <c r="O48" i="38"/>
  <c r="N47" i="38"/>
  <c r="O47" i="38"/>
  <c r="N46" i="38"/>
  <c r="O46" i="38" s="1"/>
  <c r="N45" i="38"/>
  <c r="O45" i="38"/>
  <c r="N44" i="38"/>
  <c r="O44" i="38"/>
  <c r="N43" i="38"/>
  <c r="O43" i="38" s="1"/>
  <c r="N42" i="38"/>
  <c r="O42" i="38"/>
  <c r="N41" i="38"/>
  <c r="O41" i="38"/>
  <c r="N40" i="38"/>
  <c r="O40" i="38" s="1"/>
  <c r="N39" i="38"/>
  <c r="O39" i="38"/>
  <c r="N38" i="38"/>
  <c r="O38" i="38"/>
  <c r="M37" i="38"/>
  <c r="L37" i="38"/>
  <c r="K37" i="38"/>
  <c r="J37" i="38"/>
  <c r="I37" i="38"/>
  <c r="H37" i="38"/>
  <c r="G37" i="38"/>
  <c r="F37" i="38"/>
  <c r="E37" i="38"/>
  <c r="D37" i="38"/>
  <c r="N36" i="38"/>
  <c r="O36" i="38"/>
  <c r="N35" i="38"/>
  <c r="O35" i="38" s="1"/>
  <c r="N34" i="38"/>
  <c r="O34" i="38"/>
  <c r="N33" i="38"/>
  <c r="O33" i="38"/>
  <c r="N32" i="38"/>
  <c r="O32" i="38" s="1"/>
  <c r="N31" i="38"/>
  <c r="O31" i="38"/>
  <c r="N30" i="38"/>
  <c r="O30" i="38"/>
  <c r="N29" i="38"/>
  <c r="O29" i="38" s="1"/>
  <c r="N28" i="38"/>
  <c r="O28" i="38"/>
  <c r="N27" i="38"/>
  <c r="O27" i="38"/>
  <c r="N26" i="38"/>
  <c r="O26" i="38" s="1"/>
  <c r="N25" i="38"/>
  <c r="O25" i="38"/>
  <c r="M24" i="38"/>
  <c r="L24" i="38"/>
  <c r="K24" i="38"/>
  <c r="K82" i="38" s="1"/>
  <c r="J24" i="38"/>
  <c r="I24" i="38"/>
  <c r="H24" i="38"/>
  <c r="G24" i="38"/>
  <c r="F24" i="38"/>
  <c r="E24" i="38"/>
  <c r="D24" i="38"/>
  <c r="N23" i="38"/>
  <c r="O23" i="38"/>
  <c r="N22" i="38"/>
  <c r="O22" i="38"/>
  <c r="N21" i="38"/>
  <c r="O21" i="38" s="1"/>
  <c r="N20" i="38"/>
  <c r="O20" i="38"/>
  <c r="N19" i="38"/>
  <c r="O19" i="38"/>
  <c r="M18" i="38"/>
  <c r="L18" i="38"/>
  <c r="K18" i="38"/>
  <c r="J18" i="38"/>
  <c r="I18" i="38"/>
  <c r="H18" i="38"/>
  <c r="H82" i="38" s="1"/>
  <c r="G18" i="38"/>
  <c r="N18" i="38" s="1"/>
  <c r="O18" i="38" s="1"/>
  <c r="F18" i="38"/>
  <c r="E18" i="38"/>
  <c r="D18" i="38"/>
  <c r="N17" i="38"/>
  <c r="O17" i="38"/>
  <c r="N16" i="38"/>
  <c r="O16" i="38" s="1"/>
  <c r="N15" i="38"/>
  <c r="O15" i="38"/>
  <c r="N14" i="38"/>
  <c r="O14" i="38"/>
  <c r="N13" i="38"/>
  <c r="O13" i="38" s="1"/>
  <c r="N12" i="38"/>
  <c r="O12" i="38"/>
  <c r="N11" i="38"/>
  <c r="O11" i="38"/>
  <c r="N10" i="38"/>
  <c r="O10" i="38" s="1"/>
  <c r="N9" i="38"/>
  <c r="O9" i="38"/>
  <c r="N8" i="38"/>
  <c r="O8" i="38"/>
  <c r="N7" i="38"/>
  <c r="O7" i="38" s="1"/>
  <c r="N6" i="38"/>
  <c r="O6" i="38"/>
  <c r="M5" i="38"/>
  <c r="L5" i="38"/>
  <c r="K5" i="38"/>
  <c r="J5" i="38"/>
  <c r="I5" i="38"/>
  <c r="H5" i="38"/>
  <c r="G5" i="38"/>
  <c r="F5" i="38"/>
  <c r="F82" i="38" s="1"/>
  <c r="E5" i="38"/>
  <c r="D5" i="38"/>
  <c r="N83" i="37"/>
  <c r="O83" i="37"/>
  <c r="N82" i="37"/>
  <c r="O82" i="37"/>
  <c r="M81" i="37"/>
  <c r="L81" i="37"/>
  <c r="K81" i="37"/>
  <c r="J81" i="37"/>
  <c r="I81" i="37"/>
  <c r="H81" i="37"/>
  <c r="G81" i="37"/>
  <c r="F81" i="37"/>
  <c r="E81" i="37"/>
  <c r="D81" i="37"/>
  <c r="N80" i="37"/>
  <c r="O80" i="37"/>
  <c r="N79" i="37"/>
  <c r="O79" i="37" s="1"/>
  <c r="N78" i="37"/>
  <c r="O78" i="37"/>
  <c r="N77" i="37"/>
  <c r="O77" i="37"/>
  <c r="N76" i="37"/>
  <c r="O76" i="37" s="1"/>
  <c r="N75" i="37"/>
  <c r="O75" i="37"/>
  <c r="N74" i="37"/>
  <c r="O74" i="37"/>
  <c r="N73" i="37"/>
  <c r="O73" i="37" s="1"/>
  <c r="N72" i="37"/>
  <c r="O72" i="37"/>
  <c r="N71" i="37"/>
  <c r="O71" i="37"/>
  <c r="M70" i="37"/>
  <c r="L70" i="37"/>
  <c r="K70" i="37"/>
  <c r="J70" i="37"/>
  <c r="I70" i="37"/>
  <c r="H70" i="37"/>
  <c r="G70" i="37"/>
  <c r="F70" i="37"/>
  <c r="E70" i="37"/>
  <c r="D70" i="37"/>
  <c r="N69" i="37"/>
  <c r="O69" i="37"/>
  <c r="N68" i="37"/>
  <c r="O68" i="37" s="1"/>
  <c r="N67" i="37"/>
  <c r="O67" i="37"/>
  <c r="N66" i="37"/>
  <c r="O66" i="37"/>
  <c r="N65" i="37"/>
  <c r="O65" i="37" s="1"/>
  <c r="N64" i="37"/>
  <c r="O64" i="37"/>
  <c r="N63" i="37"/>
  <c r="O63" i="37"/>
  <c r="M62" i="37"/>
  <c r="L62" i="37"/>
  <c r="K62" i="37"/>
  <c r="J62" i="37"/>
  <c r="I62" i="37"/>
  <c r="H62" i="37"/>
  <c r="G62" i="37"/>
  <c r="F62" i="37"/>
  <c r="E62" i="37"/>
  <c r="E84" i="37"/>
  <c r="D62" i="37"/>
  <c r="D84" i="37" s="1"/>
  <c r="N61" i="37"/>
  <c r="O61" i="37"/>
  <c r="N60" i="37"/>
  <c r="O60" i="37" s="1"/>
  <c r="N59" i="37"/>
  <c r="O59" i="37"/>
  <c r="N58" i="37"/>
  <c r="O58" i="37"/>
  <c r="N57" i="37"/>
  <c r="O57" i="37" s="1"/>
  <c r="N56" i="37"/>
  <c r="O56" i="37" s="1"/>
  <c r="N55" i="37"/>
  <c r="O55" i="37"/>
  <c r="N54" i="37"/>
  <c r="O54" i="37" s="1"/>
  <c r="N53" i="37"/>
  <c r="O53" i="37"/>
  <c r="N52" i="37"/>
  <c r="O52" i="37"/>
  <c r="N51" i="37"/>
  <c r="O51" i="37" s="1"/>
  <c r="N50" i="37"/>
  <c r="O50" i="37"/>
  <c r="N49" i="37"/>
  <c r="O49" i="37"/>
  <c r="N48" i="37"/>
  <c r="O48" i="37" s="1"/>
  <c r="N47" i="37"/>
  <c r="O47" i="37"/>
  <c r="N46" i="37"/>
  <c r="O46" i="37"/>
  <c r="N45" i="37"/>
  <c r="O45" i="37" s="1"/>
  <c r="N44" i="37"/>
  <c r="O44" i="37"/>
  <c r="N43" i="37"/>
  <c r="O43" i="37"/>
  <c r="N42" i="37"/>
  <c r="O42" i="37" s="1"/>
  <c r="M41" i="37"/>
  <c r="L41" i="37"/>
  <c r="K41" i="37"/>
  <c r="J41" i="37"/>
  <c r="I41" i="37"/>
  <c r="H41" i="37"/>
  <c r="G41" i="37"/>
  <c r="F41" i="37"/>
  <c r="N41" i="37" s="1"/>
  <c r="E41" i="37"/>
  <c r="D41" i="37"/>
  <c r="N40" i="37"/>
  <c r="O40" i="37" s="1"/>
  <c r="N39" i="37"/>
  <c r="O39" i="37"/>
  <c r="N38" i="37"/>
  <c r="O38" i="37"/>
  <c r="N37" i="37"/>
  <c r="O37" i="37" s="1"/>
  <c r="N36" i="37"/>
  <c r="O36" i="37"/>
  <c r="N35" i="37"/>
  <c r="O35" i="37"/>
  <c r="N34" i="37"/>
  <c r="O34" i="37" s="1"/>
  <c r="N33" i="37"/>
  <c r="O33" i="37"/>
  <c r="N32" i="37"/>
  <c r="O32" i="37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/>
  <c r="N26" i="37"/>
  <c r="O26" i="37" s="1"/>
  <c r="N25" i="37"/>
  <c r="O25" i="37"/>
  <c r="N24" i="37"/>
  <c r="O24" i="37"/>
  <c r="N23" i="37"/>
  <c r="O23" i="37" s="1"/>
  <c r="N22" i="37"/>
  <c r="O22" i="37"/>
  <c r="N21" i="37"/>
  <c r="O21" i="37"/>
  <c r="N20" i="37"/>
  <c r="O20" i="37" s="1"/>
  <c r="N19" i="37"/>
  <c r="O19" i="37"/>
  <c r="M18" i="37"/>
  <c r="L18" i="37"/>
  <c r="K18" i="37"/>
  <c r="J18" i="37"/>
  <c r="I18" i="37"/>
  <c r="I84" i="37" s="1"/>
  <c r="H18" i="37"/>
  <c r="G18" i="37"/>
  <c r="F18" i="37"/>
  <c r="E18" i="37"/>
  <c r="D18" i="37"/>
  <c r="N17" i="37"/>
  <c r="O17" i="37"/>
  <c r="N16" i="37"/>
  <c r="O16" i="37"/>
  <c r="N15" i="37"/>
  <c r="O15" i="37" s="1"/>
  <c r="N14" i="37"/>
  <c r="O14" i="37"/>
  <c r="N13" i="37"/>
  <c r="O13" i="37"/>
  <c r="N12" i="37"/>
  <c r="O12" i="37" s="1"/>
  <c r="N11" i="37"/>
  <c r="O11" i="37"/>
  <c r="N10" i="37"/>
  <c r="O10" i="37" s="1"/>
  <c r="N9" i="37"/>
  <c r="O9" i="37" s="1"/>
  <c r="N8" i="37"/>
  <c r="O8" i="37"/>
  <c r="N7" i="37"/>
  <c r="O7" i="37"/>
  <c r="N6" i="37"/>
  <c r="O6" i="37" s="1"/>
  <c r="M5" i="37"/>
  <c r="L5" i="37"/>
  <c r="K5" i="37"/>
  <c r="J5" i="37"/>
  <c r="I5" i="37"/>
  <c r="H5" i="37"/>
  <c r="G5" i="37"/>
  <c r="F5" i="37"/>
  <c r="E5" i="37"/>
  <c r="D5" i="37"/>
  <c r="N82" i="36"/>
  <c r="O82" i="36" s="1"/>
  <c r="N81" i="36"/>
  <c r="O81" i="36"/>
  <c r="M80" i="36"/>
  <c r="L80" i="36"/>
  <c r="K80" i="36"/>
  <c r="J80" i="36"/>
  <c r="I80" i="36"/>
  <c r="N80" i="36" s="1"/>
  <c r="O80" i="36" s="1"/>
  <c r="H80" i="36"/>
  <c r="G80" i="36"/>
  <c r="F80" i="36"/>
  <c r="E80" i="36"/>
  <c r="D80" i="36"/>
  <c r="N79" i="36"/>
  <c r="O79" i="36"/>
  <c r="N78" i="36"/>
  <c r="O78" i="36"/>
  <c r="N77" i="36"/>
  <c r="O77" i="36" s="1"/>
  <c r="N76" i="36"/>
  <c r="O76" i="36"/>
  <c r="N75" i="36"/>
  <c r="O75" i="36"/>
  <c r="N74" i="36"/>
  <c r="O74" i="36" s="1"/>
  <c r="N73" i="36"/>
  <c r="O73" i="36"/>
  <c r="N72" i="36"/>
  <c r="O72" i="36"/>
  <c r="N71" i="36"/>
  <c r="O71" i="36" s="1"/>
  <c r="N70" i="36"/>
  <c r="O70" i="36"/>
  <c r="M69" i="36"/>
  <c r="L69" i="36"/>
  <c r="K69" i="36"/>
  <c r="J69" i="36"/>
  <c r="I69" i="36"/>
  <c r="H69" i="36"/>
  <c r="G69" i="36"/>
  <c r="F69" i="36"/>
  <c r="E69" i="36"/>
  <c r="D69" i="36"/>
  <c r="N68" i="36"/>
  <c r="O68" i="36"/>
  <c r="N67" i="36"/>
  <c r="O67" i="36" s="1"/>
  <c r="N66" i="36"/>
  <c r="O66" i="36"/>
  <c r="N65" i="36"/>
  <c r="O65" i="36"/>
  <c r="N64" i="36"/>
  <c r="O64" i="36" s="1"/>
  <c r="N63" i="36"/>
  <c r="O63" i="36"/>
  <c r="N62" i="36"/>
  <c r="O62" i="36"/>
  <c r="M61" i="36"/>
  <c r="L61" i="36"/>
  <c r="K61" i="36"/>
  <c r="J61" i="36"/>
  <c r="I61" i="36"/>
  <c r="H61" i="36"/>
  <c r="H83" i="36" s="1"/>
  <c r="G61" i="36"/>
  <c r="G83" i="36" s="1"/>
  <c r="F61" i="36"/>
  <c r="E61" i="36"/>
  <c r="D61" i="36"/>
  <c r="N60" i="36"/>
  <c r="O60" i="36"/>
  <c r="N59" i="36"/>
  <c r="O59" i="36" s="1"/>
  <c r="N58" i="36"/>
  <c r="O58" i="36"/>
  <c r="N57" i="36"/>
  <c r="O57" i="36"/>
  <c r="N56" i="36"/>
  <c r="O56" i="36" s="1"/>
  <c r="N55" i="36"/>
  <c r="O55" i="36"/>
  <c r="N54" i="36"/>
  <c r="O54" i="36"/>
  <c r="N53" i="36"/>
  <c r="O53" i="36" s="1"/>
  <c r="N52" i="36"/>
  <c r="O52" i="36"/>
  <c r="N51" i="36"/>
  <c r="O51" i="36"/>
  <c r="N50" i="36"/>
  <c r="O50" i="36" s="1"/>
  <c r="N49" i="36"/>
  <c r="O49" i="36"/>
  <c r="N48" i="36"/>
  <c r="O48" i="36"/>
  <c r="N47" i="36"/>
  <c r="O47" i="36" s="1"/>
  <c r="N46" i="36"/>
  <c r="O46" i="36"/>
  <c r="N45" i="36"/>
  <c r="O45" i="36"/>
  <c r="N44" i="36"/>
  <c r="O44" i="36" s="1"/>
  <c r="N43" i="36"/>
  <c r="O43" i="36"/>
  <c r="N42" i="36"/>
  <c r="O42" i="36"/>
  <c r="N41" i="36"/>
  <c r="O41" i="36" s="1"/>
  <c r="M40" i="36"/>
  <c r="L40" i="36"/>
  <c r="K40" i="36"/>
  <c r="J40" i="36"/>
  <c r="I40" i="36"/>
  <c r="N40" i="36" s="1"/>
  <c r="O40" i="36" s="1"/>
  <c r="H40" i="36"/>
  <c r="G40" i="36"/>
  <c r="F40" i="36"/>
  <c r="E40" i="36"/>
  <c r="D40" i="36"/>
  <c r="N39" i="36"/>
  <c r="O39" i="36" s="1"/>
  <c r="N38" i="36"/>
  <c r="O38" i="36"/>
  <c r="N37" i="36"/>
  <c r="O37" i="36"/>
  <c r="N36" i="36"/>
  <c r="O36" i="36" s="1"/>
  <c r="N35" i="36"/>
  <c r="O35" i="36"/>
  <c r="N34" i="36"/>
  <c r="O34" i="36"/>
  <c r="N33" i="36"/>
  <c r="O33" i="36" s="1"/>
  <c r="N32" i="36"/>
  <c r="O32" i="36"/>
  <c r="N31" i="36"/>
  <c r="O31" i="36"/>
  <c r="N30" i="36"/>
  <c r="O30" i="36" s="1"/>
  <c r="N29" i="36"/>
  <c r="O29" i="36"/>
  <c r="M28" i="36"/>
  <c r="L28" i="36"/>
  <c r="K28" i="36"/>
  <c r="J28" i="36"/>
  <c r="I28" i="36"/>
  <c r="H28" i="36"/>
  <c r="G28" i="36"/>
  <c r="F28" i="36"/>
  <c r="E28" i="36"/>
  <c r="D28" i="36"/>
  <c r="N27" i="36"/>
  <c r="O27" i="36"/>
  <c r="N26" i="36"/>
  <c r="O26" i="36"/>
  <c r="N25" i="36"/>
  <c r="O25" i="36" s="1"/>
  <c r="N24" i="36"/>
  <c r="O24" i="36"/>
  <c r="N23" i="36"/>
  <c r="O23" i="36"/>
  <c r="N22" i="36"/>
  <c r="O22" i="36" s="1"/>
  <c r="N21" i="36"/>
  <c r="O21" i="36"/>
  <c r="N20" i="36"/>
  <c r="O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/>
  <c r="N16" i="36"/>
  <c r="O16" i="36" s="1"/>
  <c r="N15" i="36"/>
  <c r="O15" i="36"/>
  <c r="N14" i="36"/>
  <c r="O14" i="36"/>
  <c r="N13" i="36"/>
  <c r="O13" i="36" s="1"/>
  <c r="N12" i="36"/>
  <c r="O12" i="36"/>
  <c r="N11" i="36"/>
  <c r="O11" i="36"/>
  <c r="N10" i="36"/>
  <c r="O10" i="36" s="1"/>
  <c r="N9" i="36"/>
  <c r="O9" i="36"/>
  <c r="N8" i="36"/>
  <c r="O8" i="36"/>
  <c r="N7" i="36"/>
  <c r="O7" i="36" s="1"/>
  <c r="N6" i="36"/>
  <c r="O6" i="36"/>
  <c r="M5" i="36"/>
  <c r="L5" i="36"/>
  <c r="K5" i="36"/>
  <c r="K83" i="36" s="1"/>
  <c r="J5" i="36"/>
  <c r="J83" i="36" s="1"/>
  <c r="I5" i="36"/>
  <c r="H5" i="36"/>
  <c r="G5" i="36"/>
  <c r="F5" i="36"/>
  <c r="E5" i="36"/>
  <c r="D5" i="36"/>
  <c r="N84" i="35"/>
  <c r="O84" i="35"/>
  <c r="N83" i="35"/>
  <c r="O83" i="35" s="1"/>
  <c r="M82" i="35"/>
  <c r="L82" i="35"/>
  <c r="N82" i="35" s="1"/>
  <c r="O82" i="35" s="1"/>
  <c r="K82" i="35"/>
  <c r="J82" i="35"/>
  <c r="I82" i="35"/>
  <c r="H82" i="35"/>
  <c r="G82" i="35"/>
  <c r="F82" i="35"/>
  <c r="E82" i="35"/>
  <c r="D82" i="35"/>
  <c r="N81" i="35"/>
  <c r="O81" i="35" s="1"/>
  <c r="N80" i="35"/>
  <c r="O80" i="35" s="1"/>
  <c r="N79" i="35"/>
  <c r="O79" i="35"/>
  <c r="N78" i="35"/>
  <c r="O78" i="35" s="1"/>
  <c r="N77" i="35"/>
  <c r="O77" i="35"/>
  <c r="N76" i="35"/>
  <c r="O76" i="35"/>
  <c r="N75" i="35"/>
  <c r="O75" i="35" s="1"/>
  <c r="N74" i="35"/>
  <c r="O74" i="35"/>
  <c r="N73" i="35"/>
  <c r="O73" i="35"/>
  <c r="N72" i="35"/>
  <c r="O72" i="35" s="1"/>
  <c r="M71" i="35"/>
  <c r="L71" i="35"/>
  <c r="K71" i="35"/>
  <c r="J71" i="35"/>
  <c r="I71" i="35"/>
  <c r="H71" i="35"/>
  <c r="G71" i="35"/>
  <c r="N71" i="35" s="1"/>
  <c r="O71" i="35" s="1"/>
  <c r="F71" i="35"/>
  <c r="E71" i="35"/>
  <c r="D71" i="35"/>
  <c r="N70" i="35"/>
  <c r="O70" i="35"/>
  <c r="N69" i="35"/>
  <c r="O69" i="35" s="1"/>
  <c r="N68" i="35"/>
  <c r="O68" i="35"/>
  <c r="N67" i="35"/>
  <c r="O67" i="35"/>
  <c r="N66" i="35"/>
  <c r="O66" i="35" s="1"/>
  <c r="N65" i="35"/>
  <c r="O65" i="35"/>
  <c r="N64" i="35"/>
  <c r="O64" i="35"/>
  <c r="M63" i="35"/>
  <c r="L63" i="35"/>
  <c r="K63" i="35"/>
  <c r="J63" i="35"/>
  <c r="I63" i="35"/>
  <c r="H63" i="35"/>
  <c r="G63" i="35"/>
  <c r="F63" i="35"/>
  <c r="E63" i="35"/>
  <c r="D63" i="35"/>
  <c r="N62" i="35"/>
  <c r="O62" i="35" s="1"/>
  <c r="N61" i="35"/>
  <c r="O61" i="35" s="1"/>
  <c r="N60" i="35"/>
  <c r="O60" i="35"/>
  <c r="N59" i="35"/>
  <c r="O59" i="35"/>
  <c r="N58" i="35"/>
  <c r="O58" i="35" s="1"/>
  <c r="N57" i="35"/>
  <c r="O57" i="35"/>
  <c r="N56" i="35"/>
  <c r="O56" i="35" s="1"/>
  <c r="N55" i="35"/>
  <c r="O55" i="35" s="1"/>
  <c r="N54" i="35"/>
  <c r="O54" i="35"/>
  <c r="N53" i="35"/>
  <c r="O53" i="35"/>
  <c r="N52" i="35"/>
  <c r="O52" i="35" s="1"/>
  <c r="N51" i="35"/>
  <c r="O51" i="35"/>
  <c r="N50" i="35"/>
  <c r="O50" i="35" s="1"/>
  <c r="N49" i="35"/>
  <c r="O49" i="35" s="1"/>
  <c r="N48" i="35"/>
  <c r="O48" i="35"/>
  <c r="N47" i="35"/>
  <c r="O47" i="35"/>
  <c r="N46" i="35"/>
  <c r="O46" i="35" s="1"/>
  <c r="N45" i="35"/>
  <c r="O45" i="35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1" i="35"/>
  <c r="O41" i="35" s="1"/>
  <c r="N40" i="35"/>
  <c r="O40" i="35"/>
  <c r="N39" i="35"/>
  <c r="O39" i="35"/>
  <c r="N38" i="35"/>
  <c r="O38" i="35" s="1"/>
  <c r="N37" i="35"/>
  <c r="O37" i="35"/>
  <c r="N36" i="35"/>
  <c r="O36" i="35" s="1"/>
  <c r="N35" i="35"/>
  <c r="O35" i="35" s="1"/>
  <c r="N34" i="35"/>
  <c r="O34" i="35"/>
  <c r="N33" i="35"/>
  <c r="O33" i="35"/>
  <c r="N32" i="35"/>
  <c r="O32" i="35" s="1"/>
  <c r="N31" i="35"/>
  <c r="O31" i="35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N26" i="35"/>
  <c r="O26" i="35"/>
  <c r="N25" i="35"/>
  <c r="O25" i="35"/>
  <c r="N24" i="35"/>
  <c r="O24" i="35" s="1"/>
  <c r="N23" i="35"/>
  <c r="O23" i="35"/>
  <c r="N22" i="35"/>
  <c r="O22" i="35" s="1"/>
  <c r="N21" i="35"/>
  <c r="O21" i="35" s="1"/>
  <c r="N20" i="35"/>
  <c r="O20" i="35"/>
  <c r="N19" i="35"/>
  <c r="O19" i="35"/>
  <c r="M18" i="35"/>
  <c r="L18" i="35"/>
  <c r="K18" i="35"/>
  <c r="J18" i="35"/>
  <c r="I18" i="35"/>
  <c r="H18" i="35"/>
  <c r="G18" i="35"/>
  <c r="G85" i="35" s="1"/>
  <c r="F18" i="35"/>
  <c r="E18" i="35"/>
  <c r="D18" i="35"/>
  <c r="N17" i="35"/>
  <c r="O17" i="35" s="1"/>
  <c r="N16" i="35"/>
  <c r="O16" i="35"/>
  <c r="N15" i="35"/>
  <c r="O15" i="35" s="1"/>
  <c r="N14" i="35"/>
  <c r="O14" i="35" s="1"/>
  <c r="N13" i="35"/>
  <c r="O13" i="35"/>
  <c r="N12" i="35"/>
  <c r="O12" i="35"/>
  <c r="N11" i="35"/>
  <c r="O11" i="35" s="1"/>
  <c r="N10" i="35"/>
  <c r="O10" i="35"/>
  <c r="N9" i="35"/>
  <c r="O9" i="35" s="1"/>
  <c r="N8" i="35"/>
  <c r="O8" i="35" s="1"/>
  <c r="N7" i="35"/>
  <c r="O7" i="35"/>
  <c r="N6" i="35"/>
  <c r="O6" i="35"/>
  <c r="M5" i="35"/>
  <c r="M85" i="35" s="1"/>
  <c r="L5" i="35"/>
  <c r="K5" i="35"/>
  <c r="J5" i="35"/>
  <c r="J85" i="35" s="1"/>
  <c r="I5" i="35"/>
  <c r="I85" i="35" s="1"/>
  <c r="H5" i="35"/>
  <c r="G5" i="35"/>
  <c r="F5" i="35"/>
  <c r="E5" i="35"/>
  <c r="E85" i="35" s="1"/>
  <c r="D5" i="35"/>
  <c r="N85" i="34"/>
  <c r="O85" i="34" s="1"/>
  <c r="N84" i="34"/>
  <c r="O84" i="34"/>
  <c r="N83" i="34"/>
  <c r="O83" i="34" s="1"/>
  <c r="M82" i="34"/>
  <c r="L82" i="34"/>
  <c r="K82" i="34"/>
  <c r="J82" i="34"/>
  <c r="I82" i="34"/>
  <c r="H82" i="34"/>
  <c r="G82" i="34"/>
  <c r="G86" i="34" s="1"/>
  <c r="F82" i="34"/>
  <c r="E82" i="34"/>
  <c r="D82" i="34"/>
  <c r="N81" i="34"/>
  <c r="O81" i="34" s="1"/>
  <c r="N80" i="34"/>
  <c r="O80" i="34" s="1"/>
  <c r="N79" i="34"/>
  <c r="O79" i="34"/>
  <c r="N78" i="34"/>
  <c r="O78" i="34"/>
  <c r="N77" i="34"/>
  <c r="O77" i="34" s="1"/>
  <c r="N76" i="34"/>
  <c r="O76" i="34"/>
  <c r="N75" i="34"/>
  <c r="O75" i="34" s="1"/>
  <c r="N74" i="34"/>
  <c r="O74" i="34" s="1"/>
  <c r="N73" i="34"/>
  <c r="O73" i="34"/>
  <c r="N72" i="34"/>
  <c r="O72" i="34"/>
  <c r="M71" i="34"/>
  <c r="L71" i="34"/>
  <c r="K71" i="34"/>
  <c r="K86" i="34"/>
  <c r="J71" i="34"/>
  <c r="I71" i="34"/>
  <c r="H71" i="34"/>
  <c r="G71" i="34"/>
  <c r="F71" i="34"/>
  <c r="E71" i="34"/>
  <c r="D71" i="34"/>
  <c r="N70" i="34"/>
  <c r="O70" i="34"/>
  <c r="N69" i="34"/>
  <c r="O69" i="34"/>
  <c r="N68" i="34"/>
  <c r="O68" i="34" s="1"/>
  <c r="N67" i="34"/>
  <c r="O67" i="34"/>
  <c r="N66" i="34"/>
  <c r="O66" i="34"/>
  <c r="N65" i="34"/>
  <c r="O65" i="34" s="1"/>
  <c r="M64" i="34"/>
  <c r="L64" i="34"/>
  <c r="K64" i="34"/>
  <c r="J64" i="34"/>
  <c r="I64" i="34"/>
  <c r="H64" i="34"/>
  <c r="G64" i="34"/>
  <c r="F64" i="34"/>
  <c r="N64" i="34" s="1"/>
  <c r="O64" i="34" s="1"/>
  <c r="E64" i="34"/>
  <c r="D64" i="34"/>
  <c r="N63" i="34"/>
  <c r="O63" i="34" s="1"/>
  <c r="N62" i="34"/>
  <c r="O62" i="34"/>
  <c r="N61" i="34"/>
  <c r="O61" i="34"/>
  <c r="N60" i="34"/>
  <c r="O60" i="34" s="1"/>
  <c r="N59" i="34"/>
  <c r="O59" i="34"/>
  <c r="N58" i="34"/>
  <c r="O58" i="34"/>
  <c r="N57" i="34"/>
  <c r="O57" i="34" s="1"/>
  <c r="N56" i="34"/>
  <c r="O56" i="34"/>
  <c r="N55" i="34"/>
  <c r="O55" i="34"/>
  <c r="N54" i="34"/>
  <c r="O54" i="34" s="1"/>
  <c r="N53" i="34"/>
  <c r="O53" i="34"/>
  <c r="N52" i="34"/>
  <c r="O52" i="34"/>
  <c r="N51" i="34"/>
  <c r="O51" i="34" s="1"/>
  <c r="N50" i="34"/>
  <c r="O50" i="34" s="1"/>
  <c r="N49" i="34"/>
  <c r="O49" i="34"/>
  <c r="N48" i="34"/>
  <c r="O48" i="34" s="1"/>
  <c r="N47" i="34"/>
  <c r="O47" i="34"/>
  <c r="N46" i="34"/>
  <c r="O46" i="34"/>
  <c r="N45" i="34"/>
  <c r="O45" i="34" s="1"/>
  <c r="N44" i="34"/>
  <c r="O44" i="34"/>
  <c r="M43" i="34"/>
  <c r="L43" i="34"/>
  <c r="K43" i="34"/>
  <c r="J43" i="34"/>
  <c r="I43" i="34"/>
  <c r="H43" i="34"/>
  <c r="N43" i="34" s="1"/>
  <c r="O43" i="34" s="1"/>
  <c r="G43" i="34"/>
  <c r="F43" i="34"/>
  <c r="E43" i="34"/>
  <c r="D43" i="34"/>
  <c r="N42" i="34"/>
  <c r="O42" i="34"/>
  <c r="N41" i="34"/>
  <c r="O41" i="34" s="1"/>
  <c r="N40" i="34"/>
  <c r="O40" i="34"/>
  <c r="N39" i="34"/>
  <c r="O39" i="34"/>
  <c r="N38" i="34"/>
  <c r="O38" i="34" s="1"/>
  <c r="N37" i="34"/>
  <c r="O37" i="34"/>
  <c r="N36" i="34"/>
  <c r="O36" i="34"/>
  <c r="N35" i="34"/>
  <c r="O35" i="34" s="1"/>
  <c r="N34" i="34"/>
  <c r="O34" i="34"/>
  <c r="N33" i="34"/>
  <c r="O33" i="34"/>
  <c r="N32" i="34"/>
  <c r="O32" i="34" s="1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30" i="34" s="1"/>
  <c r="O30" i="34" s="1"/>
  <c r="N29" i="34"/>
  <c r="O29" i="34"/>
  <c r="N28" i="34"/>
  <c r="O28" i="34" s="1"/>
  <c r="N27" i="34"/>
  <c r="O27" i="34"/>
  <c r="N26" i="34"/>
  <c r="O26" i="34"/>
  <c r="N25" i="34"/>
  <c r="O25" i="34" s="1"/>
  <c r="N24" i="34"/>
  <c r="O24" i="34" s="1"/>
  <c r="N23" i="34"/>
  <c r="O23" i="34"/>
  <c r="N22" i="34"/>
  <c r="O22" i="34" s="1"/>
  <c r="N21" i="34"/>
  <c r="O21" i="34"/>
  <c r="N20" i="34"/>
  <c r="O20" i="34"/>
  <c r="N19" i="34"/>
  <c r="O19" i="34" s="1"/>
  <c r="M18" i="34"/>
  <c r="L18" i="34"/>
  <c r="K18" i="34"/>
  <c r="J18" i="34"/>
  <c r="I18" i="34"/>
  <c r="N18" i="34" s="1"/>
  <c r="O18" i="34" s="1"/>
  <c r="H18" i="34"/>
  <c r="G18" i="34"/>
  <c r="F18" i="34"/>
  <c r="E18" i="34"/>
  <c r="D18" i="34"/>
  <c r="N17" i="34"/>
  <c r="O17" i="34" s="1"/>
  <c r="N16" i="34"/>
  <c r="O16" i="34"/>
  <c r="N15" i="34"/>
  <c r="O15" i="34" s="1"/>
  <c r="N14" i="34"/>
  <c r="O14" i="34"/>
  <c r="N13" i="34"/>
  <c r="O13" i="34"/>
  <c r="N12" i="34"/>
  <c r="O12" i="34" s="1"/>
  <c r="N11" i="34"/>
  <c r="O11" i="34"/>
  <c r="N10" i="34"/>
  <c r="O10" i="34"/>
  <c r="N9" i="34"/>
  <c r="O9" i="34" s="1"/>
  <c r="N8" i="34"/>
  <c r="O8" i="34"/>
  <c r="N7" i="34"/>
  <c r="O7" i="34"/>
  <c r="N6" i="34"/>
  <c r="O6" i="34" s="1"/>
  <c r="M5" i="34"/>
  <c r="L5" i="34"/>
  <c r="K5" i="34"/>
  <c r="J5" i="34"/>
  <c r="J86" i="34" s="1"/>
  <c r="I5" i="34"/>
  <c r="H5" i="34"/>
  <c r="G5" i="34"/>
  <c r="F5" i="34"/>
  <c r="E5" i="34"/>
  <c r="E86" i="34" s="1"/>
  <c r="D5" i="34"/>
  <c r="N45" i="33"/>
  <c r="O45" i="33"/>
  <c r="N83" i="33"/>
  <c r="O83" i="33" s="1"/>
  <c r="N62" i="33"/>
  <c r="O62" i="33" s="1"/>
  <c r="N46" i="33"/>
  <c r="O46" i="33"/>
  <c r="N47" i="33"/>
  <c r="O47" i="33"/>
  <c r="N48" i="33"/>
  <c r="O48" i="33" s="1"/>
  <c r="N49" i="33"/>
  <c r="O49" i="33"/>
  <c r="N50" i="33"/>
  <c r="O50" i="33" s="1"/>
  <c r="N51" i="33"/>
  <c r="O51" i="33" s="1"/>
  <c r="N52" i="33"/>
  <c r="O52" i="33"/>
  <c r="N53" i="33"/>
  <c r="O53" i="33"/>
  <c r="N54" i="33"/>
  <c r="O54" i="33" s="1"/>
  <c r="N55" i="33"/>
  <c r="O55" i="33"/>
  <c r="N56" i="33"/>
  <c r="O56" i="33" s="1"/>
  <c r="N57" i="33"/>
  <c r="O57" i="33" s="1"/>
  <c r="N58" i="33"/>
  <c r="O58" i="33"/>
  <c r="N59" i="33"/>
  <c r="O59" i="33"/>
  <c r="N60" i="33"/>
  <c r="O60" i="33" s="1"/>
  <c r="N61" i="33"/>
  <c r="O61" i="33"/>
  <c r="N31" i="33"/>
  <c r="O31" i="33" s="1"/>
  <c r="N32" i="33"/>
  <c r="O32" i="33" s="1"/>
  <c r="N33" i="33"/>
  <c r="O33" i="33"/>
  <c r="N34" i="33"/>
  <c r="O34" i="33"/>
  <c r="N35" i="33"/>
  <c r="O35" i="33" s="1"/>
  <c r="N36" i="33"/>
  <c r="O36" i="33"/>
  <c r="N37" i="33"/>
  <c r="O37" i="33" s="1"/>
  <c r="N38" i="33"/>
  <c r="O38" i="33" s="1"/>
  <c r="N39" i="33"/>
  <c r="O39" i="33"/>
  <c r="N40" i="33"/>
  <c r="O40" i="33"/>
  <c r="N41" i="33"/>
  <c r="O41" i="33" s="1"/>
  <c r="N42" i="33"/>
  <c r="O42" i="33"/>
  <c r="N43" i="33"/>
  <c r="O43" i="33" s="1"/>
  <c r="N10" i="33"/>
  <c r="O10" i="33" s="1"/>
  <c r="N11" i="33"/>
  <c r="O11" i="33"/>
  <c r="E44" i="33"/>
  <c r="F44" i="33"/>
  <c r="G44" i="33"/>
  <c r="H44" i="33"/>
  <c r="I44" i="33"/>
  <c r="J44" i="33"/>
  <c r="K44" i="33"/>
  <c r="L44" i="33"/>
  <c r="M44" i="33"/>
  <c r="D44" i="33"/>
  <c r="E30" i="33"/>
  <c r="F30" i="33"/>
  <c r="G30" i="33"/>
  <c r="H30" i="33"/>
  <c r="N30" i="33"/>
  <c r="O30" i="33" s="1"/>
  <c r="I30" i="33"/>
  <c r="J30" i="33"/>
  <c r="K30" i="33"/>
  <c r="L30" i="33"/>
  <c r="M30" i="33"/>
  <c r="D30" i="33"/>
  <c r="E18" i="33"/>
  <c r="N18" i="33" s="1"/>
  <c r="O18" i="33" s="1"/>
  <c r="F18" i="33"/>
  <c r="G18" i="33"/>
  <c r="H18" i="33"/>
  <c r="H84" i="33"/>
  <c r="I18" i="33"/>
  <c r="J18" i="33"/>
  <c r="K18" i="33"/>
  <c r="K84" i="33" s="1"/>
  <c r="L18" i="33"/>
  <c r="M18" i="33"/>
  <c r="D18" i="33"/>
  <c r="E5" i="33"/>
  <c r="F5" i="33"/>
  <c r="F84" i="33" s="1"/>
  <c r="G5" i="33"/>
  <c r="H5" i="33"/>
  <c r="I5" i="33"/>
  <c r="J5" i="33"/>
  <c r="K5" i="33"/>
  <c r="L5" i="33"/>
  <c r="M5" i="33"/>
  <c r="M84" i="33" s="1"/>
  <c r="D5" i="33"/>
  <c r="E81" i="33"/>
  <c r="F81" i="33"/>
  <c r="G81" i="33"/>
  <c r="G84" i="33" s="1"/>
  <c r="H81" i="33"/>
  <c r="I81" i="33"/>
  <c r="J81" i="33"/>
  <c r="K81" i="33"/>
  <c r="L81" i="33"/>
  <c r="M81" i="33"/>
  <c r="D81" i="33"/>
  <c r="N82" i="33"/>
  <c r="O82" i="33"/>
  <c r="N72" i="33"/>
  <c r="O72" i="33" s="1"/>
  <c r="N73" i="33"/>
  <c r="O73" i="33"/>
  <c r="N74" i="33"/>
  <c r="O74" i="33"/>
  <c r="N75" i="33"/>
  <c r="O75" i="33" s="1"/>
  <c r="N76" i="33"/>
  <c r="O76" i="33"/>
  <c r="N77" i="33"/>
  <c r="O77" i="33"/>
  <c r="N78" i="33"/>
  <c r="O78" i="33" s="1"/>
  <c r="N79" i="33"/>
  <c r="O79" i="33"/>
  <c r="N80" i="33"/>
  <c r="O80" i="33"/>
  <c r="N71" i="33"/>
  <c r="O71" i="33" s="1"/>
  <c r="E70" i="33"/>
  <c r="N70" i="33" s="1"/>
  <c r="O70" i="33" s="1"/>
  <c r="F70" i="33"/>
  <c r="G70" i="33"/>
  <c r="H70" i="33"/>
  <c r="I70" i="33"/>
  <c r="I84" i="33" s="1"/>
  <c r="J70" i="33"/>
  <c r="K70" i="33"/>
  <c r="L70" i="33"/>
  <c r="M70" i="33"/>
  <c r="D70" i="33"/>
  <c r="E64" i="33"/>
  <c r="F64" i="33"/>
  <c r="G64" i="33"/>
  <c r="H64" i="33"/>
  <c r="I64" i="33"/>
  <c r="J64" i="33"/>
  <c r="K64" i="33"/>
  <c r="L64" i="33"/>
  <c r="M64" i="33"/>
  <c r="D64" i="33"/>
  <c r="N64" i="33" s="1"/>
  <c r="O64" i="33" s="1"/>
  <c r="N66" i="33"/>
  <c r="O66" i="33" s="1"/>
  <c r="N67" i="33"/>
  <c r="O67" i="33"/>
  <c r="N68" i="33"/>
  <c r="O68" i="33" s="1"/>
  <c r="N69" i="33"/>
  <c r="O69" i="33" s="1"/>
  <c r="N65" i="33"/>
  <c r="O65" i="33"/>
  <c r="N63" i="33"/>
  <c r="O63" i="33"/>
  <c r="N20" i="33"/>
  <c r="O20" i="33" s="1"/>
  <c r="N21" i="33"/>
  <c r="O21" i="33"/>
  <c r="N22" i="33"/>
  <c r="O22" i="33" s="1"/>
  <c r="N23" i="33"/>
  <c r="O23" i="33" s="1"/>
  <c r="N24" i="33"/>
  <c r="O24" i="33"/>
  <c r="N25" i="33"/>
  <c r="O25" i="33"/>
  <c r="N26" i="33"/>
  <c r="O26" i="33" s="1"/>
  <c r="N27" i="33"/>
  <c r="O27" i="33"/>
  <c r="N28" i="33"/>
  <c r="O28" i="33" s="1"/>
  <c r="N29" i="33"/>
  <c r="O29" i="33" s="1"/>
  <c r="N7" i="33"/>
  <c r="O7" i="33"/>
  <c r="N8" i="33"/>
  <c r="O8" i="33"/>
  <c r="N9" i="33"/>
  <c r="O9" i="33" s="1"/>
  <c r="N12" i="33"/>
  <c r="O12" i="33"/>
  <c r="N13" i="33"/>
  <c r="O13" i="33" s="1"/>
  <c r="N14" i="33"/>
  <c r="O14" i="33" s="1"/>
  <c r="N15" i="33"/>
  <c r="O15" i="33"/>
  <c r="N16" i="33"/>
  <c r="O16" i="33"/>
  <c r="N17" i="33"/>
  <c r="O17" i="33" s="1"/>
  <c r="N6" i="33"/>
  <c r="O6" i="33"/>
  <c r="N19" i="33"/>
  <c r="O19" i="33" s="1"/>
  <c r="H85" i="35"/>
  <c r="K85" i="35"/>
  <c r="D85" i="35"/>
  <c r="N61" i="36"/>
  <c r="O61" i="36" s="1"/>
  <c r="L83" i="36"/>
  <c r="M83" i="36"/>
  <c r="N18" i="36"/>
  <c r="O18" i="36" s="1"/>
  <c r="L84" i="37"/>
  <c r="F84" i="37"/>
  <c r="K84" i="37"/>
  <c r="N81" i="37"/>
  <c r="O81" i="37" s="1"/>
  <c r="J84" i="37"/>
  <c r="N70" i="37"/>
  <c r="O70" i="37" s="1"/>
  <c r="O41" i="37"/>
  <c r="N29" i="37"/>
  <c r="O29" i="37" s="1"/>
  <c r="N5" i="37"/>
  <c r="O5" i="37" s="1"/>
  <c r="L82" i="38"/>
  <c r="J82" i="38"/>
  <c r="M82" i="38"/>
  <c r="N57" i="38"/>
  <c r="O57" i="38"/>
  <c r="N79" i="38"/>
  <c r="O79" i="38" s="1"/>
  <c r="N63" i="38"/>
  <c r="O63" i="38" s="1"/>
  <c r="I82" i="38"/>
  <c r="N37" i="38"/>
  <c r="O37" i="38" s="1"/>
  <c r="D82" i="38"/>
  <c r="L88" i="39"/>
  <c r="N45" i="39"/>
  <c r="O45" i="39" s="1"/>
  <c r="N29" i="39"/>
  <c r="O29" i="39" s="1"/>
  <c r="F88" i="39"/>
  <c r="D88" i="39"/>
  <c r="N5" i="39"/>
  <c r="O5" i="39" s="1"/>
  <c r="N71" i="34"/>
  <c r="O71" i="34"/>
  <c r="N29" i="35"/>
  <c r="O29" i="35" s="1"/>
  <c r="M92" i="40"/>
  <c r="F92" i="40"/>
  <c r="H92" i="40"/>
  <c r="K92" i="40"/>
  <c r="L92" i="40"/>
  <c r="N68" i="40"/>
  <c r="O68" i="40"/>
  <c r="N88" i="40"/>
  <c r="O88" i="40"/>
  <c r="G92" i="40"/>
  <c r="N76" i="40"/>
  <c r="O76" i="40" s="1"/>
  <c r="N46" i="40"/>
  <c r="O46" i="40"/>
  <c r="E92" i="40"/>
  <c r="N29" i="40"/>
  <c r="O29" i="40"/>
  <c r="N5" i="40"/>
  <c r="O5" i="40" s="1"/>
  <c r="M86" i="41"/>
  <c r="L86" i="41"/>
  <c r="K86" i="41"/>
  <c r="N83" i="41"/>
  <c r="O83" i="41" s="1"/>
  <c r="N72" i="41"/>
  <c r="O72" i="41"/>
  <c r="F86" i="41"/>
  <c r="N65" i="41"/>
  <c r="O65" i="41" s="1"/>
  <c r="H86" i="41"/>
  <c r="E86" i="41"/>
  <c r="N43" i="41"/>
  <c r="O43" i="41"/>
  <c r="J86" i="41"/>
  <c r="G86" i="41"/>
  <c r="N86" i="41" s="1"/>
  <c r="O86" i="41" s="1"/>
  <c r="D86" i="41"/>
  <c r="N27" i="41"/>
  <c r="O27" i="41"/>
  <c r="N18" i="41"/>
  <c r="O18" i="41" s="1"/>
  <c r="N5" i="41"/>
  <c r="O5" i="41" s="1"/>
  <c r="L88" i="42"/>
  <c r="M88" i="42"/>
  <c r="N5" i="42"/>
  <c r="O5" i="42" s="1"/>
  <c r="J88" i="42"/>
  <c r="K88" i="42"/>
  <c r="N85" i="42"/>
  <c r="O85" i="42"/>
  <c r="N74" i="42"/>
  <c r="O74" i="42" s="1"/>
  <c r="N67" i="42"/>
  <c r="O67" i="42"/>
  <c r="N46" i="42"/>
  <c r="O46" i="42" s="1"/>
  <c r="I88" i="42"/>
  <c r="H88" i="42"/>
  <c r="F88" i="42"/>
  <c r="N30" i="42"/>
  <c r="O30" i="42"/>
  <c r="G88" i="42"/>
  <c r="E88" i="42"/>
  <c r="N18" i="42"/>
  <c r="O18" i="42"/>
  <c r="D88" i="42"/>
  <c r="N88" i="42" s="1"/>
  <c r="O88" i="42" s="1"/>
  <c r="M83" i="43"/>
  <c r="L83" i="43"/>
  <c r="N80" i="43"/>
  <c r="O80" i="43"/>
  <c r="K83" i="43"/>
  <c r="G83" i="43"/>
  <c r="N70" i="43"/>
  <c r="O70" i="43" s="1"/>
  <c r="N63" i="43"/>
  <c r="O63" i="43" s="1"/>
  <c r="F83" i="43"/>
  <c r="H83" i="43"/>
  <c r="N42" i="43"/>
  <c r="O42" i="43"/>
  <c r="J83" i="43"/>
  <c r="N27" i="43"/>
  <c r="O27" i="43"/>
  <c r="I83" i="43"/>
  <c r="N17" i="43"/>
  <c r="O17" i="43"/>
  <c r="E83" i="43"/>
  <c r="N83" i="43" s="1"/>
  <c r="O83" i="43" s="1"/>
  <c r="D83" i="43"/>
  <c r="N5" i="43"/>
  <c r="O5" i="43"/>
  <c r="L84" i="44"/>
  <c r="M84" i="44"/>
  <c r="N63" i="44"/>
  <c r="O63" i="44"/>
  <c r="K84" i="44"/>
  <c r="N80" i="44"/>
  <c r="O80" i="44"/>
  <c r="F84" i="44"/>
  <c r="I84" i="44"/>
  <c r="N69" i="44"/>
  <c r="O69" i="44" s="1"/>
  <c r="G84" i="44"/>
  <c r="H84" i="44"/>
  <c r="N84" i="44" s="1"/>
  <c r="O84" i="44" s="1"/>
  <c r="J84" i="44"/>
  <c r="N42" i="44"/>
  <c r="O42" i="44"/>
  <c r="N26" i="44"/>
  <c r="O26" i="44"/>
  <c r="N17" i="44"/>
  <c r="O17" i="44" s="1"/>
  <c r="D84" i="44"/>
  <c r="N5" i="44"/>
  <c r="O5" i="44" s="1"/>
  <c r="E84" i="44"/>
  <c r="L90" i="45"/>
  <c r="M90" i="45"/>
  <c r="N17" i="45"/>
  <c r="O17" i="45"/>
  <c r="N67" i="45"/>
  <c r="O67" i="45" s="1"/>
  <c r="K90" i="45"/>
  <c r="G90" i="45"/>
  <c r="N85" i="45"/>
  <c r="O85" i="45"/>
  <c r="N74" i="45"/>
  <c r="O74" i="45" s="1"/>
  <c r="J90" i="45"/>
  <c r="H90" i="45"/>
  <c r="N90" i="45" s="1"/>
  <c r="O90" i="45" s="1"/>
  <c r="N46" i="45"/>
  <c r="O46" i="45"/>
  <c r="I90" i="45"/>
  <c r="N28" i="45"/>
  <c r="O28" i="45"/>
  <c r="F90" i="45"/>
  <c r="E90" i="45"/>
  <c r="N5" i="45"/>
  <c r="O5" i="45"/>
  <c r="D90" i="45"/>
  <c r="O78" i="46"/>
  <c r="P78" i="46"/>
  <c r="O67" i="46"/>
  <c r="P67" i="46" s="1"/>
  <c r="O61" i="46"/>
  <c r="P61" i="46"/>
  <c r="O40" i="46"/>
  <c r="P40" i="46"/>
  <c r="O27" i="46"/>
  <c r="P27" i="46" s="1"/>
  <c r="D84" i="46"/>
  <c r="O84" i="46" s="1"/>
  <c r="P84" i="46" s="1"/>
  <c r="I84" i="46"/>
  <c r="J84" i="46"/>
  <c r="K84" i="46"/>
  <c r="F84" i="46"/>
  <c r="G84" i="46"/>
  <c r="O17" i="46"/>
  <c r="P17" i="46"/>
  <c r="L84" i="46"/>
  <c r="N84" i="46"/>
  <c r="M84" i="46"/>
  <c r="E84" i="46"/>
  <c r="H84" i="46"/>
  <c r="O5" i="46"/>
  <c r="P5" i="46" s="1"/>
  <c r="O89" i="48" l="1"/>
  <c r="P89" i="48" s="1"/>
  <c r="N85" i="35"/>
  <c r="O85" i="35" s="1"/>
  <c r="D84" i="33"/>
  <c r="L85" i="35"/>
  <c r="I83" i="36"/>
  <c r="N69" i="36"/>
  <c r="O69" i="36" s="1"/>
  <c r="M84" i="37"/>
  <c r="H84" i="37"/>
  <c r="M88" i="39"/>
  <c r="N18" i="39"/>
  <c r="O18" i="39" s="1"/>
  <c r="F86" i="34"/>
  <c r="L84" i="33"/>
  <c r="N82" i="34"/>
  <c r="O82" i="34" s="1"/>
  <c r="N28" i="36"/>
  <c r="O28" i="36" s="1"/>
  <c r="E83" i="36"/>
  <c r="N5" i="38"/>
  <c r="O5" i="38" s="1"/>
  <c r="E82" i="38"/>
  <c r="E84" i="33"/>
  <c r="N24" i="38"/>
  <c r="O24" i="38" s="1"/>
  <c r="N5" i="33"/>
  <c r="O5" i="33" s="1"/>
  <c r="F83" i="36"/>
  <c r="N81" i="33"/>
  <c r="O81" i="33" s="1"/>
  <c r="N5" i="35"/>
  <c r="O5" i="35" s="1"/>
  <c r="F85" i="35"/>
  <c r="N42" i="35"/>
  <c r="O42" i="35" s="1"/>
  <c r="I88" i="39"/>
  <c r="N88" i="39" s="1"/>
  <c r="O88" i="39" s="1"/>
  <c r="N74" i="39"/>
  <c r="O74" i="39" s="1"/>
  <c r="N62" i="37"/>
  <c r="O62" i="37" s="1"/>
  <c r="J84" i="33"/>
  <c r="H86" i="34"/>
  <c r="N63" i="35"/>
  <c r="O63" i="35" s="1"/>
  <c r="G84" i="37"/>
  <c r="N84" i="37" s="1"/>
  <c r="O84" i="37" s="1"/>
  <c r="N5" i="36"/>
  <c r="O5" i="36" s="1"/>
  <c r="N18" i="37"/>
  <c r="O18" i="37" s="1"/>
  <c r="I86" i="34"/>
  <c r="G82" i="38"/>
  <c r="N44" i="33"/>
  <c r="O44" i="33" s="1"/>
  <c r="N18" i="40"/>
  <c r="O18" i="40" s="1"/>
  <c r="D92" i="40"/>
  <c r="N92" i="40" s="1"/>
  <c r="O92" i="40" s="1"/>
  <c r="L86" i="34"/>
  <c r="N18" i="35"/>
  <c r="O18" i="35" s="1"/>
  <c r="D86" i="34"/>
  <c r="N5" i="34"/>
  <c r="O5" i="34" s="1"/>
  <c r="M86" i="34"/>
  <c r="D83" i="36"/>
  <c r="O17" i="47"/>
  <c r="P17" i="47" s="1"/>
  <c r="D80" i="47"/>
  <c r="O80" i="47" s="1"/>
  <c r="P80" i="47" s="1"/>
  <c r="O76" i="47"/>
  <c r="P76" i="47" s="1"/>
  <c r="O5" i="47"/>
  <c r="P5" i="47" s="1"/>
  <c r="N83" i="36" l="1"/>
  <c r="O83" i="36" s="1"/>
  <c r="N86" i="34"/>
  <c r="O86" i="34" s="1"/>
  <c r="N82" i="38"/>
  <c r="O82" i="38" s="1"/>
  <c r="N84" i="33"/>
  <c r="O84" i="33" s="1"/>
</calcChain>
</file>

<file path=xl/sharedStrings.xml><?xml version="1.0" encoding="utf-8"?>
<sst xmlns="http://schemas.openxmlformats.org/spreadsheetml/2006/main" count="1627" uniqueCount="194">
  <si>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</si>
  <si>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</si>
  <si>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</si>
  <si>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</si>
  <si>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</si>
  <si>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</si>
  <si>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</si>
  <si>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</si>
  <si>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</si>
  <si>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</si>
  <si>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</si>
  <si>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</si>
  <si>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</si>
  <si>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</si>
  <si>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</si>
  <si>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</si>
  <si>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</si>
  <si>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</si>
  <si>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</si>
  <si>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</si>
  <si>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</si>
  <si>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</si>
  <si>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</si>
  <si>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Franchise Fee - Other</t>
  </si>
  <si>
    <t>Impact Fees - Commercial - Public Safety</t>
  </si>
  <si>
    <t>Impact Fees - Commercial - Physical Environment</t>
  </si>
  <si>
    <t>Impact Fees - Commercial - Transportation</t>
  </si>
  <si>
    <t>Impact Fees - Commercial - Culture / Recreation</t>
  </si>
  <si>
    <t>Special Assessments - Capital Improvement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</si>
  <si>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</si>
  <si>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</si>
  <si>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</si>
  <si>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</si>
  <si>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</si>
  <si>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Public Safety</t>
  </si>
  <si>
    <t>State Grant - Other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</si>
  <si>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</si>
  <si>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</si>
  <si>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</si>
  <si>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</si>
  <si>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Economic Environment</t>
  </si>
  <si>
    <t>Grants from Other Local Units - Economic Environment</t>
  </si>
  <si>
    <t>Grants from Other Local Units - Culture / Recreation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</si>
  <si>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</si>
  <si>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</si>
  <si>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</si>
  <si>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</si>
  <si>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</si>
  <si>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</si>
  <si>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</si>
  <si>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</si>
  <si>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</si>
  <si>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</si>
  <si>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Public Safety - Law Enforcement Services</t>
  </si>
  <si>
    <t>Public Safety - Fire Protection</t>
  </si>
  <si>
    <t>Public Safety - Protective Inspection Fees</t>
  </si>
  <si>
    <t>Public Safety - Ambulance Fees</t>
  </si>
  <si>
    <t>Public Safety - Other Public Safety Charges and Fees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</si>
  <si>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</si>
  <si>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</si>
  <si>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</si>
  <si>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</si>
  <si>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</si>
  <si>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</si>
  <si>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</si>
  <si>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Transportation (User Fees) - Mass Transit</t>
  </si>
  <si>
    <t>Culture / Recreation - Parks and Recreation</t>
  </si>
  <si>
    <t>Culture / Recreation - Special Events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</si>
  <si>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</si>
  <si>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</si>
  <si>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</si>
  <si>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</si>
  <si>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</si>
  <si>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</si>
  <si>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</si>
  <si>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Traffic Court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</si>
  <si>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</si>
  <si>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</si>
  <si>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</si>
  <si>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</si>
  <si>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</si>
  <si>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</si>
  <si>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</si>
  <si>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</si>
  <si>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</si>
  <si>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</si>
  <si>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</si>
  <si>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</si>
  <si>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</si>
  <si>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</si>
  <si>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</si>
  <si>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</si>
  <si>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</si>
  <si>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</si>
  <si>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</si>
  <si>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</si>
  <si>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</si>
  <si>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</si>
  <si>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Sunrise Revenues Reported by Account Code and Fund Type</t>
  </si>
  <si>
    <t>Local Fiscal Year Ended September 30, 2010</t>
  </si>
  <si>
    <t>Fire Insurance Premium Tax for Firefighters' Pension</t>
  </si>
  <si>
    <t>Federal Grant - Human Services - Health or Hospitals</t>
  </si>
  <si>
    <t>Transportation (User Fees) - Other Transportation Charges</t>
  </si>
  <si>
    <t>Forfeits - Assets Seized by Law Enforcement</t>
  </si>
  <si>
    <t>Proprietary Non-Operating Sources - Other Grants and Donations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</si>
  <si>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</si>
  <si>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</si>
  <si>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</si>
  <si>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Grants from Other Local Units - Physical Environment</t>
  </si>
  <si>
    <t>Fines - Local Ordinance Violations</t>
  </si>
  <si>
    <t>2011 Municipal Population:</t>
  </si>
  <si>
    <t>Local Fiscal Year Ended September 30, 2012</t>
  </si>
  <si>
    <t>State Shared Revenues - Transportation - Other Transportation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</si>
  <si>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</si>
  <si>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</si>
  <si>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</si>
  <si>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</si>
  <si>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</si>
  <si>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</si>
  <si>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</si>
  <si>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</si>
  <si>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</si>
  <si>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Transportation - Mass Transit</t>
  </si>
  <si>
    <t>Transportation - Other Transportation Charges</t>
  </si>
  <si>
    <t>Sale of Contraband Property Seized by Law Enforcement</t>
  </si>
  <si>
    <t>Interest and Other Earnings - Gain (Loss) on Sale of Investments</t>
  </si>
  <si>
    <t>Sales - Disposition of Fixed Assets</t>
  </si>
  <si>
    <t>Sales - Sale of Surplus Materials and Scrap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</si>
  <si>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</si>
  <si>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</si>
  <si>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</si>
  <si>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</si>
  <si>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Other Permits and Fees</t>
  </si>
  <si>
    <t>State Grant - Transportation - Other Transportation</t>
  </si>
  <si>
    <t>Grants from Other Local Units - Public Safety</t>
  </si>
  <si>
    <t>Impact Fees - Public Safety</t>
  </si>
  <si>
    <t>Impact Fees - Transportation</t>
  </si>
  <si>
    <t>Impact Fees - Culture / Recreation</t>
  </si>
  <si>
    <t>2008 Municipal Population:</t>
  </si>
  <si>
    <t>Local Fiscal Year Ended September 30, 2014</t>
  </si>
  <si>
    <t>Federal Grant - Physical Environment - Sewer / Wastewater</t>
  </si>
  <si>
    <t>Federal Grant - Transportation - Other Transportation</t>
  </si>
  <si>
    <t>2014 Municipal Population:</t>
  </si>
  <si>
    <t>Local Fiscal Year Ended September 30, 2015</t>
  </si>
  <si>
    <t>State Grant - Physical Environment - Water Supply System</t>
  </si>
  <si>
    <t>State Grant - Physical Environment - Stormwater Management</t>
  </si>
  <si>
    <t>General Government - Other General Government Charges and Fees</t>
  </si>
  <si>
    <t>Other Miscellaneous Revenues - Settlements</t>
  </si>
  <si>
    <t>Proceeds - Debt Proceeds</t>
  </si>
  <si>
    <t>2015 Municipal Population:</t>
  </si>
  <si>
    <t>Local Fiscal Year Ended September 30, 2016</t>
  </si>
  <si>
    <t>2016 Municipal Population:</t>
  </si>
  <si>
    <t>Local Fiscal Year Ended September 30, 2017</t>
  </si>
  <si>
    <t>Federal Grant - Culture / Recreation</t>
  </si>
  <si>
    <t>2017 Municipal Population:</t>
  </si>
  <si>
    <t>Local Fiscal Year Ended September 30, 2018</t>
  </si>
  <si>
    <t>2018 Municipal Population:</t>
  </si>
  <si>
    <t>Local Fiscal Year Ended September 30, 2019</t>
  </si>
  <si>
    <t>State Grant - Physical Environment - Sewer / Wastewater</t>
  </si>
  <si>
    <t>Proprietary Non-Operating - Other Grants and Donations</t>
  </si>
  <si>
    <t>2019 Municipal Population:</t>
  </si>
  <si>
    <t>Local Fiscal Year Ended September 30, 2020</t>
  </si>
  <si>
    <t>Impact Fees - Residential - Public Safety</t>
  </si>
  <si>
    <t>Impact Fees - Residential - Transportation</t>
  </si>
  <si>
    <t>Impact Fees - Residential - Culture / Recreation</t>
  </si>
  <si>
    <t>Federal Grant - Human Services - Public Assistance</t>
  </si>
  <si>
    <t>State Grant - Economic Environment</t>
  </si>
  <si>
    <t>State Shared Revenues - Public Safety - Other Public Safety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</si>
  <si>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</si>
  <si>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</si>
  <si>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</si>
  <si>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</si>
  <si>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</si>
  <si>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</si>
  <si>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</si>
  <si>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</si>
  <si>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</si>
  <si>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</si>
  <si>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Other Fees and Special Assessments</t>
  </si>
  <si>
    <t>Intergovernmental Revenues</t>
  </si>
  <si>
    <t>Other Financial Assistance - Federal Source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</si>
  <si>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</si>
  <si>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</si>
  <si>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</si>
  <si>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Grants from Other Local Units - Human Services</t>
  </si>
  <si>
    <t>Other Charges for Services (Not Court-Related)</t>
  </si>
  <si>
    <t>Proprietary Non-Operating Sources - State Grants and Donations</t>
  </si>
  <si>
    <t>2021 Municipal Population:</t>
  </si>
  <si>
    <t>Local Fiscal Year Ended September 30, 2022</t>
  </si>
  <si>
    <t>Federal Grant - American Rescue Plan Act Funds</t>
  </si>
  <si>
    <t>2022 Municipal Population:</t>
  </si>
  <si>
    <t>Local Fiscal Year Ended September 30, 2023</t>
  </si>
  <si>
    <t>Impact Fees - Residential - Other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</si>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</sst>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89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8"/>
      <c r="M3" s="69"/>
      <c r="N3" s="36"/>
      <c r="O3" s="37"/>
      <c r="P3" s="70" t="s">
        <v>170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171</v>
      </c>
      <c r="N4" s="35" t="s">
        <v>10</v>
      </c>
      <c r="O4" s="35" t="s">
        <v>172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173</v>
      </c>
      <c r="B5" s="26"/>
      <c r="C5" s="26"/>
      <c r="D5" s="27">
        <f>SUM(D6:D16)</f>
        <v>73925244</v>
      </c>
      <c r="E5" s="27">
        <f>SUM(E6:E16)</f>
        <v>1693546</v>
      </c>
      <c r="F5" s="27">
        <f>SUM(F6:F16)</f>
        <v>3407436</v>
      </c>
      <c r="G5" s="27">
        <f>SUM(G6:G16)</f>
        <v>0</v>
      </c>
      <c r="H5" s="27">
        <f>SUM(H6:H16)</f>
        <v>0</v>
      </c>
      <c r="I5" s="27">
        <f>SUM(I6:I16)</f>
        <v>0</v>
      </c>
      <c r="J5" s="27">
        <f>SUM(J6:J16)</f>
        <v>0</v>
      </c>
      <c r="K5" s="27">
        <f>SUM(K6:K16)</f>
        <v>0</v>
      </c>
      <c r="L5" s="27">
        <f>SUM(L6:L16)</f>
        <v>0</v>
      </c>
      <c r="M5" s="27">
        <f>SUM(M6:M16)</f>
        <v>0</v>
      </c>
      <c r="N5" s="27">
        <f>SUM(N6:N16)</f>
        <v>0</v>
      </c>
      <c r="O5" s="28">
        <f>SUM(D5:N5)</f>
        <v>79026226</v>
      </c>
      <c r="P5" s="33">
        <f>(O5/P$91)</f>
        <v>806.29955821285364</v>
      </c>
      <c r="Q5" s="6"/>
    </row>
    <row r="6" spans="1:134">
      <c r="A6" s="12"/>
      <c r="B6" s="25">
        <v>311</v>
      </c>
      <c r="C6" s="20" t="s">
        <v>3</v>
      </c>
      <c r="D6" s="46">
        <v>54477975</v>
      </c>
      <c r="E6" s="46">
        <v>0</v>
      </c>
      <c r="F6" s="46">
        <v>3407436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57885411</v>
      </c>
      <c r="P6" s="47">
        <f>(O6/P$91)</f>
        <v>590.60116721592476</v>
      </c>
      <c r="Q6" s="9"/>
    </row>
    <row r="7" spans="1:134">
      <c r="A7" s="12"/>
      <c r="B7" s="25">
        <v>312.41000000000003</v>
      </c>
      <c r="C7" s="20" t="s">
        <v>174</v>
      </c>
      <c r="D7" s="46">
        <v>0</v>
      </c>
      <c r="E7" s="46">
        <v>1097228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0">SUM(D7:N7)</f>
        <v>1097228</v>
      </c>
      <c r="P7" s="47">
        <f>(O7/P$91)</f>
        <v>11.194947505892197</v>
      </c>
      <c r="Q7" s="9"/>
    </row>
    <row r="8" spans="1:134">
      <c r="A8" s="12"/>
      <c r="B8" s="25">
        <v>312.43</v>
      </c>
      <c r="C8" s="20" t="s">
        <v>175</v>
      </c>
      <c r="D8" s="46">
        <v>0</v>
      </c>
      <c r="E8" s="46">
        <v>596318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596318</v>
      </c>
      <c r="P8" s="47">
        <f>(O8/P$91)</f>
        <v>6.0841946312148636</v>
      </c>
      <c r="Q8" s="9"/>
    </row>
    <row r="9" spans="1:134">
      <c r="A9" s="12"/>
      <c r="B9" s="25">
        <v>312.51</v>
      </c>
      <c r="C9" s="20" t="s">
        <v>96</v>
      </c>
      <c r="D9" s="46">
        <v>1611113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1611113</v>
      </c>
      <c r="P9" s="47">
        <f>(O9/P$91)</f>
        <v>16.438083480425668</v>
      </c>
      <c r="Q9" s="9"/>
    </row>
    <row r="10" spans="1:134">
      <c r="A10" s="12"/>
      <c r="B10" s="25">
        <v>312.52</v>
      </c>
      <c r="C10" s="20" t="s">
        <v>115</v>
      </c>
      <c r="D10" s="46">
        <v>1077893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1077893</v>
      </c>
      <c r="P10" s="47">
        <f>(O10/P$91)</f>
        <v>10.997673730499638</v>
      </c>
      <c r="Q10" s="9"/>
    </row>
    <row r="11" spans="1:134">
      <c r="A11" s="12"/>
      <c r="B11" s="25">
        <v>314.10000000000002</v>
      </c>
      <c r="C11" s="20" t="s">
        <v>14</v>
      </c>
      <c r="D11" s="46">
        <v>8890110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8890110</v>
      </c>
      <c r="P11" s="47">
        <f>(O11/P$91)</f>
        <v>90.705226964320332</v>
      </c>
      <c r="Q11" s="9"/>
    </row>
    <row r="12" spans="1:134">
      <c r="A12" s="12"/>
      <c r="B12" s="25">
        <v>314.3</v>
      </c>
      <c r="C12" s="20" t="s">
        <v>15</v>
      </c>
      <c r="D12" s="46">
        <v>2267662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2267662</v>
      </c>
      <c r="P12" s="47">
        <f>(O12/P$91)</f>
        <v>23.13681117425595</v>
      </c>
      <c r="Q12" s="9"/>
    </row>
    <row r="13" spans="1:134">
      <c r="A13" s="12"/>
      <c r="B13" s="25">
        <v>314.39999999999998</v>
      </c>
      <c r="C13" s="20" t="s">
        <v>16</v>
      </c>
      <c r="D13" s="46">
        <v>565115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565115</v>
      </c>
      <c r="P13" s="47">
        <f>(O13/P$91)</f>
        <v>5.7658324065666102</v>
      </c>
      <c r="Q13" s="9"/>
    </row>
    <row r="14" spans="1:134">
      <c r="A14" s="12"/>
      <c r="B14" s="25">
        <v>314.8</v>
      </c>
      <c r="C14" s="20" t="s">
        <v>17</v>
      </c>
      <c r="D14" s="46">
        <v>60820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0"/>
        <v>60820</v>
      </c>
      <c r="P14" s="47">
        <f>(O14/P$91)</f>
        <v>0.6205425921580231</v>
      </c>
      <c r="Q14" s="9"/>
    </row>
    <row r="15" spans="1:134">
      <c r="A15" s="12"/>
      <c r="B15" s="25">
        <v>315.10000000000002</v>
      </c>
      <c r="C15" s="20" t="s">
        <v>176</v>
      </c>
      <c r="D15" s="46">
        <v>3029033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0"/>
        <v>3029033</v>
      </c>
      <c r="P15" s="47">
        <f>(O15/P$91)</f>
        <v>30.905031067941355</v>
      </c>
      <c r="Q15" s="9"/>
    </row>
    <row r="16" spans="1:134">
      <c r="A16" s="12"/>
      <c r="B16" s="25">
        <v>316</v>
      </c>
      <c r="C16" s="20" t="s">
        <v>117</v>
      </c>
      <c r="D16" s="46">
        <v>1945523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0"/>
        <v>1945523</v>
      </c>
      <c r="P16" s="47">
        <f>(O16/P$91)</f>
        <v>19.850047443654283</v>
      </c>
      <c r="Q16" s="9"/>
    </row>
    <row r="17" spans="1:17" ht="15.75">
      <c r="A17" s="29" t="s">
        <v>20</v>
      </c>
      <c r="B17" s="30"/>
      <c r="C17" s="31"/>
      <c r="D17" s="32">
        <f>SUM(D18:D28)</f>
        <v>25869388</v>
      </c>
      <c r="E17" s="32">
        <f>SUM(E18:E28)</f>
        <v>6832057</v>
      </c>
      <c r="F17" s="32">
        <f>SUM(F18:F28)</f>
        <v>0</v>
      </c>
      <c r="G17" s="32">
        <f>SUM(G18:G28)</f>
        <v>0</v>
      </c>
      <c r="H17" s="32">
        <f>SUM(H18:H28)</f>
        <v>0</v>
      </c>
      <c r="I17" s="32">
        <f>SUM(I18:I28)</f>
        <v>0</v>
      </c>
      <c r="J17" s="32">
        <f>SUM(J18:J28)</f>
        <v>0</v>
      </c>
      <c r="K17" s="32">
        <f>SUM(K18:K28)</f>
        <v>0</v>
      </c>
      <c r="L17" s="32">
        <f>SUM(L18:L28)</f>
        <v>0</v>
      </c>
      <c r="M17" s="32">
        <f>SUM(M18:M28)</f>
        <v>4749021</v>
      </c>
      <c r="N17" s="32">
        <f>SUM(N18:N28)</f>
        <v>0</v>
      </c>
      <c r="O17" s="44">
        <f>SUM(D17:N17)</f>
        <v>37450466</v>
      </c>
      <c r="P17" s="45">
        <f>(O17/P$91)</f>
        <v>382.10472293926193</v>
      </c>
      <c r="Q17" s="10"/>
    </row>
    <row r="18" spans="1:17">
      <c r="A18" s="12"/>
      <c r="B18" s="25">
        <v>322</v>
      </c>
      <c r="C18" s="20" t="s">
        <v>177</v>
      </c>
      <c r="D18" s="46">
        <v>0</v>
      </c>
      <c r="E18" s="46">
        <v>6593334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6593334</v>
      </c>
      <c r="P18" s="47">
        <f>(O18/P$91)</f>
        <v>67.271367499566381</v>
      </c>
      <c r="Q18" s="9"/>
    </row>
    <row r="19" spans="1:17">
      <c r="A19" s="12"/>
      <c r="B19" s="25">
        <v>323.10000000000002</v>
      </c>
      <c r="C19" s="20" t="s">
        <v>21</v>
      </c>
      <c r="D19" s="46">
        <v>7223684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8" si="1">SUM(D19:N19)</f>
        <v>7223684</v>
      </c>
      <c r="P19" s="47">
        <f>(O19/P$91)</f>
        <v>73.702788462519507</v>
      </c>
      <c r="Q19" s="9"/>
    </row>
    <row r="20" spans="1:17">
      <c r="A20" s="12"/>
      <c r="B20" s="25">
        <v>323.7</v>
      </c>
      <c r="C20" s="20" t="s">
        <v>22</v>
      </c>
      <c r="D20" s="46">
        <v>4411365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4411365</v>
      </c>
      <c r="P20" s="47">
        <f>(O20/P$91)</f>
        <v>45.008876554672433</v>
      </c>
      <c r="Q20" s="9"/>
    </row>
    <row r="21" spans="1:17">
      <c r="A21" s="12"/>
      <c r="B21" s="25">
        <v>323.89999999999998</v>
      </c>
      <c r="C21" s="20" t="s">
        <v>23</v>
      </c>
      <c r="D21" s="46">
        <v>303450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303450</v>
      </c>
      <c r="P21" s="47">
        <f>(O21/P$91)</f>
        <v>3.0960810521268023</v>
      </c>
      <c r="Q21" s="9"/>
    </row>
    <row r="22" spans="1:17">
      <c r="A22" s="12"/>
      <c r="B22" s="25">
        <v>324.11</v>
      </c>
      <c r="C22" s="20" t="s">
        <v>162</v>
      </c>
      <c r="D22" s="46">
        <v>0</v>
      </c>
      <c r="E22" s="46">
        <v>13000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13000</v>
      </c>
      <c r="P22" s="47">
        <f>(O22/P$91)</f>
        <v>0.13263817326626604</v>
      </c>
      <c r="Q22" s="9"/>
    </row>
    <row r="23" spans="1:17">
      <c r="A23" s="12"/>
      <c r="B23" s="25">
        <v>324.31</v>
      </c>
      <c r="C23" s="20" t="s">
        <v>163</v>
      </c>
      <c r="D23" s="46">
        <v>0</v>
      </c>
      <c r="E23" s="46">
        <v>17503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17503</v>
      </c>
      <c r="P23" s="47">
        <f>(O23/P$91)</f>
        <v>0.17858199589841955</v>
      </c>
      <c r="Q23" s="9"/>
    </row>
    <row r="24" spans="1:17">
      <c r="A24" s="12"/>
      <c r="B24" s="25">
        <v>324.61</v>
      </c>
      <c r="C24" s="20" t="s">
        <v>164</v>
      </c>
      <c r="D24" s="46">
        <v>0</v>
      </c>
      <c r="E24" s="46">
        <v>134195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134195</v>
      </c>
      <c r="P24" s="47">
        <f>(O24/P$91)</f>
        <v>1.369183050882044</v>
      </c>
      <c r="Q24" s="9"/>
    </row>
    <row r="25" spans="1:17">
      <c r="A25" s="12"/>
      <c r="B25" s="25">
        <v>324.91000000000003</v>
      </c>
      <c r="C25" s="20" t="s">
        <v>192</v>
      </c>
      <c r="D25" s="46">
        <v>0</v>
      </c>
      <c r="E25" s="46">
        <v>74025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74025</v>
      </c>
      <c r="P25" s="47">
        <f>(O25/P$91)</f>
        <v>0.75527236738733405</v>
      </c>
      <c r="Q25" s="9"/>
    </row>
    <row r="26" spans="1:17">
      <c r="A26" s="12"/>
      <c r="B26" s="25">
        <v>325.10000000000002</v>
      </c>
      <c r="C26" s="20" t="s">
        <v>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4749021</v>
      </c>
      <c r="N26" s="46">
        <v>0</v>
      </c>
      <c r="O26" s="46">
        <f t="shared" si="1"/>
        <v>4749021</v>
      </c>
      <c r="P26" s="47">
        <f>(O26/P$91)</f>
        <v>48.453959249472</v>
      </c>
      <c r="Q26" s="9"/>
    </row>
    <row r="27" spans="1:17">
      <c r="A27" s="12"/>
      <c r="B27" s="25">
        <v>325.2</v>
      </c>
      <c r="C27" s="20" t="s">
        <v>29</v>
      </c>
      <c r="D27" s="46">
        <v>12915520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12915520</v>
      </c>
      <c r="P27" s="47">
        <f>(O27/P$91)</f>
        <v>131.77622919876342</v>
      </c>
      <c r="Q27" s="9"/>
    </row>
    <row r="28" spans="1:17">
      <c r="A28" s="12"/>
      <c r="B28" s="25">
        <v>329.5</v>
      </c>
      <c r="C28" s="20" t="s">
        <v>178</v>
      </c>
      <c r="D28" s="46">
        <v>1015369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1015369</v>
      </c>
      <c r="P28" s="47">
        <f>(O28/P$91)</f>
        <v>10.359745334707329</v>
      </c>
      <c r="Q28" s="9"/>
    </row>
    <row r="29" spans="1:17" ht="15.75">
      <c r="A29" s="29" t="s">
        <v>179</v>
      </c>
      <c r="B29" s="30"/>
      <c r="C29" s="31"/>
      <c r="D29" s="32">
        <f>SUM(D30:D43)</f>
        <v>14732190</v>
      </c>
      <c r="E29" s="32">
        <f>SUM(E30:E43)</f>
        <v>2176235</v>
      </c>
      <c r="F29" s="32">
        <f>SUM(F30:F43)</f>
        <v>0</v>
      </c>
      <c r="G29" s="32">
        <f>SUM(G30:G43)</f>
        <v>40741</v>
      </c>
      <c r="H29" s="32">
        <f>SUM(H30:H43)</f>
        <v>0</v>
      </c>
      <c r="I29" s="32">
        <f>SUM(I30:I43)</f>
        <v>19733</v>
      </c>
      <c r="J29" s="32">
        <f>SUM(J30:J43)</f>
        <v>1534059</v>
      </c>
      <c r="K29" s="32">
        <f>SUM(K30:K43)</f>
        <v>0</v>
      </c>
      <c r="L29" s="32">
        <f>SUM(L30:L43)</f>
        <v>0</v>
      </c>
      <c r="M29" s="32">
        <f>SUM(M30:M43)</f>
        <v>0</v>
      </c>
      <c r="N29" s="32">
        <f>SUM(N30:N43)</f>
        <v>0</v>
      </c>
      <c r="O29" s="44">
        <f>SUM(D29:N29)</f>
        <v>18502958</v>
      </c>
      <c r="P29" s="45">
        <f>(O29/P$91)</f>
        <v>188.78450378018795</v>
      </c>
      <c r="Q29" s="10"/>
    </row>
    <row r="30" spans="1:17">
      <c r="A30" s="12"/>
      <c r="B30" s="25">
        <v>331.2</v>
      </c>
      <c r="C30" s="20" t="s">
        <v>31</v>
      </c>
      <c r="D30" s="46">
        <v>661813</v>
      </c>
      <c r="E30" s="46">
        <v>644785</v>
      </c>
      <c r="F30" s="46">
        <v>0</v>
      </c>
      <c r="G30" s="46">
        <v>0</v>
      </c>
      <c r="H30" s="46">
        <v>0</v>
      </c>
      <c r="I30" s="46">
        <v>3125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1309723</v>
      </c>
      <c r="P30" s="47">
        <f>(O30/P$91)</f>
        <v>13.363020477293365</v>
      </c>
      <c r="Q30" s="9"/>
    </row>
    <row r="31" spans="1:17">
      <c r="A31" s="12"/>
      <c r="B31" s="25">
        <v>331.5</v>
      </c>
      <c r="C31" s="20" t="s">
        <v>33</v>
      </c>
      <c r="D31" s="46">
        <v>205255</v>
      </c>
      <c r="E31" s="46">
        <v>351709</v>
      </c>
      <c r="F31" s="46">
        <v>0</v>
      </c>
      <c r="G31" s="46">
        <v>0</v>
      </c>
      <c r="H31" s="46">
        <v>0</v>
      </c>
      <c r="I31" s="46">
        <v>16608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40" si="2">SUM(D31:N31)</f>
        <v>573572</v>
      </c>
      <c r="P31" s="47">
        <f>(O31/P$91)</f>
        <v>5.8521186397445186</v>
      </c>
      <c r="Q31" s="9"/>
    </row>
    <row r="32" spans="1:17">
      <c r="A32" s="12"/>
      <c r="B32" s="25">
        <v>331.51</v>
      </c>
      <c r="C32" s="20" t="s">
        <v>189</v>
      </c>
      <c r="D32" s="46">
        <v>1239274</v>
      </c>
      <c r="E32" s="46">
        <v>0</v>
      </c>
      <c r="F32" s="46">
        <v>0</v>
      </c>
      <c r="G32" s="46">
        <v>40741</v>
      </c>
      <c r="H32" s="46">
        <v>0</v>
      </c>
      <c r="I32" s="46">
        <v>0</v>
      </c>
      <c r="J32" s="46">
        <v>1534059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2814074</v>
      </c>
      <c r="P32" s="47">
        <f>(O32/P$91)</f>
        <v>28.711818061238024</v>
      </c>
      <c r="Q32" s="9"/>
    </row>
    <row r="33" spans="1:17">
      <c r="A33" s="12"/>
      <c r="B33" s="25">
        <v>331.62</v>
      </c>
      <c r="C33" s="20" t="s">
        <v>165</v>
      </c>
      <c r="D33" s="46">
        <v>0</v>
      </c>
      <c r="E33" s="46">
        <v>62736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62736</v>
      </c>
      <c r="P33" s="47">
        <f>(O33/P$91)</f>
        <v>0.64009141831018967</v>
      </c>
      <c r="Q33" s="9"/>
    </row>
    <row r="34" spans="1:17">
      <c r="A34" s="12"/>
      <c r="B34" s="25">
        <v>334.2</v>
      </c>
      <c r="C34" s="20" t="s">
        <v>34</v>
      </c>
      <c r="D34" s="46">
        <v>12000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12000</v>
      </c>
      <c r="P34" s="47">
        <f>(O34/P$91)</f>
        <v>0.12243523686116864</v>
      </c>
      <c r="Q34" s="9"/>
    </row>
    <row r="35" spans="1:17">
      <c r="A35" s="12"/>
      <c r="B35" s="25">
        <v>334.49</v>
      </c>
      <c r="C35" s="20" t="s">
        <v>133</v>
      </c>
      <c r="D35" s="46">
        <v>238337</v>
      </c>
      <c r="E35" s="46">
        <v>81571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319908</v>
      </c>
      <c r="P35" s="47">
        <f>(O35/P$91)</f>
        <v>3.2640009794818949</v>
      </c>
      <c r="Q35" s="9"/>
    </row>
    <row r="36" spans="1:17">
      <c r="A36" s="12"/>
      <c r="B36" s="25">
        <v>335.125</v>
      </c>
      <c r="C36" s="20" t="s">
        <v>181</v>
      </c>
      <c r="D36" s="46">
        <v>3956058</v>
      </c>
      <c r="E36" s="46">
        <v>938317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4894375</v>
      </c>
      <c r="P36" s="47">
        <f>(O36/P$91)</f>
        <v>49.936996867698525</v>
      </c>
      <c r="Q36" s="9"/>
    </row>
    <row r="37" spans="1:17">
      <c r="A37" s="12"/>
      <c r="B37" s="25">
        <v>335.15</v>
      </c>
      <c r="C37" s="20" t="s">
        <v>119</v>
      </c>
      <c r="D37" s="46">
        <v>43136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2"/>
        <v>43136</v>
      </c>
      <c r="P37" s="47">
        <f>(O37/P$91)</f>
        <v>0.44011386477028086</v>
      </c>
      <c r="Q37" s="9"/>
    </row>
    <row r="38" spans="1:17">
      <c r="A38" s="12"/>
      <c r="B38" s="25">
        <v>335.18</v>
      </c>
      <c r="C38" s="20" t="s">
        <v>182</v>
      </c>
      <c r="D38" s="46">
        <v>8155648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2"/>
        <v>8155648</v>
      </c>
      <c r="P38" s="47">
        <f>(O38/P$91)</f>
        <v>83.211557886359699</v>
      </c>
      <c r="Q38" s="9"/>
    </row>
    <row r="39" spans="1:17">
      <c r="A39" s="12"/>
      <c r="B39" s="25">
        <v>335.21</v>
      </c>
      <c r="C39" s="20" t="s">
        <v>39</v>
      </c>
      <c r="D39" s="46">
        <v>104084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2"/>
        <v>104084</v>
      </c>
      <c r="P39" s="47">
        <f>(O39/P$91)</f>
        <v>1.0619624327881565</v>
      </c>
      <c r="Q39" s="9"/>
    </row>
    <row r="40" spans="1:17">
      <c r="A40" s="12"/>
      <c r="B40" s="25">
        <v>335.29</v>
      </c>
      <c r="C40" s="20" t="s">
        <v>167</v>
      </c>
      <c r="D40" s="46">
        <v>10530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2"/>
        <v>10530</v>
      </c>
      <c r="P40" s="47">
        <f>(O40/P$91)</f>
        <v>0.10743692034567548</v>
      </c>
      <c r="Q40" s="9"/>
    </row>
    <row r="41" spans="1:17">
      <c r="A41" s="12"/>
      <c r="B41" s="25">
        <v>335.45</v>
      </c>
      <c r="C41" s="20" t="s">
        <v>183</v>
      </c>
      <c r="D41" s="46">
        <v>0</v>
      </c>
      <c r="E41" s="46">
        <v>83257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2" si="3">SUM(D41:N41)</f>
        <v>83257</v>
      </c>
      <c r="P41" s="47">
        <f>(O41/P$91)</f>
        <v>0.84946587627919312</v>
      </c>
      <c r="Q41" s="9"/>
    </row>
    <row r="42" spans="1:17">
      <c r="A42" s="12"/>
      <c r="B42" s="25">
        <v>335.5</v>
      </c>
      <c r="C42" s="20" t="s">
        <v>40</v>
      </c>
      <c r="D42" s="46">
        <v>0</v>
      </c>
      <c r="E42" s="46">
        <v>13860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3"/>
        <v>13860</v>
      </c>
      <c r="P42" s="47">
        <f>(O42/P$91)</f>
        <v>0.14141269857464978</v>
      </c>
      <c r="Q42" s="9"/>
    </row>
    <row r="43" spans="1:17">
      <c r="A43" s="12"/>
      <c r="B43" s="25">
        <v>338</v>
      </c>
      <c r="C43" s="20" t="s">
        <v>44</v>
      </c>
      <c r="D43" s="46">
        <v>106055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106055</v>
      </c>
      <c r="P43" s="47">
        <f>(O43/P$91)</f>
        <v>1.0820724204426033</v>
      </c>
      <c r="Q43" s="9"/>
    </row>
    <row r="44" spans="1:17" ht="15.75">
      <c r="A44" s="29" t="s">
        <v>49</v>
      </c>
      <c r="B44" s="30"/>
      <c r="C44" s="31"/>
      <c r="D44" s="32">
        <f>SUM(D45:D64)</f>
        <v>35848025</v>
      </c>
      <c r="E44" s="32">
        <f>SUM(E45:E64)</f>
        <v>41333</v>
      </c>
      <c r="F44" s="32">
        <f>SUM(F45:F64)</f>
        <v>0</v>
      </c>
      <c r="G44" s="32">
        <f>SUM(G45:G64)</f>
        <v>0</v>
      </c>
      <c r="H44" s="32">
        <f>SUM(H45:H64)</f>
        <v>0</v>
      </c>
      <c r="I44" s="32">
        <f>SUM(I45:I64)</f>
        <v>153258845</v>
      </c>
      <c r="J44" s="32">
        <f>SUM(J45:J64)</f>
        <v>33599505</v>
      </c>
      <c r="K44" s="32">
        <f>SUM(K45:K64)</f>
        <v>0</v>
      </c>
      <c r="L44" s="32">
        <f>SUM(L45:L64)</f>
        <v>0</v>
      </c>
      <c r="M44" s="32">
        <f>SUM(M45:M64)</f>
        <v>0</v>
      </c>
      <c r="N44" s="32">
        <f>SUM(N45:N64)</f>
        <v>0</v>
      </c>
      <c r="O44" s="32">
        <f>SUM(D44:N44)</f>
        <v>222747708</v>
      </c>
      <c r="P44" s="45">
        <f>(O44/P$91)</f>
        <v>2272.6806991052026</v>
      </c>
      <c r="Q44" s="10"/>
    </row>
    <row r="45" spans="1:17">
      <c r="A45" s="12"/>
      <c r="B45" s="25">
        <v>341.2</v>
      </c>
      <c r="C45" s="20" t="s">
        <v>121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33599505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63" si="4">SUM(D45:N45)</f>
        <v>33599505</v>
      </c>
      <c r="P45" s="47">
        <f>(O45/P$91)</f>
        <v>342.81361275775168</v>
      </c>
      <c r="Q45" s="9"/>
    </row>
    <row r="46" spans="1:17">
      <c r="A46" s="12"/>
      <c r="B46" s="25">
        <v>341.9</v>
      </c>
      <c r="C46" s="20" t="s">
        <v>146</v>
      </c>
      <c r="D46" s="46">
        <v>344800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4"/>
        <v>344800</v>
      </c>
      <c r="P46" s="47">
        <f>(O46/P$91)</f>
        <v>3.5179724724775792</v>
      </c>
      <c r="Q46" s="9"/>
    </row>
    <row r="47" spans="1:17">
      <c r="A47" s="12"/>
      <c r="B47" s="25">
        <v>342.1</v>
      </c>
      <c r="C47" s="20" t="s">
        <v>53</v>
      </c>
      <c r="D47" s="46">
        <v>1340664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4"/>
        <v>1340664</v>
      </c>
      <c r="P47" s="47">
        <f>(O47/P$91)</f>
        <v>13.678709532603483</v>
      </c>
      <c r="Q47" s="9"/>
    </row>
    <row r="48" spans="1:17">
      <c r="A48" s="12"/>
      <c r="B48" s="25">
        <v>342.2</v>
      </c>
      <c r="C48" s="20" t="s">
        <v>54</v>
      </c>
      <c r="D48" s="46">
        <v>157755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4"/>
        <v>157755</v>
      </c>
      <c r="P48" s="47">
        <f>(O48/P$91)</f>
        <v>1.6095642325861383</v>
      </c>
      <c r="Q48" s="9"/>
    </row>
    <row r="49" spans="1:17">
      <c r="A49" s="12"/>
      <c r="B49" s="25">
        <v>342.5</v>
      </c>
      <c r="C49" s="20" t="s">
        <v>55</v>
      </c>
      <c r="D49" s="46">
        <v>1394727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4"/>
        <v>1394727</v>
      </c>
      <c r="P49" s="47">
        <f>(O49/P$91)</f>
        <v>14.230310883472264</v>
      </c>
      <c r="Q49" s="9"/>
    </row>
    <row r="50" spans="1:17">
      <c r="A50" s="12"/>
      <c r="B50" s="25">
        <v>342.6</v>
      </c>
      <c r="C50" s="20" t="s">
        <v>56</v>
      </c>
      <c r="D50" s="46">
        <v>4002665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4"/>
        <v>4002665</v>
      </c>
      <c r="P50" s="47">
        <f>(O50/P$91)</f>
        <v>40.838936445909134</v>
      </c>
      <c r="Q50" s="9"/>
    </row>
    <row r="51" spans="1:17">
      <c r="A51" s="12"/>
      <c r="B51" s="25">
        <v>342.9</v>
      </c>
      <c r="C51" s="20" t="s">
        <v>57</v>
      </c>
      <c r="D51" s="46">
        <v>1973186</v>
      </c>
      <c r="E51" s="46">
        <v>3800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4"/>
        <v>1976986</v>
      </c>
      <c r="P51" s="47">
        <f>(O51/P$91)</f>
        <v>20.171062431767862</v>
      </c>
      <c r="Q51" s="9"/>
    </row>
    <row r="52" spans="1:17">
      <c r="A52" s="12"/>
      <c r="B52" s="25">
        <v>343.2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10144967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4"/>
        <v>10144967</v>
      </c>
      <c r="P52" s="47">
        <f>(O52/P$91)</f>
        <v>103.50845313281162</v>
      </c>
      <c r="Q52" s="9"/>
    </row>
    <row r="53" spans="1:17">
      <c r="A53" s="12"/>
      <c r="B53" s="25">
        <v>343.3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57281372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4"/>
        <v>57281372</v>
      </c>
      <c r="P53" s="47">
        <f>(O53/P$91)</f>
        <v>584.43819571272616</v>
      </c>
      <c r="Q53" s="9"/>
    </row>
    <row r="54" spans="1:17">
      <c r="A54" s="12"/>
      <c r="B54" s="25">
        <v>343.4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13845927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4"/>
        <v>13845927</v>
      </c>
      <c r="P54" s="47">
        <f>(O54/P$91)</f>
        <v>141.26911265062085</v>
      </c>
      <c r="Q54" s="9"/>
    </row>
    <row r="55" spans="1:17">
      <c r="A55" s="12"/>
      <c r="B55" s="25">
        <v>343.5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59644719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4"/>
        <v>59644719</v>
      </c>
      <c r="P55" s="47">
        <f>(O55/P$91)</f>
        <v>608.55127485690377</v>
      </c>
      <c r="Q55" s="9"/>
    </row>
    <row r="56" spans="1:17">
      <c r="A56" s="12"/>
      <c r="B56" s="25">
        <v>343.6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689699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4"/>
        <v>689699</v>
      </c>
      <c r="P56" s="47">
        <f>(O56/P$91)</f>
        <v>7.0369550356592629</v>
      </c>
      <c r="Q56" s="9"/>
    </row>
    <row r="57" spans="1:17">
      <c r="A57" s="12"/>
      <c r="B57" s="25">
        <v>343.7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1319791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4"/>
        <v>1319791</v>
      </c>
      <c r="P57" s="47">
        <f>(O57/P$91)</f>
        <v>13.465743641019886</v>
      </c>
      <c r="Q57" s="9"/>
    </row>
    <row r="58" spans="1:17">
      <c r="A58" s="12"/>
      <c r="B58" s="25">
        <v>343.9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8705895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4"/>
        <v>8705895</v>
      </c>
      <c r="P58" s="47">
        <f>(O58/P$91)</f>
        <v>88.825693034455313</v>
      </c>
      <c r="Q58" s="9"/>
    </row>
    <row r="59" spans="1:17">
      <c r="A59" s="12"/>
      <c r="B59" s="25">
        <v>344.9</v>
      </c>
      <c r="C59" s="20" t="s">
        <v>123</v>
      </c>
      <c r="D59" s="46">
        <v>0</v>
      </c>
      <c r="E59" s="46">
        <v>37533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4"/>
        <v>37533</v>
      </c>
      <c r="P59" s="47">
        <f>(O59/P$91)</f>
        <v>0.38294681209252024</v>
      </c>
      <c r="Q59" s="9"/>
    </row>
    <row r="60" spans="1:17">
      <c r="A60" s="12"/>
      <c r="B60" s="25">
        <v>347.2</v>
      </c>
      <c r="C60" s="20" t="s">
        <v>66</v>
      </c>
      <c r="D60" s="46">
        <v>1365857</v>
      </c>
      <c r="E60" s="46">
        <v>0</v>
      </c>
      <c r="F60" s="46">
        <v>0</v>
      </c>
      <c r="G60" s="46">
        <v>0</v>
      </c>
      <c r="H60" s="46">
        <v>0</v>
      </c>
      <c r="I60" s="46">
        <v>1246044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4"/>
        <v>2611901</v>
      </c>
      <c r="P60" s="47">
        <f>(O60/P$91)</f>
        <v>26.649059799410271</v>
      </c>
      <c r="Q60" s="9"/>
    </row>
    <row r="61" spans="1:17">
      <c r="A61" s="12"/>
      <c r="B61" s="25">
        <v>347.4</v>
      </c>
      <c r="C61" s="20" t="s">
        <v>67</v>
      </c>
      <c r="D61" s="46">
        <v>82677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4"/>
        <v>82677</v>
      </c>
      <c r="P61" s="47">
        <f>(O61/P$91)</f>
        <v>0.84354817316423669</v>
      </c>
      <c r="Q61" s="9"/>
    </row>
    <row r="62" spans="1:17">
      <c r="A62" s="12"/>
      <c r="B62" s="25">
        <v>347.5</v>
      </c>
      <c r="C62" s="20" t="s">
        <v>68</v>
      </c>
      <c r="D62" s="46">
        <v>558068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4"/>
        <v>558068</v>
      </c>
      <c r="P62" s="47">
        <f>(O62/P$91)</f>
        <v>5.6939323137198885</v>
      </c>
      <c r="Q62" s="9"/>
    </row>
    <row r="63" spans="1:17">
      <c r="A63" s="12"/>
      <c r="B63" s="25">
        <v>347.9</v>
      </c>
      <c r="C63" s="20" t="s">
        <v>69</v>
      </c>
      <c r="D63" s="46">
        <v>293840</v>
      </c>
      <c r="E63" s="46">
        <v>0</v>
      </c>
      <c r="F63" s="46">
        <v>0</v>
      </c>
      <c r="G63" s="46">
        <v>0</v>
      </c>
      <c r="H63" s="46">
        <v>0</v>
      </c>
      <c r="I63" s="46">
        <v>380431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4"/>
        <v>674271</v>
      </c>
      <c r="P63" s="47">
        <f>(O63/P$91)</f>
        <v>6.8795441328014206</v>
      </c>
      <c r="Q63" s="9"/>
    </row>
    <row r="64" spans="1:17">
      <c r="A64" s="12"/>
      <c r="B64" s="25">
        <v>349</v>
      </c>
      <c r="C64" s="20" t="s">
        <v>185</v>
      </c>
      <c r="D64" s="46">
        <v>24333786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24333786</v>
      </c>
      <c r="P64" s="47">
        <f>(O64/P$91)</f>
        <v>248.27607105324913</v>
      </c>
      <c r="Q64" s="9"/>
    </row>
    <row r="65" spans="1:17" ht="15.75">
      <c r="A65" s="29" t="s">
        <v>50</v>
      </c>
      <c r="B65" s="30"/>
      <c r="C65" s="31"/>
      <c r="D65" s="32">
        <f>SUM(D66:D71)</f>
        <v>2279096</v>
      </c>
      <c r="E65" s="32">
        <f>SUM(E66:E71)</f>
        <v>831393</v>
      </c>
      <c r="F65" s="32">
        <f>SUM(F66:F71)</f>
        <v>0</v>
      </c>
      <c r="G65" s="32">
        <f>SUM(G66:G71)</f>
        <v>0</v>
      </c>
      <c r="H65" s="32">
        <f>SUM(H66:H71)</f>
        <v>0</v>
      </c>
      <c r="I65" s="32">
        <f>SUM(I66:I71)</f>
        <v>0</v>
      </c>
      <c r="J65" s="32">
        <f>SUM(J66:J71)</f>
        <v>0</v>
      </c>
      <c r="K65" s="32">
        <f>SUM(K66:K71)</f>
        <v>0</v>
      </c>
      <c r="L65" s="32">
        <f>SUM(L66:L71)</f>
        <v>0</v>
      </c>
      <c r="M65" s="32">
        <f>SUM(M66:M71)</f>
        <v>0</v>
      </c>
      <c r="N65" s="32">
        <f>SUM(N66:N71)</f>
        <v>0</v>
      </c>
      <c r="O65" s="32">
        <f>SUM(D65:N65)</f>
        <v>3110489</v>
      </c>
      <c r="P65" s="45">
        <f>(O65/P$91)</f>
        <v>31.736121455754965</v>
      </c>
      <c r="Q65" s="10"/>
    </row>
    <row r="66" spans="1:17">
      <c r="A66" s="13"/>
      <c r="B66" s="39">
        <v>351.1</v>
      </c>
      <c r="C66" s="21" t="s">
        <v>72</v>
      </c>
      <c r="D66" s="46">
        <v>12036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12036</v>
      </c>
      <c r="P66" s="47">
        <f>(O66/P$91)</f>
        <v>0.12280254257175215</v>
      </c>
      <c r="Q66" s="9"/>
    </row>
    <row r="67" spans="1:17">
      <c r="A67" s="13"/>
      <c r="B67" s="39">
        <v>351.2</v>
      </c>
      <c r="C67" s="21" t="s">
        <v>73</v>
      </c>
      <c r="D67" s="46">
        <v>2137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ref="O67:O71" si="5">SUM(D67:N67)</f>
        <v>2137</v>
      </c>
      <c r="P67" s="47">
        <f>(O67/P$91)</f>
        <v>2.1803675097693116E-2</v>
      </c>
      <c r="Q67" s="9"/>
    </row>
    <row r="68" spans="1:17">
      <c r="A68" s="13"/>
      <c r="B68" s="39">
        <v>351.3</v>
      </c>
      <c r="C68" s="21" t="s">
        <v>74</v>
      </c>
      <c r="D68" s="46">
        <v>45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5"/>
        <v>45</v>
      </c>
      <c r="P68" s="47">
        <f>(O68/P$91)</f>
        <v>4.5913213822938243E-4</v>
      </c>
      <c r="Q68" s="9"/>
    </row>
    <row r="69" spans="1:17">
      <c r="A69" s="13"/>
      <c r="B69" s="39">
        <v>351.5</v>
      </c>
      <c r="C69" s="21" t="s">
        <v>75</v>
      </c>
      <c r="D69" s="46">
        <v>979757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5"/>
        <v>979757</v>
      </c>
      <c r="P69" s="47">
        <f>(O69/P$91)</f>
        <v>9.9963983634489999</v>
      </c>
      <c r="Q69" s="9"/>
    </row>
    <row r="70" spans="1:17">
      <c r="A70" s="13"/>
      <c r="B70" s="39">
        <v>354</v>
      </c>
      <c r="C70" s="21" t="s">
        <v>109</v>
      </c>
      <c r="D70" s="46">
        <v>1270107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5"/>
        <v>1270107</v>
      </c>
      <c r="P70" s="47">
        <f>(O70/P$91)</f>
        <v>12.958820948669027</v>
      </c>
      <c r="Q70" s="9"/>
    </row>
    <row r="71" spans="1:17">
      <c r="A71" s="13"/>
      <c r="B71" s="39">
        <v>359</v>
      </c>
      <c r="C71" s="21" t="s">
        <v>76</v>
      </c>
      <c r="D71" s="46">
        <v>15014</v>
      </c>
      <c r="E71" s="46">
        <v>831393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5"/>
        <v>846407</v>
      </c>
      <c r="P71" s="47">
        <f>(O71/P$91)</f>
        <v>8.6358367938292648</v>
      </c>
      <c r="Q71" s="9"/>
    </row>
    <row r="72" spans="1:17" ht="15.75">
      <c r="A72" s="29" t="s">
        <v>4</v>
      </c>
      <c r="B72" s="30"/>
      <c r="C72" s="31"/>
      <c r="D72" s="32">
        <f>SUM(D73:D83)</f>
        <v>5557028</v>
      </c>
      <c r="E72" s="32">
        <f>SUM(E73:E83)</f>
        <v>991698</v>
      </c>
      <c r="F72" s="32">
        <f>SUM(F73:F83)</f>
        <v>95482</v>
      </c>
      <c r="G72" s="32">
        <f>SUM(G73:G83)</f>
        <v>3521682</v>
      </c>
      <c r="H72" s="32">
        <f>SUM(H73:H83)</f>
        <v>0</v>
      </c>
      <c r="I72" s="32">
        <f>SUM(I73:I83)</f>
        <v>17981688</v>
      </c>
      <c r="J72" s="32">
        <f>SUM(J73:J83)</f>
        <v>3636282</v>
      </c>
      <c r="K72" s="32">
        <f>SUM(K73:K83)</f>
        <v>93268175</v>
      </c>
      <c r="L72" s="32">
        <f>SUM(L73:L83)</f>
        <v>0</v>
      </c>
      <c r="M72" s="32">
        <f>SUM(M73:M83)</f>
        <v>343271</v>
      </c>
      <c r="N72" s="32">
        <f>SUM(N73:N83)</f>
        <v>0</v>
      </c>
      <c r="O72" s="32">
        <f>SUM(D72:N72)</f>
        <v>125395306</v>
      </c>
      <c r="P72" s="45">
        <f>(O72/P$91)</f>
        <v>1279.4003326157267</v>
      </c>
      <c r="Q72" s="10"/>
    </row>
    <row r="73" spans="1:17">
      <c r="A73" s="12"/>
      <c r="B73" s="25">
        <v>361.1</v>
      </c>
      <c r="C73" s="20" t="s">
        <v>77</v>
      </c>
      <c r="D73" s="46">
        <v>3970108</v>
      </c>
      <c r="E73" s="46">
        <v>453798</v>
      </c>
      <c r="F73" s="46">
        <v>95482</v>
      </c>
      <c r="G73" s="46">
        <v>3374605</v>
      </c>
      <c r="H73" s="46">
        <v>0</v>
      </c>
      <c r="I73" s="46">
        <v>12989664</v>
      </c>
      <c r="J73" s="46">
        <v>1346180</v>
      </c>
      <c r="K73" s="46">
        <v>5358929</v>
      </c>
      <c r="L73" s="46">
        <v>0</v>
      </c>
      <c r="M73" s="46">
        <v>343271</v>
      </c>
      <c r="N73" s="46">
        <v>0</v>
      </c>
      <c r="O73" s="46">
        <f>SUM(D73:N73)</f>
        <v>27932037</v>
      </c>
      <c r="P73" s="47">
        <f>(O73/P$91)</f>
        <v>284.98879717582719</v>
      </c>
      <c r="Q73" s="9"/>
    </row>
    <row r="74" spans="1:17">
      <c r="A74" s="12"/>
      <c r="B74" s="25">
        <v>361.2</v>
      </c>
      <c r="C74" s="20" t="s">
        <v>78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5630379</v>
      </c>
      <c r="L74" s="46">
        <v>0</v>
      </c>
      <c r="M74" s="46">
        <v>0</v>
      </c>
      <c r="N74" s="46">
        <v>0</v>
      </c>
      <c r="O74" s="46">
        <f t="shared" ref="O74:O88" si="6">SUM(D74:N74)</f>
        <v>5630379</v>
      </c>
      <c r="P74" s="47">
        <f>(O74/P$91)</f>
        <v>57.446398873595818</v>
      </c>
      <c r="Q74" s="9"/>
    </row>
    <row r="75" spans="1:17">
      <c r="A75" s="12"/>
      <c r="B75" s="25">
        <v>361.3</v>
      </c>
      <c r="C75" s="20" t="s">
        <v>79</v>
      </c>
      <c r="D75" s="46">
        <v>810906</v>
      </c>
      <c r="E75" s="46">
        <v>46091</v>
      </c>
      <c r="F75" s="46">
        <v>0</v>
      </c>
      <c r="G75" s="46">
        <v>147077</v>
      </c>
      <c r="H75" s="46">
        <v>0</v>
      </c>
      <c r="I75" s="46">
        <v>2649846</v>
      </c>
      <c r="J75" s="46">
        <v>244790</v>
      </c>
      <c r="K75" s="46">
        <v>38609727</v>
      </c>
      <c r="L75" s="46">
        <v>0</v>
      </c>
      <c r="M75" s="46">
        <v>0</v>
      </c>
      <c r="N75" s="46">
        <v>0</v>
      </c>
      <c r="O75" s="46">
        <f t="shared" si="6"/>
        <v>42508437</v>
      </c>
      <c r="P75" s="47">
        <f>(O75/P$91)</f>
        <v>433.71087939108878</v>
      </c>
      <c r="Q75" s="9"/>
    </row>
    <row r="76" spans="1:17">
      <c r="A76" s="12"/>
      <c r="B76" s="25">
        <v>361.4</v>
      </c>
      <c r="C76" s="20" t="s">
        <v>125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3122392</v>
      </c>
      <c r="L76" s="46">
        <v>0</v>
      </c>
      <c r="M76" s="46">
        <v>0</v>
      </c>
      <c r="N76" s="46">
        <v>0</v>
      </c>
      <c r="O76" s="46">
        <f t="shared" si="6"/>
        <v>3122392</v>
      </c>
      <c r="P76" s="47">
        <f>(O76/P$91)</f>
        <v>31.857567007784841</v>
      </c>
      <c r="Q76" s="9"/>
    </row>
    <row r="77" spans="1:17">
      <c r="A77" s="12"/>
      <c r="B77" s="25">
        <v>362</v>
      </c>
      <c r="C77" s="20" t="s">
        <v>81</v>
      </c>
      <c r="D77" s="46">
        <v>192600</v>
      </c>
      <c r="E77" s="46">
        <v>0</v>
      </c>
      <c r="F77" s="46">
        <v>0</v>
      </c>
      <c r="G77" s="46">
        <v>0</v>
      </c>
      <c r="H77" s="46">
        <v>0</v>
      </c>
      <c r="I77" s="46">
        <v>141005</v>
      </c>
      <c r="J77" s="46">
        <v>0</v>
      </c>
      <c r="K77" s="46">
        <v>2681</v>
      </c>
      <c r="L77" s="46">
        <v>0</v>
      </c>
      <c r="M77" s="46">
        <v>0</v>
      </c>
      <c r="N77" s="46">
        <v>0</v>
      </c>
      <c r="O77" s="46">
        <f t="shared" si="6"/>
        <v>336286</v>
      </c>
      <c r="P77" s="47">
        <f>(O77/P$91)</f>
        <v>3.4311046719245799</v>
      </c>
      <c r="Q77" s="9"/>
    </row>
    <row r="78" spans="1:17">
      <c r="A78" s="12"/>
      <c r="B78" s="25">
        <v>364</v>
      </c>
      <c r="C78" s="20" t="s">
        <v>126</v>
      </c>
      <c r="D78" s="46">
        <v>104281</v>
      </c>
      <c r="E78" s="46">
        <v>9575</v>
      </c>
      <c r="F78" s="46">
        <v>0</v>
      </c>
      <c r="G78" s="46">
        <v>0</v>
      </c>
      <c r="H78" s="46">
        <v>0</v>
      </c>
      <c r="I78" s="46">
        <v>231429</v>
      </c>
      <c r="J78" s="46">
        <v>105665</v>
      </c>
      <c r="K78" s="46">
        <v>0</v>
      </c>
      <c r="L78" s="46">
        <v>0</v>
      </c>
      <c r="M78" s="46">
        <v>0</v>
      </c>
      <c r="N78" s="46">
        <v>0</v>
      </c>
      <c r="O78" s="46">
        <f t="shared" si="6"/>
        <v>450950</v>
      </c>
      <c r="P78" s="47">
        <f>(O78/P$91)</f>
        <v>4.601014171878667</v>
      </c>
      <c r="Q78" s="9"/>
    </row>
    <row r="79" spans="1:17">
      <c r="A79" s="12"/>
      <c r="B79" s="25">
        <v>365</v>
      </c>
      <c r="C79" s="20" t="s">
        <v>127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11960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6"/>
        <v>11960</v>
      </c>
      <c r="P79" s="47">
        <f>(O79/P$91)</f>
        <v>0.12202711940496475</v>
      </c>
      <c r="Q79" s="9"/>
    </row>
    <row r="80" spans="1:17">
      <c r="A80" s="12"/>
      <c r="B80" s="25">
        <v>366</v>
      </c>
      <c r="C80" s="20" t="s">
        <v>84</v>
      </c>
      <c r="D80" s="46">
        <v>77590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6"/>
        <v>77590</v>
      </c>
      <c r="P80" s="47">
        <f>(O80/P$91)</f>
        <v>0.79164583567150626</v>
      </c>
      <c r="Q80" s="9"/>
    </row>
    <row r="81" spans="1:120">
      <c r="A81" s="12"/>
      <c r="B81" s="25">
        <v>368</v>
      </c>
      <c r="C81" s="20" t="s">
        <v>85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40519439</v>
      </c>
      <c r="L81" s="46">
        <v>0</v>
      </c>
      <c r="M81" s="46">
        <v>0</v>
      </c>
      <c r="N81" s="46">
        <v>0</v>
      </c>
      <c r="O81" s="46">
        <f t="shared" si="6"/>
        <v>40519439</v>
      </c>
      <c r="P81" s="47">
        <f>(O81/P$91)</f>
        <v>413.41725928722286</v>
      </c>
      <c r="Q81" s="9"/>
    </row>
    <row r="82" spans="1:120">
      <c r="A82" s="12"/>
      <c r="B82" s="25">
        <v>369.3</v>
      </c>
      <c r="C82" s="20" t="s">
        <v>147</v>
      </c>
      <c r="D82" s="46">
        <v>37569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>SUM(D82:N82)</f>
        <v>37569</v>
      </c>
      <c r="P82" s="47">
        <f>(O82/P$91)</f>
        <v>0.38331411780310376</v>
      </c>
      <c r="Q82" s="9"/>
    </row>
    <row r="83" spans="1:120">
      <c r="A83" s="12"/>
      <c r="B83" s="25">
        <v>369.9</v>
      </c>
      <c r="C83" s="20" t="s">
        <v>86</v>
      </c>
      <c r="D83" s="46">
        <v>363974</v>
      </c>
      <c r="E83" s="46">
        <v>482234</v>
      </c>
      <c r="F83" s="46">
        <v>0</v>
      </c>
      <c r="G83" s="46">
        <v>0</v>
      </c>
      <c r="H83" s="46">
        <v>0</v>
      </c>
      <c r="I83" s="46">
        <v>1957784</v>
      </c>
      <c r="J83" s="46">
        <v>1939647</v>
      </c>
      <c r="K83" s="46">
        <v>24628</v>
      </c>
      <c r="L83" s="46">
        <v>0</v>
      </c>
      <c r="M83" s="46">
        <v>0</v>
      </c>
      <c r="N83" s="46">
        <v>0</v>
      </c>
      <c r="O83" s="46">
        <f t="shared" si="6"/>
        <v>4768267</v>
      </c>
      <c r="P83" s="47">
        <f>(O83/P$91)</f>
        <v>48.650324963524504</v>
      </c>
      <c r="Q83" s="9"/>
    </row>
    <row r="84" spans="1:120" ht="15.75">
      <c r="A84" s="29" t="s">
        <v>51</v>
      </c>
      <c r="B84" s="30"/>
      <c r="C84" s="31"/>
      <c r="D84" s="32">
        <f>SUM(D85:D88)</f>
        <v>5416424</v>
      </c>
      <c r="E84" s="32">
        <f>SUM(E85:E88)</f>
        <v>2446520</v>
      </c>
      <c r="F84" s="32">
        <f>SUM(F85:F88)</f>
        <v>0</v>
      </c>
      <c r="G84" s="32">
        <f>SUM(G85:G88)</f>
        <v>5042000</v>
      </c>
      <c r="H84" s="32">
        <f>SUM(H85:H88)</f>
        <v>0</v>
      </c>
      <c r="I84" s="32">
        <f>SUM(I85:I88)</f>
        <v>2505163</v>
      </c>
      <c r="J84" s="32">
        <f>SUM(J85:J88)</f>
        <v>0</v>
      </c>
      <c r="K84" s="32">
        <f>SUM(K85:K88)</f>
        <v>0</v>
      </c>
      <c r="L84" s="32">
        <f>SUM(L85:L88)</f>
        <v>0</v>
      </c>
      <c r="M84" s="32">
        <f>SUM(M85:M88)</f>
        <v>0</v>
      </c>
      <c r="N84" s="32">
        <f>SUM(N85:N88)</f>
        <v>0</v>
      </c>
      <c r="O84" s="32">
        <f t="shared" si="6"/>
        <v>15410107</v>
      </c>
      <c r="P84" s="45">
        <f>(O84/P$91)</f>
        <v>157.22834171674609</v>
      </c>
      <c r="Q84" s="9"/>
    </row>
    <row r="85" spans="1:120">
      <c r="A85" s="12"/>
      <c r="B85" s="25">
        <v>381</v>
      </c>
      <c r="C85" s="20" t="s">
        <v>87</v>
      </c>
      <c r="D85" s="46">
        <v>5368737</v>
      </c>
      <c r="E85" s="46">
        <v>2446520</v>
      </c>
      <c r="F85" s="46">
        <v>0</v>
      </c>
      <c r="G85" s="46">
        <v>5042000</v>
      </c>
      <c r="H85" s="46">
        <v>0</v>
      </c>
      <c r="I85" s="46">
        <v>755010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6"/>
        <v>13612267</v>
      </c>
      <c r="P85" s="47">
        <f>(O85/P$91)</f>
        <v>138.88509453020581</v>
      </c>
      <c r="Q85" s="9"/>
    </row>
    <row r="86" spans="1:120">
      <c r="A86" s="12"/>
      <c r="B86" s="25">
        <v>384</v>
      </c>
      <c r="C86" s="20" t="s">
        <v>148</v>
      </c>
      <c r="D86" s="46">
        <v>47687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6"/>
        <v>47687</v>
      </c>
      <c r="P86" s="47">
        <f>(O86/P$91)</f>
        <v>0.48654742834987907</v>
      </c>
      <c r="Q86" s="9"/>
    </row>
    <row r="87" spans="1:120">
      <c r="A87" s="12"/>
      <c r="B87" s="25">
        <v>389.4</v>
      </c>
      <c r="C87" s="20" t="s">
        <v>104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63668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f t="shared" si="6"/>
        <v>63668</v>
      </c>
      <c r="P87" s="47">
        <f>(O87/P$91)</f>
        <v>0.64960055503974046</v>
      </c>
      <c r="Q87" s="9"/>
    </row>
    <row r="88" spans="1:120" ht="15.75" thickBot="1">
      <c r="A88" s="12"/>
      <c r="B88" s="25">
        <v>389.8</v>
      </c>
      <c r="C88" s="20" t="s">
        <v>88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1686485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f t="shared" si="6"/>
        <v>1686485</v>
      </c>
      <c r="P88" s="47">
        <f>(O88/P$91)</f>
        <v>17.207099203150666</v>
      </c>
      <c r="Q88" s="9"/>
    </row>
    <row r="89" spans="1:120" ht="16.5" thickBot="1">
      <c r="A89" s="14" t="s">
        <v>70</v>
      </c>
      <c r="B89" s="23"/>
      <c r="C89" s="22"/>
      <c r="D89" s="15">
        <f>SUM(D5,D17,D29,D44,D65,D72,D84)</f>
        <v>163627395</v>
      </c>
      <c r="E89" s="15">
        <f>SUM(E5,E17,E29,E44,E65,E72,E84)</f>
        <v>15012782</v>
      </c>
      <c r="F89" s="15">
        <f>SUM(F5,F17,F29,F44,F65,F72,F84)</f>
        <v>3502918</v>
      </c>
      <c r="G89" s="15">
        <f>SUM(G5,G17,G29,G44,G65,G72,G84)</f>
        <v>8604423</v>
      </c>
      <c r="H89" s="15">
        <f>SUM(H5,H17,H29,H44,H65,H72,H84)</f>
        <v>0</v>
      </c>
      <c r="I89" s="15">
        <f>SUM(I5,I17,I29,I44,I65,I72,I84)</f>
        <v>173765429</v>
      </c>
      <c r="J89" s="15">
        <f>SUM(J5,J17,J29,J44,J65,J72,J84)</f>
        <v>38769846</v>
      </c>
      <c r="K89" s="15">
        <f>SUM(K5,K17,K29,K44,K65,K72,K84)</f>
        <v>93268175</v>
      </c>
      <c r="L89" s="15">
        <f>SUM(L5,L17,L29,L44,L65,L72,L84)</f>
        <v>0</v>
      </c>
      <c r="M89" s="15">
        <f>SUM(M5,M17,M29,M44,M65,M72,M84)</f>
        <v>5092292</v>
      </c>
      <c r="N89" s="15">
        <f>SUM(N5,N17,N29,N44,N65,N72,N84)</f>
        <v>0</v>
      </c>
      <c r="O89" s="15">
        <f>SUM(D89:N89)</f>
        <v>501643260</v>
      </c>
      <c r="P89" s="38">
        <f>(O89/P$91)</f>
        <v>5118.2342798257341</v>
      </c>
      <c r="Q89" s="6"/>
      <c r="R89" s="2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</row>
    <row r="90" spans="1:120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9"/>
    </row>
    <row r="91" spans="1:120">
      <c r="A91" s="40"/>
      <c r="B91" s="41"/>
      <c r="C91" s="41"/>
      <c r="D91" s="42"/>
      <c r="E91" s="42"/>
      <c r="F91" s="42"/>
      <c r="G91" s="42"/>
      <c r="H91" s="42"/>
      <c r="I91" s="42"/>
      <c r="J91" s="42"/>
      <c r="K91" s="42"/>
      <c r="L91" s="42"/>
      <c r="M91" s="48" t="s">
        <v>193</v>
      </c>
      <c r="N91" s="48"/>
      <c r="O91" s="48"/>
      <c r="P91" s="43">
        <v>98011</v>
      </c>
    </row>
    <row r="92" spans="1:120">
      <c r="A92" s="49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1"/>
    </row>
    <row r="93" spans="1:120" ht="15.75" customHeight="1" thickBot="1">
      <c r="A93" s="52" t="s">
        <v>106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4"/>
    </row>
  </sheetData>
  <mergeCells count="10">
    <mergeCell ref="M91:O91"/>
    <mergeCell ref="A92:P92"/>
    <mergeCell ref="A93:P9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45248648</v>
      </c>
      <c r="E5" s="27">
        <f t="shared" si="0"/>
        <v>1498020</v>
      </c>
      <c r="F5" s="27">
        <f t="shared" si="0"/>
        <v>2450529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49197197</v>
      </c>
      <c r="O5" s="33">
        <f t="shared" ref="O5:O36" si="1">(N5/O$90)</f>
        <v>558.84948826008429</v>
      </c>
      <c r="P5" s="6"/>
    </row>
    <row r="6" spans="1:133">
      <c r="A6" s="12"/>
      <c r="B6" s="25">
        <v>311</v>
      </c>
      <c r="C6" s="20" t="s">
        <v>3</v>
      </c>
      <c r="D6" s="46">
        <v>29257526</v>
      </c>
      <c r="E6" s="46">
        <v>0</v>
      </c>
      <c r="F6" s="46">
        <v>2450529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31708055</v>
      </c>
      <c r="O6" s="47">
        <f t="shared" si="1"/>
        <v>360.18373791646314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91121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91121</v>
      </c>
      <c r="O7" s="47">
        <f t="shared" si="1"/>
        <v>1.0350777549328092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867850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867850</v>
      </c>
      <c r="O8" s="47">
        <f t="shared" si="1"/>
        <v>9.8582349800642941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539049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539049</v>
      </c>
      <c r="O9" s="47">
        <f t="shared" si="1"/>
        <v>6.1232605954585209</v>
      </c>
      <c r="P9" s="9"/>
    </row>
    <row r="10" spans="1:133">
      <c r="A10" s="12"/>
      <c r="B10" s="25">
        <v>312.51</v>
      </c>
      <c r="C10" s="20" t="s">
        <v>96</v>
      </c>
      <c r="D10" s="46">
        <v>879470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879470</v>
      </c>
      <c r="O10" s="47">
        <f t="shared" si="1"/>
        <v>9.9902309361262258</v>
      </c>
      <c r="P10" s="9"/>
    </row>
    <row r="11" spans="1:133">
      <c r="A11" s="12"/>
      <c r="B11" s="25">
        <v>312.52</v>
      </c>
      <c r="C11" s="20" t="s">
        <v>115</v>
      </c>
      <c r="D11" s="46">
        <v>620714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620714</v>
      </c>
      <c r="O11" s="47">
        <f t="shared" si="1"/>
        <v>7.0509240852861996</v>
      </c>
      <c r="P11" s="9"/>
    </row>
    <row r="12" spans="1:133">
      <c r="A12" s="12"/>
      <c r="B12" s="25">
        <v>314.10000000000002</v>
      </c>
      <c r="C12" s="20" t="s">
        <v>14</v>
      </c>
      <c r="D12" s="46">
        <v>6756230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6756230</v>
      </c>
      <c r="O12" s="47">
        <f t="shared" si="1"/>
        <v>76.746560948735137</v>
      </c>
      <c r="P12" s="9"/>
    </row>
    <row r="13" spans="1:133">
      <c r="A13" s="12"/>
      <c r="B13" s="25">
        <v>314.3</v>
      </c>
      <c r="C13" s="20" t="s">
        <v>15</v>
      </c>
      <c r="D13" s="46">
        <v>1806782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1806782</v>
      </c>
      <c r="O13" s="47">
        <f t="shared" si="1"/>
        <v>20.52391716742585</v>
      </c>
      <c r="P13" s="9"/>
    </row>
    <row r="14" spans="1:133">
      <c r="A14" s="12"/>
      <c r="B14" s="25">
        <v>314.39999999999998</v>
      </c>
      <c r="C14" s="20" t="s">
        <v>16</v>
      </c>
      <c r="D14" s="46">
        <v>452859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452859</v>
      </c>
      <c r="O14" s="47">
        <f t="shared" si="1"/>
        <v>5.1441959265275523</v>
      </c>
      <c r="P14" s="9"/>
    </row>
    <row r="15" spans="1:133">
      <c r="A15" s="12"/>
      <c r="B15" s="25">
        <v>314.8</v>
      </c>
      <c r="C15" s="20" t="s">
        <v>17</v>
      </c>
      <c r="D15" s="46">
        <v>31129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31129</v>
      </c>
      <c r="O15" s="47">
        <f t="shared" si="1"/>
        <v>0.35360603410084857</v>
      </c>
      <c r="P15" s="9"/>
    </row>
    <row r="16" spans="1:133">
      <c r="A16" s="12"/>
      <c r="B16" s="25">
        <v>315</v>
      </c>
      <c r="C16" s="20" t="s">
        <v>116</v>
      </c>
      <c r="D16" s="46">
        <v>3017207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3017207</v>
      </c>
      <c r="O16" s="47">
        <f t="shared" si="1"/>
        <v>34.273590585348678</v>
      </c>
      <c r="P16" s="9"/>
    </row>
    <row r="17" spans="1:16">
      <c r="A17" s="12"/>
      <c r="B17" s="25">
        <v>316</v>
      </c>
      <c r="C17" s="20" t="s">
        <v>117</v>
      </c>
      <c r="D17" s="46">
        <v>2426731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2426731</v>
      </c>
      <c r="O17" s="47">
        <f t="shared" si="1"/>
        <v>27.566151329615032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SUM(D19:D28)</f>
        <v>26348583</v>
      </c>
      <c r="E18" s="32">
        <f t="shared" si="3"/>
        <v>84198</v>
      </c>
      <c r="F18" s="32">
        <f t="shared" si="3"/>
        <v>270600</v>
      </c>
      <c r="G18" s="32">
        <f t="shared" si="3"/>
        <v>0</v>
      </c>
      <c r="H18" s="32">
        <f t="shared" si="3"/>
        <v>0</v>
      </c>
      <c r="I18" s="32">
        <f t="shared" si="3"/>
        <v>11084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26714465</v>
      </c>
      <c r="O18" s="45">
        <f t="shared" si="1"/>
        <v>303.45966853339087</v>
      </c>
      <c r="P18" s="10"/>
    </row>
    <row r="19" spans="1:16">
      <c r="A19" s="12"/>
      <c r="B19" s="25">
        <v>322</v>
      </c>
      <c r="C19" s="20" t="s">
        <v>0</v>
      </c>
      <c r="D19" s="46">
        <v>7025304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7025304</v>
      </c>
      <c r="O19" s="47">
        <f t="shared" si="1"/>
        <v>79.80307384730726</v>
      </c>
      <c r="P19" s="9"/>
    </row>
    <row r="20" spans="1:16">
      <c r="A20" s="12"/>
      <c r="B20" s="25">
        <v>323.10000000000002</v>
      </c>
      <c r="C20" s="20" t="s">
        <v>21</v>
      </c>
      <c r="D20" s="46">
        <v>5603231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4">SUM(D20:M20)</f>
        <v>5603231</v>
      </c>
      <c r="O20" s="47">
        <f t="shared" si="1"/>
        <v>63.649211091295307</v>
      </c>
      <c r="P20" s="9"/>
    </row>
    <row r="21" spans="1:16">
      <c r="A21" s="12"/>
      <c r="B21" s="25">
        <v>323.7</v>
      </c>
      <c r="C21" s="20" t="s">
        <v>22</v>
      </c>
      <c r="D21" s="46">
        <v>3402257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3402257</v>
      </c>
      <c r="O21" s="47">
        <f t="shared" si="1"/>
        <v>38.647518544182297</v>
      </c>
      <c r="P21" s="9"/>
    </row>
    <row r="22" spans="1:16">
      <c r="A22" s="12"/>
      <c r="B22" s="25">
        <v>323.89999999999998</v>
      </c>
      <c r="C22" s="20" t="s">
        <v>23</v>
      </c>
      <c r="D22" s="46">
        <v>275577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275577</v>
      </c>
      <c r="O22" s="47">
        <f t="shared" si="1"/>
        <v>3.1303829245850987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41779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41779</v>
      </c>
      <c r="O23" s="47">
        <f t="shared" si="1"/>
        <v>0.47458339486328988</v>
      </c>
      <c r="P23" s="9"/>
    </row>
    <row r="24" spans="1:16">
      <c r="A24" s="12"/>
      <c r="B24" s="25">
        <v>324.22000000000003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3852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3852</v>
      </c>
      <c r="O24" s="47">
        <f t="shared" si="1"/>
        <v>4.3756318653232311E-2</v>
      </c>
      <c r="P24" s="9"/>
    </row>
    <row r="25" spans="1:16">
      <c r="A25" s="12"/>
      <c r="B25" s="25">
        <v>324.32</v>
      </c>
      <c r="C25" s="20" t="s">
        <v>26</v>
      </c>
      <c r="D25" s="46">
        <v>0</v>
      </c>
      <c r="E25" s="46">
        <v>42419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42419</v>
      </c>
      <c r="O25" s="47">
        <f t="shared" si="1"/>
        <v>0.48185339588563381</v>
      </c>
      <c r="P25" s="9"/>
    </row>
    <row r="26" spans="1:16">
      <c r="A26" s="12"/>
      <c r="B26" s="25">
        <v>325.10000000000002</v>
      </c>
      <c r="C26" s="20" t="s">
        <v>28</v>
      </c>
      <c r="D26" s="46">
        <v>0</v>
      </c>
      <c r="E26" s="46">
        <v>0</v>
      </c>
      <c r="F26" s="46">
        <v>270600</v>
      </c>
      <c r="G26" s="46">
        <v>0</v>
      </c>
      <c r="H26" s="46">
        <v>0</v>
      </c>
      <c r="I26" s="46">
        <v>7232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277832</v>
      </c>
      <c r="O26" s="47">
        <f t="shared" si="1"/>
        <v>3.1559983188122636</v>
      </c>
      <c r="P26" s="9"/>
    </row>
    <row r="27" spans="1:16">
      <c r="A27" s="12"/>
      <c r="B27" s="25">
        <v>325.2</v>
      </c>
      <c r="C27" s="20" t="s">
        <v>29</v>
      </c>
      <c r="D27" s="46">
        <v>8479941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8479941</v>
      </c>
      <c r="O27" s="47">
        <f t="shared" si="1"/>
        <v>96.32684334283735</v>
      </c>
      <c r="P27" s="9"/>
    </row>
    <row r="28" spans="1:16">
      <c r="A28" s="12"/>
      <c r="B28" s="25">
        <v>329</v>
      </c>
      <c r="C28" s="20" t="s">
        <v>30</v>
      </c>
      <c r="D28" s="46">
        <v>1562273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5">SUM(D28:M28)</f>
        <v>1562273</v>
      </c>
      <c r="O28" s="47">
        <f t="shared" si="1"/>
        <v>17.74644735496916</v>
      </c>
      <c r="P28" s="9"/>
    </row>
    <row r="29" spans="1:16" ht="15.75">
      <c r="A29" s="29" t="s">
        <v>32</v>
      </c>
      <c r="B29" s="30"/>
      <c r="C29" s="31"/>
      <c r="D29" s="32">
        <f t="shared" ref="D29:M29" si="6">SUM(D30:D44)</f>
        <v>8486230</v>
      </c>
      <c r="E29" s="32">
        <f t="shared" si="6"/>
        <v>1936893</v>
      </c>
      <c r="F29" s="32">
        <f t="shared" si="6"/>
        <v>0</v>
      </c>
      <c r="G29" s="32">
        <f t="shared" si="6"/>
        <v>927057</v>
      </c>
      <c r="H29" s="32">
        <f t="shared" si="6"/>
        <v>0</v>
      </c>
      <c r="I29" s="32">
        <f t="shared" si="6"/>
        <v>2363928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13714108</v>
      </c>
      <c r="O29" s="45">
        <f t="shared" si="1"/>
        <v>155.78371746958527</v>
      </c>
      <c r="P29" s="10"/>
    </row>
    <row r="30" spans="1:16">
      <c r="A30" s="12"/>
      <c r="B30" s="25">
        <v>331.2</v>
      </c>
      <c r="C30" s="20" t="s">
        <v>31</v>
      </c>
      <c r="D30" s="46">
        <v>42844</v>
      </c>
      <c r="E30" s="46">
        <v>472084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514928</v>
      </c>
      <c r="O30" s="47">
        <f t="shared" si="1"/>
        <v>5.8492610725523386</v>
      </c>
      <c r="P30" s="9"/>
    </row>
    <row r="31" spans="1:16">
      <c r="A31" s="12"/>
      <c r="B31" s="25">
        <v>331.35</v>
      </c>
      <c r="C31" s="20" t="s">
        <v>140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332894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332894</v>
      </c>
      <c r="O31" s="47">
        <f t="shared" si="1"/>
        <v>3.7814683130189817</v>
      </c>
      <c r="P31" s="9"/>
    </row>
    <row r="32" spans="1:16">
      <c r="A32" s="12"/>
      <c r="B32" s="25">
        <v>331.49</v>
      </c>
      <c r="C32" s="20" t="s">
        <v>141</v>
      </c>
      <c r="D32" s="46">
        <v>0</v>
      </c>
      <c r="E32" s="46">
        <v>0</v>
      </c>
      <c r="F32" s="46">
        <v>0</v>
      </c>
      <c r="G32" s="46">
        <v>177057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177057</v>
      </c>
      <c r="O32" s="47">
        <f t="shared" si="1"/>
        <v>2.0112571422080356</v>
      </c>
      <c r="P32" s="9"/>
    </row>
    <row r="33" spans="1:16">
      <c r="A33" s="12"/>
      <c r="B33" s="25">
        <v>331.5</v>
      </c>
      <c r="C33" s="20" t="s">
        <v>33</v>
      </c>
      <c r="D33" s="46">
        <v>0</v>
      </c>
      <c r="E33" s="46">
        <v>1144040</v>
      </c>
      <c r="F33" s="46">
        <v>0</v>
      </c>
      <c r="G33" s="46">
        <v>0</v>
      </c>
      <c r="H33" s="46">
        <v>0</v>
      </c>
      <c r="I33" s="46">
        <v>1766058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2910098</v>
      </c>
      <c r="O33" s="47">
        <f t="shared" si="1"/>
        <v>33.056899117376439</v>
      </c>
      <c r="P33" s="9"/>
    </row>
    <row r="34" spans="1:16">
      <c r="A34" s="12"/>
      <c r="B34" s="25">
        <v>334.2</v>
      </c>
      <c r="C34" s="20" t="s">
        <v>34</v>
      </c>
      <c r="D34" s="46">
        <v>116642</v>
      </c>
      <c r="E34" s="46">
        <v>0</v>
      </c>
      <c r="F34" s="46">
        <v>0</v>
      </c>
      <c r="G34" s="46">
        <v>750000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866642</v>
      </c>
      <c r="O34" s="47">
        <f t="shared" si="1"/>
        <v>9.8445128531346207</v>
      </c>
      <c r="P34" s="9"/>
    </row>
    <row r="35" spans="1:16">
      <c r="A35" s="12"/>
      <c r="B35" s="25">
        <v>335.12</v>
      </c>
      <c r="C35" s="20" t="s">
        <v>118</v>
      </c>
      <c r="D35" s="46">
        <v>2657086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7">SUM(D35:M35)</f>
        <v>2657086</v>
      </c>
      <c r="O35" s="47">
        <f t="shared" si="1"/>
        <v>30.182840525711949</v>
      </c>
      <c r="P35" s="9"/>
    </row>
    <row r="36" spans="1:16">
      <c r="A36" s="12"/>
      <c r="B36" s="25">
        <v>335.15</v>
      </c>
      <c r="C36" s="20" t="s">
        <v>119</v>
      </c>
      <c r="D36" s="46">
        <v>41351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41351</v>
      </c>
      <c r="O36" s="47">
        <f t="shared" si="1"/>
        <v>0.46972158167959743</v>
      </c>
      <c r="P36" s="9"/>
    </row>
    <row r="37" spans="1:16">
      <c r="A37" s="12"/>
      <c r="B37" s="25">
        <v>335.18</v>
      </c>
      <c r="C37" s="20" t="s">
        <v>120</v>
      </c>
      <c r="D37" s="46">
        <v>5332057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5332057</v>
      </c>
      <c r="O37" s="47">
        <f t="shared" ref="O37:O68" si="8">(N37/O$90)</f>
        <v>60.568843501868621</v>
      </c>
      <c r="P37" s="9"/>
    </row>
    <row r="38" spans="1:16">
      <c r="A38" s="12"/>
      <c r="B38" s="25">
        <v>335.21</v>
      </c>
      <c r="C38" s="20" t="s">
        <v>39</v>
      </c>
      <c r="D38" s="46">
        <v>69190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69190</v>
      </c>
      <c r="O38" s="47">
        <f t="shared" si="8"/>
        <v>0.78595526677495942</v>
      </c>
      <c r="P38" s="9"/>
    </row>
    <row r="39" spans="1:16">
      <c r="A39" s="12"/>
      <c r="B39" s="25">
        <v>335.49</v>
      </c>
      <c r="C39" s="20" t="s">
        <v>112</v>
      </c>
      <c r="D39" s="46">
        <v>0</v>
      </c>
      <c r="E39" s="46">
        <v>72087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72087</v>
      </c>
      <c r="O39" s="47">
        <f t="shared" si="8"/>
        <v>0.81886338077766296</v>
      </c>
      <c r="P39" s="9"/>
    </row>
    <row r="40" spans="1:16">
      <c r="A40" s="12"/>
      <c r="B40" s="25">
        <v>335.5</v>
      </c>
      <c r="C40" s="20" t="s">
        <v>40</v>
      </c>
      <c r="D40" s="46">
        <v>0</v>
      </c>
      <c r="E40" s="46">
        <v>56118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56118</v>
      </c>
      <c r="O40" s="47">
        <f t="shared" si="8"/>
        <v>0.63746549589358537</v>
      </c>
      <c r="P40" s="9"/>
    </row>
    <row r="41" spans="1:16">
      <c r="A41" s="12"/>
      <c r="B41" s="25">
        <v>337.2</v>
      </c>
      <c r="C41" s="20" t="s">
        <v>134</v>
      </c>
      <c r="D41" s="46">
        <v>178926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178926</v>
      </c>
      <c r="O41" s="47">
        <f t="shared" si="8"/>
        <v>2.0324878170685992</v>
      </c>
      <c r="P41" s="9"/>
    </row>
    <row r="42" spans="1:16">
      <c r="A42" s="12"/>
      <c r="B42" s="25">
        <v>337.3</v>
      </c>
      <c r="C42" s="20" t="s">
        <v>108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264976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264976</v>
      </c>
      <c r="O42" s="47">
        <f t="shared" si="8"/>
        <v>3.0099621732759307</v>
      </c>
      <c r="P42" s="9"/>
    </row>
    <row r="43" spans="1:16">
      <c r="A43" s="12"/>
      <c r="B43" s="25">
        <v>337.5</v>
      </c>
      <c r="C43" s="20" t="s">
        <v>41</v>
      </c>
      <c r="D43" s="46">
        <v>0</v>
      </c>
      <c r="E43" s="46">
        <v>192564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192564</v>
      </c>
      <c r="O43" s="47">
        <f t="shared" si="8"/>
        <v>2.1874069951041086</v>
      </c>
      <c r="P43" s="9"/>
    </row>
    <row r="44" spans="1:16">
      <c r="A44" s="12"/>
      <c r="B44" s="25">
        <v>338</v>
      </c>
      <c r="C44" s="20" t="s">
        <v>44</v>
      </c>
      <c r="D44" s="46">
        <v>48134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48134</v>
      </c>
      <c r="O44" s="47">
        <f t="shared" si="8"/>
        <v>0.54677223313984524</v>
      </c>
      <c r="P44" s="9"/>
    </row>
    <row r="45" spans="1:16" ht="15.75">
      <c r="A45" s="29" t="s">
        <v>49</v>
      </c>
      <c r="B45" s="30"/>
      <c r="C45" s="31"/>
      <c r="D45" s="32">
        <f t="shared" ref="D45:M45" si="9">SUM(D46:D65)</f>
        <v>27700415</v>
      </c>
      <c r="E45" s="32">
        <f t="shared" si="9"/>
        <v>99418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121786582</v>
      </c>
      <c r="J45" s="32">
        <f t="shared" si="9"/>
        <v>5055298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154641713</v>
      </c>
      <c r="O45" s="45">
        <f t="shared" si="8"/>
        <v>1756.6334556359548</v>
      </c>
      <c r="P45" s="10"/>
    </row>
    <row r="46" spans="1:16">
      <c r="A46" s="12"/>
      <c r="B46" s="25">
        <v>341.2</v>
      </c>
      <c r="C46" s="20" t="s">
        <v>121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5055298</v>
      </c>
      <c r="K46" s="46">
        <v>0</v>
      </c>
      <c r="L46" s="46">
        <v>0</v>
      </c>
      <c r="M46" s="46">
        <v>0</v>
      </c>
      <c r="N46" s="46">
        <f t="shared" ref="N46:N65" si="10">SUM(D46:M46)</f>
        <v>5055298</v>
      </c>
      <c r="O46" s="47">
        <f t="shared" si="8"/>
        <v>57.425033794145378</v>
      </c>
      <c r="P46" s="9"/>
    </row>
    <row r="47" spans="1:16">
      <c r="A47" s="12"/>
      <c r="B47" s="25">
        <v>342.1</v>
      </c>
      <c r="C47" s="20" t="s">
        <v>53</v>
      </c>
      <c r="D47" s="46">
        <v>1362178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1362178</v>
      </c>
      <c r="O47" s="47">
        <f t="shared" si="8"/>
        <v>15.473492894709938</v>
      </c>
      <c r="P47" s="9"/>
    </row>
    <row r="48" spans="1:16">
      <c r="A48" s="12"/>
      <c r="B48" s="25">
        <v>342.2</v>
      </c>
      <c r="C48" s="20" t="s">
        <v>54</v>
      </c>
      <c r="D48" s="46">
        <v>188567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188567</v>
      </c>
      <c r="O48" s="47">
        <f t="shared" si="8"/>
        <v>2.1420035668442514</v>
      </c>
      <c r="P48" s="9"/>
    </row>
    <row r="49" spans="1:16">
      <c r="A49" s="12"/>
      <c r="B49" s="25">
        <v>342.5</v>
      </c>
      <c r="C49" s="20" t="s">
        <v>55</v>
      </c>
      <c r="D49" s="46">
        <v>1509471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1509471</v>
      </c>
      <c r="O49" s="47">
        <f t="shared" si="8"/>
        <v>17.146649551872592</v>
      </c>
      <c r="P49" s="9"/>
    </row>
    <row r="50" spans="1:16">
      <c r="A50" s="12"/>
      <c r="B50" s="25">
        <v>342.6</v>
      </c>
      <c r="C50" s="20" t="s">
        <v>56</v>
      </c>
      <c r="D50" s="46">
        <v>2740630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2740630</v>
      </c>
      <c r="O50" s="47">
        <f t="shared" si="8"/>
        <v>31.131848284166164</v>
      </c>
      <c r="P50" s="9"/>
    </row>
    <row r="51" spans="1:16">
      <c r="A51" s="12"/>
      <c r="B51" s="25">
        <v>342.9</v>
      </c>
      <c r="C51" s="20" t="s">
        <v>57</v>
      </c>
      <c r="D51" s="46">
        <v>1104831</v>
      </c>
      <c r="E51" s="46">
        <v>34560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1139391</v>
      </c>
      <c r="O51" s="47">
        <f t="shared" si="8"/>
        <v>12.942771460702236</v>
      </c>
      <c r="P51" s="9"/>
    </row>
    <row r="52" spans="1:16">
      <c r="A52" s="12"/>
      <c r="B52" s="25">
        <v>343.2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7785045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7785045</v>
      </c>
      <c r="O52" s="47">
        <f t="shared" si="8"/>
        <v>88.433257982801905</v>
      </c>
      <c r="P52" s="9"/>
    </row>
    <row r="53" spans="1:16">
      <c r="A53" s="12"/>
      <c r="B53" s="25">
        <v>343.3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44843280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44843280</v>
      </c>
      <c r="O53" s="47">
        <f t="shared" si="8"/>
        <v>509.39170538320855</v>
      </c>
      <c r="P53" s="9"/>
    </row>
    <row r="54" spans="1:16">
      <c r="A54" s="12"/>
      <c r="B54" s="25">
        <v>343.4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9202805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9202805</v>
      </c>
      <c r="O54" s="47">
        <f t="shared" si="8"/>
        <v>104.53812774754921</v>
      </c>
      <c r="P54" s="9"/>
    </row>
    <row r="55" spans="1:16">
      <c r="A55" s="12"/>
      <c r="B55" s="25">
        <v>343.5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49081439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49081439</v>
      </c>
      <c r="O55" s="47">
        <f t="shared" si="8"/>
        <v>557.534549543921</v>
      </c>
      <c r="P55" s="9"/>
    </row>
    <row r="56" spans="1:16">
      <c r="A56" s="12"/>
      <c r="B56" s="25">
        <v>343.6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2303423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2303423</v>
      </c>
      <c r="O56" s="47">
        <f t="shared" si="8"/>
        <v>26.16544932014131</v>
      </c>
      <c r="P56" s="9"/>
    </row>
    <row r="57" spans="1:16">
      <c r="A57" s="12"/>
      <c r="B57" s="25">
        <v>343.7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1109183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1109183</v>
      </c>
      <c r="O57" s="47">
        <f t="shared" si="8"/>
        <v>12.599627412447605</v>
      </c>
      <c r="P57" s="9"/>
    </row>
    <row r="58" spans="1:16">
      <c r="A58" s="12"/>
      <c r="B58" s="25">
        <v>343.9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6311494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6311494</v>
      </c>
      <c r="O58" s="47">
        <f t="shared" si="8"/>
        <v>71.69463723830836</v>
      </c>
      <c r="P58" s="9"/>
    </row>
    <row r="59" spans="1:16">
      <c r="A59" s="12"/>
      <c r="B59" s="25">
        <v>344.3</v>
      </c>
      <c r="C59" s="20" t="s">
        <v>122</v>
      </c>
      <c r="D59" s="46">
        <v>24101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24101</v>
      </c>
      <c r="O59" s="47">
        <f t="shared" si="8"/>
        <v>0.27377233537423468</v>
      </c>
      <c r="P59" s="9"/>
    </row>
    <row r="60" spans="1:16">
      <c r="A60" s="12"/>
      <c r="B60" s="25">
        <v>344.9</v>
      </c>
      <c r="C60" s="20" t="s">
        <v>123</v>
      </c>
      <c r="D60" s="46">
        <v>0</v>
      </c>
      <c r="E60" s="46">
        <v>64858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64858</v>
      </c>
      <c r="O60" s="47">
        <f t="shared" si="8"/>
        <v>0.73674644735496919</v>
      </c>
      <c r="P60" s="9"/>
    </row>
    <row r="61" spans="1:16">
      <c r="A61" s="12"/>
      <c r="B61" s="25">
        <v>347.2</v>
      </c>
      <c r="C61" s="20" t="s">
        <v>66</v>
      </c>
      <c r="D61" s="46">
        <v>863841</v>
      </c>
      <c r="E61" s="46">
        <v>0</v>
      </c>
      <c r="F61" s="46">
        <v>0</v>
      </c>
      <c r="G61" s="46">
        <v>0</v>
      </c>
      <c r="H61" s="46">
        <v>0</v>
      </c>
      <c r="I61" s="46">
        <v>810993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1674834</v>
      </c>
      <c r="O61" s="47">
        <f t="shared" si="8"/>
        <v>19.02507014415049</v>
      </c>
      <c r="P61" s="9"/>
    </row>
    <row r="62" spans="1:16">
      <c r="A62" s="12"/>
      <c r="B62" s="25">
        <v>347.4</v>
      </c>
      <c r="C62" s="20" t="s">
        <v>67</v>
      </c>
      <c r="D62" s="46">
        <v>19715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19715</v>
      </c>
      <c r="O62" s="47">
        <f t="shared" si="8"/>
        <v>0.22395010961798417</v>
      </c>
      <c r="P62" s="9"/>
    </row>
    <row r="63" spans="1:16">
      <c r="A63" s="12"/>
      <c r="B63" s="25">
        <v>347.5</v>
      </c>
      <c r="C63" s="20" t="s">
        <v>68</v>
      </c>
      <c r="D63" s="46">
        <v>438758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438758</v>
      </c>
      <c r="O63" s="47">
        <f t="shared" si="8"/>
        <v>4.9840173571274411</v>
      </c>
      <c r="P63" s="9"/>
    </row>
    <row r="64" spans="1:16">
      <c r="A64" s="12"/>
      <c r="B64" s="25">
        <v>347.9</v>
      </c>
      <c r="C64" s="20" t="s">
        <v>69</v>
      </c>
      <c r="D64" s="46">
        <v>154942</v>
      </c>
      <c r="E64" s="46">
        <v>0</v>
      </c>
      <c r="F64" s="46">
        <v>0</v>
      </c>
      <c r="G64" s="46">
        <v>0</v>
      </c>
      <c r="H64" s="46">
        <v>0</v>
      </c>
      <c r="I64" s="46">
        <v>338920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493862</v>
      </c>
      <c r="O64" s="47">
        <f t="shared" si="8"/>
        <v>5.6099644451512498</v>
      </c>
      <c r="P64" s="9"/>
    </row>
    <row r="65" spans="1:16">
      <c r="A65" s="12"/>
      <c r="B65" s="25">
        <v>349</v>
      </c>
      <c r="C65" s="20" t="s">
        <v>1</v>
      </c>
      <c r="D65" s="46">
        <v>19293381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19293381</v>
      </c>
      <c r="O65" s="47">
        <f t="shared" si="8"/>
        <v>219.16078061635977</v>
      </c>
      <c r="P65" s="9"/>
    </row>
    <row r="66" spans="1:16" ht="15.75">
      <c r="A66" s="29" t="s">
        <v>50</v>
      </c>
      <c r="B66" s="30"/>
      <c r="C66" s="31"/>
      <c r="D66" s="32">
        <f t="shared" ref="D66:M66" si="11">SUM(D67:D73)</f>
        <v>1818128</v>
      </c>
      <c r="E66" s="32">
        <f t="shared" si="11"/>
        <v>4301308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>SUM(D66:M66)</f>
        <v>6119436</v>
      </c>
      <c r="O66" s="45">
        <f t="shared" si="8"/>
        <v>69.512978087762548</v>
      </c>
      <c r="P66" s="10"/>
    </row>
    <row r="67" spans="1:16">
      <c r="A67" s="13"/>
      <c r="B67" s="39">
        <v>351.1</v>
      </c>
      <c r="C67" s="21" t="s">
        <v>72</v>
      </c>
      <c r="D67" s="46">
        <v>21192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21192</v>
      </c>
      <c r="O67" s="47">
        <f t="shared" si="8"/>
        <v>0.24072790885236217</v>
      </c>
      <c r="P67" s="9"/>
    </row>
    <row r="68" spans="1:16">
      <c r="A68" s="13"/>
      <c r="B68" s="39">
        <v>351.2</v>
      </c>
      <c r="C68" s="21" t="s">
        <v>73</v>
      </c>
      <c r="D68" s="46">
        <v>430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3" si="12">SUM(D68:M68)</f>
        <v>430</v>
      </c>
      <c r="O68" s="47">
        <f t="shared" si="8"/>
        <v>4.884531936887304E-3</v>
      </c>
      <c r="P68" s="9"/>
    </row>
    <row r="69" spans="1:16">
      <c r="A69" s="13"/>
      <c r="B69" s="39">
        <v>351.3</v>
      </c>
      <c r="C69" s="21" t="s">
        <v>74</v>
      </c>
      <c r="D69" s="46">
        <v>53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53</v>
      </c>
      <c r="O69" s="47">
        <f t="shared" ref="O69:O88" si="13">(N69/O$90)</f>
        <v>6.020469596628537E-4</v>
      </c>
      <c r="P69" s="9"/>
    </row>
    <row r="70" spans="1:16">
      <c r="A70" s="13"/>
      <c r="B70" s="39">
        <v>351.5</v>
      </c>
      <c r="C70" s="21" t="s">
        <v>75</v>
      </c>
      <c r="D70" s="46">
        <v>686743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686743</v>
      </c>
      <c r="O70" s="47">
        <f t="shared" si="13"/>
        <v>7.8009723626367382</v>
      </c>
      <c r="P70" s="9"/>
    </row>
    <row r="71" spans="1:16">
      <c r="A71" s="13"/>
      <c r="B71" s="39">
        <v>354</v>
      </c>
      <c r="C71" s="21" t="s">
        <v>109</v>
      </c>
      <c r="D71" s="46">
        <v>1029315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1029315</v>
      </c>
      <c r="O71" s="47">
        <f t="shared" si="13"/>
        <v>11.692376722365477</v>
      </c>
      <c r="P71" s="9"/>
    </row>
    <row r="72" spans="1:16">
      <c r="A72" s="13"/>
      <c r="B72" s="39">
        <v>358.2</v>
      </c>
      <c r="C72" s="21" t="s">
        <v>124</v>
      </c>
      <c r="D72" s="46">
        <v>0</v>
      </c>
      <c r="E72" s="46">
        <v>4301308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4301308</v>
      </c>
      <c r="O72" s="47">
        <f t="shared" si="13"/>
        <v>48.860177433462454</v>
      </c>
      <c r="P72" s="9"/>
    </row>
    <row r="73" spans="1:16">
      <c r="A73" s="13"/>
      <c r="B73" s="39">
        <v>359</v>
      </c>
      <c r="C73" s="21" t="s">
        <v>76</v>
      </c>
      <c r="D73" s="46">
        <v>80395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2"/>
        <v>80395</v>
      </c>
      <c r="O73" s="47">
        <f t="shared" si="13"/>
        <v>0.91323708154896455</v>
      </c>
      <c r="P73" s="9"/>
    </row>
    <row r="74" spans="1:16" ht="15.75">
      <c r="A74" s="29" t="s">
        <v>4</v>
      </c>
      <c r="B74" s="30"/>
      <c r="C74" s="31"/>
      <c r="D74" s="32">
        <f t="shared" ref="D74:M74" si="14">SUM(D75:D84)</f>
        <v>2811578</v>
      </c>
      <c r="E74" s="32">
        <f t="shared" si="14"/>
        <v>670775</v>
      </c>
      <c r="F74" s="32">
        <f t="shared" si="14"/>
        <v>51291</v>
      </c>
      <c r="G74" s="32">
        <f t="shared" si="14"/>
        <v>1187861</v>
      </c>
      <c r="H74" s="32">
        <f t="shared" si="14"/>
        <v>0</v>
      </c>
      <c r="I74" s="32">
        <f t="shared" si="14"/>
        <v>800304</v>
      </c>
      <c r="J74" s="32">
        <f t="shared" si="14"/>
        <v>74214</v>
      </c>
      <c r="K74" s="32">
        <f t="shared" si="14"/>
        <v>62012515</v>
      </c>
      <c r="L74" s="32">
        <f t="shared" si="14"/>
        <v>0</v>
      </c>
      <c r="M74" s="32">
        <f t="shared" si="14"/>
        <v>0</v>
      </c>
      <c r="N74" s="32">
        <f>SUM(D74:M74)</f>
        <v>67608538</v>
      </c>
      <c r="O74" s="45">
        <f t="shared" si="13"/>
        <v>767.99084434246254</v>
      </c>
      <c r="P74" s="10"/>
    </row>
    <row r="75" spans="1:16">
      <c r="A75" s="12"/>
      <c r="B75" s="25">
        <v>361.1</v>
      </c>
      <c r="C75" s="20" t="s">
        <v>77</v>
      </c>
      <c r="D75" s="46">
        <v>206728</v>
      </c>
      <c r="E75" s="46">
        <v>37821</v>
      </c>
      <c r="F75" s="46">
        <v>1291</v>
      </c>
      <c r="G75" s="46">
        <v>108052</v>
      </c>
      <c r="H75" s="46">
        <v>0</v>
      </c>
      <c r="I75" s="46">
        <v>571469</v>
      </c>
      <c r="J75" s="46">
        <v>53615</v>
      </c>
      <c r="K75" s="46">
        <v>1837970</v>
      </c>
      <c r="L75" s="46">
        <v>0</v>
      </c>
      <c r="M75" s="46">
        <v>0</v>
      </c>
      <c r="N75" s="46">
        <f>SUM(D75:M75)</f>
        <v>2816946</v>
      </c>
      <c r="O75" s="47">
        <f t="shared" si="13"/>
        <v>31.998750468574286</v>
      </c>
      <c r="P75" s="9"/>
    </row>
    <row r="76" spans="1:16">
      <c r="A76" s="12"/>
      <c r="B76" s="25">
        <v>361.2</v>
      </c>
      <c r="C76" s="20" t="s">
        <v>78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5005310</v>
      </c>
      <c r="L76" s="46">
        <v>0</v>
      </c>
      <c r="M76" s="46">
        <v>0</v>
      </c>
      <c r="N76" s="46">
        <f t="shared" ref="N76:N84" si="15">SUM(D76:M76)</f>
        <v>5005310</v>
      </c>
      <c r="O76" s="47">
        <f t="shared" si="13"/>
        <v>56.85720127679393</v>
      </c>
      <c r="P76" s="9"/>
    </row>
    <row r="77" spans="1:16">
      <c r="A77" s="12"/>
      <c r="B77" s="25">
        <v>361.3</v>
      </c>
      <c r="C77" s="20" t="s">
        <v>79</v>
      </c>
      <c r="D77" s="46">
        <v>-92933</v>
      </c>
      <c r="E77" s="46">
        <v>-6020</v>
      </c>
      <c r="F77" s="46">
        <v>0</v>
      </c>
      <c r="G77" s="46">
        <v>-74429</v>
      </c>
      <c r="H77" s="46">
        <v>0</v>
      </c>
      <c r="I77" s="46">
        <v>-133398</v>
      </c>
      <c r="J77" s="46">
        <v>-16249</v>
      </c>
      <c r="K77" s="46">
        <v>6873344</v>
      </c>
      <c r="L77" s="46">
        <v>0</v>
      </c>
      <c r="M77" s="46">
        <v>0</v>
      </c>
      <c r="N77" s="46">
        <f t="shared" si="15"/>
        <v>6550315</v>
      </c>
      <c r="O77" s="47">
        <f t="shared" si="13"/>
        <v>74.407494916678971</v>
      </c>
      <c r="P77" s="9"/>
    </row>
    <row r="78" spans="1:16">
      <c r="A78" s="12"/>
      <c r="B78" s="25">
        <v>361.4</v>
      </c>
      <c r="C78" s="20" t="s">
        <v>125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19629473</v>
      </c>
      <c r="L78" s="46">
        <v>0</v>
      </c>
      <c r="M78" s="46">
        <v>0</v>
      </c>
      <c r="N78" s="46">
        <f t="shared" si="15"/>
        <v>19629473</v>
      </c>
      <c r="O78" s="47">
        <f t="shared" si="13"/>
        <v>222.97857621573729</v>
      </c>
      <c r="P78" s="9"/>
    </row>
    <row r="79" spans="1:16">
      <c r="A79" s="12"/>
      <c r="B79" s="25">
        <v>362</v>
      </c>
      <c r="C79" s="20" t="s">
        <v>81</v>
      </c>
      <c r="D79" s="46">
        <v>155578</v>
      </c>
      <c r="E79" s="46">
        <v>0</v>
      </c>
      <c r="F79" s="46">
        <v>0</v>
      </c>
      <c r="G79" s="46">
        <v>0</v>
      </c>
      <c r="H79" s="46">
        <v>0</v>
      </c>
      <c r="I79" s="46">
        <v>63281</v>
      </c>
      <c r="J79" s="46">
        <v>0</v>
      </c>
      <c r="K79" s="46">
        <v>2938</v>
      </c>
      <c r="L79" s="46">
        <v>0</v>
      </c>
      <c r="M79" s="46">
        <v>0</v>
      </c>
      <c r="N79" s="46">
        <f t="shared" si="15"/>
        <v>221797</v>
      </c>
      <c r="O79" s="47">
        <f t="shared" si="13"/>
        <v>2.5194756511762635</v>
      </c>
      <c r="P79" s="9"/>
    </row>
    <row r="80" spans="1:16">
      <c r="A80" s="12"/>
      <c r="B80" s="25">
        <v>364</v>
      </c>
      <c r="C80" s="20" t="s">
        <v>126</v>
      </c>
      <c r="D80" s="46">
        <v>43215</v>
      </c>
      <c r="E80" s="46">
        <v>2316</v>
      </c>
      <c r="F80" s="46">
        <v>0</v>
      </c>
      <c r="G80" s="46">
        <v>0</v>
      </c>
      <c r="H80" s="46">
        <v>0</v>
      </c>
      <c r="I80" s="46">
        <v>-853674</v>
      </c>
      <c r="J80" s="46">
        <v>33605</v>
      </c>
      <c r="K80" s="46">
        <v>0</v>
      </c>
      <c r="L80" s="46">
        <v>0</v>
      </c>
      <c r="M80" s="46">
        <v>0</v>
      </c>
      <c r="N80" s="46">
        <f t="shared" si="15"/>
        <v>-774538</v>
      </c>
      <c r="O80" s="47">
        <f t="shared" si="13"/>
        <v>-8.7982688310065544</v>
      </c>
      <c r="P80" s="9"/>
    </row>
    <row r="81" spans="1:119">
      <c r="A81" s="12"/>
      <c r="B81" s="25">
        <v>365</v>
      </c>
      <c r="C81" s="20" t="s">
        <v>127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29050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5"/>
        <v>29050</v>
      </c>
      <c r="O81" s="47">
        <f t="shared" si="13"/>
        <v>0.32998989015482832</v>
      </c>
      <c r="P81" s="9"/>
    </row>
    <row r="82" spans="1:119">
      <c r="A82" s="12"/>
      <c r="B82" s="25">
        <v>366</v>
      </c>
      <c r="C82" s="20" t="s">
        <v>84</v>
      </c>
      <c r="D82" s="46">
        <v>56048</v>
      </c>
      <c r="E82" s="46">
        <v>0</v>
      </c>
      <c r="F82" s="46">
        <v>0</v>
      </c>
      <c r="G82" s="46">
        <v>226667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5"/>
        <v>282715</v>
      </c>
      <c r="O82" s="47">
        <f t="shared" si="13"/>
        <v>3.2114661547374279</v>
      </c>
      <c r="P82" s="9"/>
    </row>
    <row r="83" spans="1:119">
      <c r="A83" s="12"/>
      <c r="B83" s="25">
        <v>368</v>
      </c>
      <c r="C83" s="20" t="s">
        <v>85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28646327</v>
      </c>
      <c r="L83" s="46">
        <v>0</v>
      </c>
      <c r="M83" s="46">
        <v>0</v>
      </c>
      <c r="N83" s="46">
        <f t="shared" si="15"/>
        <v>28646327</v>
      </c>
      <c r="O83" s="47">
        <f t="shared" si="13"/>
        <v>325.40441652562106</v>
      </c>
      <c r="P83" s="9"/>
    </row>
    <row r="84" spans="1:119">
      <c r="A84" s="12"/>
      <c r="B84" s="25">
        <v>369.9</v>
      </c>
      <c r="C84" s="20" t="s">
        <v>86</v>
      </c>
      <c r="D84" s="46">
        <v>2442942</v>
      </c>
      <c r="E84" s="46">
        <v>636658</v>
      </c>
      <c r="F84" s="46">
        <v>50000</v>
      </c>
      <c r="G84" s="46">
        <v>927571</v>
      </c>
      <c r="H84" s="46">
        <v>0</v>
      </c>
      <c r="I84" s="46">
        <v>1123576</v>
      </c>
      <c r="J84" s="46">
        <v>3243</v>
      </c>
      <c r="K84" s="46">
        <v>17153</v>
      </c>
      <c r="L84" s="46">
        <v>0</v>
      </c>
      <c r="M84" s="46">
        <v>0</v>
      </c>
      <c r="N84" s="46">
        <f t="shared" si="15"/>
        <v>5201143</v>
      </c>
      <c r="O84" s="47">
        <f t="shared" si="13"/>
        <v>59.081742073994981</v>
      </c>
      <c r="P84" s="9"/>
    </row>
    <row r="85" spans="1:119" ht="15.75">
      <c r="A85" s="29" t="s">
        <v>51</v>
      </c>
      <c r="B85" s="30"/>
      <c r="C85" s="31"/>
      <c r="D85" s="32">
        <f t="shared" ref="D85:M85" si="16">SUM(D86:D87)</f>
        <v>12172983</v>
      </c>
      <c r="E85" s="32">
        <f t="shared" si="16"/>
        <v>0</v>
      </c>
      <c r="F85" s="32">
        <f t="shared" si="16"/>
        <v>0</v>
      </c>
      <c r="G85" s="32">
        <f t="shared" si="16"/>
        <v>1800000</v>
      </c>
      <c r="H85" s="32">
        <f t="shared" si="16"/>
        <v>0</v>
      </c>
      <c r="I85" s="32">
        <f t="shared" si="16"/>
        <v>3931342</v>
      </c>
      <c r="J85" s="32">
        <f t="shared" si="16"/>
        <v>2000000</v>
      </c>
      <c r="K85" s="32">
        <f t="shared" si="16"/>
        <v>0</v>
      </c>
      <c r="L85" s="32">
        <f t="shared" si="16"/>
        <v>0</v>
      </c>
      <c r="M85" s="32">
        <f t="shared" si="16"/>
        <v>0</v>
      </c>
      <c r="N85" s="32">
        <f>SUM(D85:M85)</f>
        <v>19904325</v>
      </c>
      <c r="O85" s="45">
        <f t="shared" si="13"/>
        <v>226.10072359228926</v>
      </c>
      <c r="P85" s="9"/>
    </row>
    <row r="86" spans="1:119">
      <c r="A86" s="12"/>
      <c r="B86" s="25">
        <v>381</v>
      </c>
      <c r="C86" s="20" t="s">
        <v>87</v>
      </c>
      <c r="D86" s="46">
        <v>12172983</v>
      </c>
      <c r="E86" s="46">
        <v>0</v>
      </c>
      <c r="F86" s="46">
        <v>0</v>
      </c>
      <c r="G86" s="46">
        <v>1800000</v>
      </c>
      <c r="H86" s="46">
        <v>0</v>
      </c>
      <c r="I86" s="46">
        <v>1571675</v>
      </c>
      <c r="J86" s="46">
        <v>2000000</v>
      </c>
      <c r="K86" s="46">
        <v>0</v>
      </c>
      <c r="L86" s="46">
        <v>0</v>
      </c>
      <c r="M86" s="46">
        <v>0</v>
      </c>
      <c r="N86" s="46">
        <f>SUM(D86:M86)</f>
        <v>17544658</v>
      </c>
      <c r="O86" s="47">
        <f t="shared" si="13"/>
        <v>199.2963774948031</v>
      </c>
      <c r="P86" s="9"/>
    </row>
    <row r="87" spans="1:119" ht="15.75" thickBot="1">
      <c r="A87" s="12"/>
      <c r="B87" s="25">
        <v>389.8</v>
      </c>
      <c r="C87" s="20" t="s">
        <v>128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2359667</v>
      </c>
      <c r="J87" s="46">
        <v>0</v>
      </c>
      <c r="K87" s="46">
        <v>0</v>
      </c>
      <c r="L87" s="46">
        <v>0</v>
      </c>
      <c r="M87" s="46">
        <v>0</v>
      </c>
      <c r="N87" s="46">
        <f>SUM(D87:M87)</f>
        <v>2359667</v>
      </c>
      <c r="O87" s="47">
        <f t="shared" si="13"/>
        <v>26.804346097486171</v>
      </c>
      <c r="P87" s="9"/>
    </row>
    <row r="88" spans="1:119" ht="16.5" thickBot="1">
      <c r="A88" s="14" t="s">
        <v>70</v>
      </c>
      <c r="B88" s="23"/>
      <c r="C88" s="22"/>
      <c r="D88" s="15">
        <f t="shared" ref="D88:M88" si="17">SUM(D5,D18,D29,D45,D66,D74,D85)</f>
        <v>124586565</v>
      </c>
      <c r="E88" s="15">
        <f t="shared" si="17"/>
        <v>8590612</v>
      </c>
      <c r="F88" s="15">
        <f t="shared" si="17"/>
        <v>2772420</v>
      </c>
      <c r="G88" s="15">
        <f t="shared" si="17"/>
        <v>3914918</v>
      </c>
      <c r="H88" s="15">
        <f t="shared" si="17"/>
        <v>0</v>
      </c>
      <c r="I88" s="15">
        <f t="shared" si="17"/>
        <v>128893240</v>
      </c>
      <c r="J88" s="15">
        <f t="shared" si="17"/>
        <v>7129512</v>
      </c>
      <c r="K88" s="15">
        <f t="shared" si="17"/>
        <v>62012515</v>
      </c>
      <c r="L88" s="15">
        <f t="shared" si="17"/>
        <v>0</v>
      </c>
      <c r="M88" s="15">
        <f t="shared" si="17"/>
        <v>0</v>
      </c>
      <c r="N88" s="15">
        <f>SUM(D88:M88)</f>
        <v>337899782</v>
      </c>
      <c r="O88" s="38">
        <f t="shared" si="13"/>
        <v>3838.3308759215292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48" t="s">
        <v>142</v>
      </c>
      <c r="M90" s="48"/>
      <c r="N90" s="48"/>
      <c r="O90" s="43">
        <v>88033</v>
      </c>
    </row>
    <row r="91" spans="1:119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1"/>
    </row>
    <row r="92" spans="1:119" ht="15.75" customHeight="1" thickBot="1">
      <c r="A92" s="52" t="s">
        <v>106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4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32958678</v>
      </c>
      <c r="E5" s="27">
        <f t="shared" si="0"/>
        <v>1454297</v>
      </c>
      <c r="F5" s="27">
        <f t="shared" si="0"/>
        <v>14196655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48609630</v>
      </c>
      <c r="O5" s="33">
        <f t="shared" ref="O5:O36" si="1">(N5/O$86)</f>
        <v>560.76172348157115</v>
      </c>
      <c r="P5" s="6"/>
    </row>
    <row r="6" spans="1:133">
      <c r="A6" s="12"/>
      <c r="B6" s="25">
        <v>311</v>
      </c>
      <c r="C6" s="20" t="s">
        <v>3</v>
      </c>
      <c r="D6" s="46">
        <v>28281531</v>
      </c>
      <c r="E6" s="46">
        <v>0</v>
      </c>
      <c r="F6" s="46">
        <v>2444946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30726477</v>
      </c>
      <c r="O6" s="47">
        <f t="shared" si="1"/>
        <v>354.46129088077521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88931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88931</v>
      </c>
      <c r="O7" s="47">
        <f t="shared" si="1"/>
        <v>1.0259099036742227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839270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839270</v>
      </c>
      <c r="O8" s="47">
        <f t="shared" si="1"/>
        <v>9.6818365345792241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526096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526096</v>
      </c>
      <c r="O9" s="47">
        <f t="shared" si="1"/>
        <v>6.0690546230605067</v>
      </c>
      <c r="P9" s="9"/>
    </row>
    <row r="10" spans="1:133">
      <c r="A10" s="12"/>
      <c r="B10" s="25">
        <v>312.51</v>
      </c>
      <c r="C10" s="20" t="s">
        <v>96</v>
      </c>
      <c r="D10" s="46">
        <v>864612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864612</v>
      </c>
      <c r="O10" s="47">
        <f t="shared" si="1"/>
        <v>9.9741823844955881</v>
      </c>
      <c r="P10" s="9"/>
    </row>
    <row r="11" spans="1:133">
      <c r="A11" s="12"/>
      <c r="B11" s="25">
        <v>312.52</v>
      </c>
      <c r="C11" s="20" t="s">
        <v>115</v>
      </c>
      <c r="D11" s="46">
        <v>568388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568388</v>
      </c>
      <c r="O11" s="47">
        <f t="shared" si="1"/>
        <v>6.5569360327622999</v>
      </c>
      <c r="P11" s="9"/>
    </row>
    <row r="12" spans="1:133">
      <c r="A12" s="12"/>
      <c r="B12" s="25">
        <v>314.10000000000002</v>
      </c>
      <c r="C12" s="20" t="s">
        <v>14</v>
      </c>
      <c r="D12" s="46">
        <v>0</v>
      </c>
      <c r="E12" s="46">
        <v>0</v>
      </c>
      <c r="F12" s="46">
        <v>6204168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6204168</v>
      </c>
      <c r="O12" s="47">
        <f t="shared" si="1"/>
        <v>71.571413739401279</v>
      </c>
      <c r="P12" s="9"/>
    </row>
    <row r="13" spans="1:133">
      <c r="A13" s="12"/>
      <c r="B13" s="25">
        <v>314.3</v>
      </c>
      <c r="C13" s="20" t="s">
        <v>15</v>
      </c>
      <c r="D13" s="46">
        <v>0</v>
      </c>
      <c r="E13" s="46">
        <v>0</v>
      </c>
      <c r="F13" s="46">
        <v>1699015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1699015</v>
      </c>
      <c r="O13" s="47">
        <f t="shared" si="1"/>
        <v>19.599873103766512</v>
      </c>
      <c r="P13" s="9"/>
    </row>
    <row r="14" spans="1:133">
      <c r="A14" s="12"/>
      <c r="B14" s="25">
        <v>314.39999999999998</v>
      </c>
      <c r="C14" s="20" t="s">
        <v>16</v>
      </c>
      <c r="D14" s="46">
        <v>0</v>
      </c>
      <c r="E14" s="46">
        <v>0</v>
      </c>
      <c r="F14" s="46">
        <v>455642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455642</v>
      </c>
      <c r="O14" s="47">
        <f t="shared" si="1"/>
        <v>5.2562957835842417</v>
      </c>
      <c r="P14" s="9"/>
    </row>
    <row r="15" spans="1:133">
      <c r="A15" s="12"/>
      <c r="B15" s="25">
        <v>314.8</v>
      </c>
      <c r="C15" s="20" t="s">
        <v>17</v>
      </c>
      <c r="D15" s="46">
        <v>0</v>
      </c>
      <c r="E15" s="46">
        <v>0</v>
      </c>
      <c r="F15" s="46">
        <v>33347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33347</v>
      </c>
      <c r="O15" s="47">
        <f t="shared" si="1"/>
        <v>0.38469169983272772</v>
      </c>
      <c r="P15" s="9"/>
    </row>
    <row r="16" spans="1:133">
      <c r="A16" s="12"/>
      <c r="B16" s="25">
        <v>315</v>
      </c>
      <c r="C16" s="20" t="s">
        <v>116</v>
      </c>
      <c r="D16" s="46">
        <v>891756</v>
      </c>
      <c r="E16" s="46">
        <v>0</v>
      </c>
      <c r="F16" s="46">
        <v>3359537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4251293</v>
      </c>
      <c r="O16" s="47">
        <f t="shared" si="1"/>
        <v>49.043006287131568</v>
      </c>
      <c r="P16" s="9"/>
    </row>
    <row r="17" spans="1:16">
      <c r="A17" s="12"/>
      <c r="B17" s="25">
        <v>316</v>
      </c>
      <c r="C17" s="20" t="s">
        <v>117</v>
      </c>
      <c r="D17" s="46">
        <v>2352391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2352391</v>
      </c>
      <c r="O17" s="47">
        <f t="shared" si="1"/>
        <v>27.137232508507815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SUM(D19:D28)</f>
        <v>24714982</v>
      </c>
      <c r="E18" s="32">
        <f t="shared" si="3"/>
        <v>46473</v>
      </c>
      <c r="F18" s="32">
        <f t="shared" si="3"/>
        <v>547500</v>
      </c>
      <c r="G18" s="32">
        <f t="shared" si="3"/>
        <v>0</v>
      </c>
      <c r="H18" s="32">
        <f t="shared" si="3"/>
        <v>0</v>
      </c>
      <c r="I18" s="32">
        <f t="shared" si="3"/>
        <v>7548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25316503</v>
      </c>
      <c r="O18" s="45">
        <f t="shared" si="1"/>
        <v>292.05171598315741</v>
      </c>
      <c r="P18" s="10"/>
    </row>
    <row r="19" spans="1:16">
      <c r="A19" s="12"/>
      <c r="B19" s="25">
        <v>322</v>
      </c>
      <c r="C19" s="20" t="s">
        <v>0</v>
      </c>
      <c r="D19" s="46">
        <v>6016173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6016173</v>
      </c>
      <c r="O19" s="47">
        <f t="shared" si="1"/>
        <v>69.402699428966955</v>
      </c>
      <c r="P19" s="9"/>
    </row>
    <row r="20" spans="1:16">
      <c r="A20" s="12"/>
      <c r="B20" s="25">
        <v>323.10000000000002</v>
      </c>
      <c r="C20" s="20" t="s">
        <v>21</v>
      </c>
      <c r="D20" s="46">
        <v>5282356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4">SUM(D20:M20)</f>
        <v>5282356</v>
      </c>
      <c r="O20" s="47">
        <f t="shared" si="1"/>
        <v>60.937370940762534</v>
      </c>
      <c r="P20" s="9"/>
    </row>
    <row r="21" spans="1:16">
      <c r="A21" s="12"/>
      <c r="B21" s="25">
        <v>323.7</v>
      </c>
      <c r="C21" s="20" t="s">
        <v>22</v>
      </c>
      <c r="D21" s="46">
        <v>3414324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3414324</v>
      </c>
      <c r="O21" s="47">
        <f t="shared" si="1"/>
        <v>39.387714137394013</v>
      </c>
      <c r="P21" s="9"/>
    </row>
    <row r="22" spans="1:16">
      <c r="A22" s="12"/>
      <c r="B22" s="25">
        <v>323.89999999999998</v>
      </c>
      <c r="C22" s="20" t="s">
        <v>23</v>
      </c>
      <c r="D22" s="46">
        <v>173383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173383</v>
      </c>
      <c r="O22" s="47">
        <f t="shared" si="1"/>
        <v>2.0001499682759416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37662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37662</v>
      </c>
      <c r="O23" s="47">
        <f t="shared" si="1"/>
        <v>0.43446963142412182</v>
      </c>
      <c r="P23" s="9"/>
    </row>
    <row r="24" spans="1:16">
      <c r="A24" s="12"/>
      <c r="B24" s="25">
        <v>324.32</v>
      </c>
      <c r="C24" s="20" t="s">
        <v>26</v>
      </c>
      <c r="D24" s="46">
        <v>0</v>
      </c>
      <c r="E24" s="46">
        <v>7832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7832</v>
      </c>
      <c r="O24" s="47">
        <f t="shared" si="1"/>
        <v>9.035011824421757E-2</v>
      </c>
      <c r="P24" s="9"/>
    </row>
    <row r="25" spans="1:16">
      <c r="A25" s="12"/>
      <c r="B25" s="25">
        <v>324.62</v>
      </c>
      <c r="C25" s="20" t="s">
        <v>27</v>
      </c>
      <c r="D25" s="46">
        <v>0</v>
      </c>
      <c r="E25" s="46">
        <v>979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979</v>
      </c>
      <c r="O25" s="47">
        <f t="shared" si="1"/>
        <v>1.1293764780527196E-2</v>
      </c>
      <c r="P25" s="9"/>
    </row>
    <row r="26" spans="1:16">
      <c r="A26" s="12"/>
      <c r="B26" s="25">
        <v>325.10000000000002</v>
      </c>
      <c r="C26" s="20" t="s">
        <v>28</v>
      </c>
      <c r="D26" s="46">
        <v>0</v>
      </c>
      <c r="E26" s="46">
        <v>0</v>
      </c>
      <c r="F26" s="46">
        <v>547500</v>
      </c>
      <c r="G26" s="46">
        <v>0</v>
      </c>
      <c r="H26" s="46">
        <v>0</v>
      </c>
      <c r="I26" s="46">
        <v>7548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555048</v>
      </c>
      <c r="O26" s="47">
        <f t="shared" si="1"/>
        <v>6.4030455096037375</v>
      </c>
      <c r="P26" s="9"/>
    </row>
    <row r="27" spans="1:16">
      <c r="A27" s="12"/>
      <c r="B27" s="25">
        <v>325.2</v>
      </c>
      <c r="C27" s="20" t="s">
        <v>29</v>
      </c>
      <c r="D27" s="46">
        <v>8827359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8827359</v>
      </c>
      <c r="O27" s="47">
        <f t="shared" si="1"/>
        <v>101.83260079598547</v>
      </c>
      <c r="P27" s="9"/>
    </row>
    <row r="28" spans="1:16">
      <c r="A28" s="12"/>
      <c r="B28" s="25">
        <v>329</v>
      </c>
      <c r="C28" s="20" t="s">
        <v>30</v>
      </c>
      <c r="D28" s="46">
        <v>1001387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1001387</v>
      </c>
      <c r="O28" s="47">
        <f t="shared" si="1"/>
        <v>11.552021687719906</v>
      </c>
      <c r="P28" s="9"/>
    </row>
    <row r="29" spans="1:16" ht="15.75">
      <c r="A29" s="29" t="s">
        <v>32</v>
      </c>
      <c r="B29" s="30"/>
      <c r="C29" s="31"/>
      <c r="D29" s="32">
        <f t="shared" ref="D29:M29" si="5">SUM(D30:D40)</f>
        <v>7910289</v>
      </c>
      <c r="E29" s="32">
        <f t="shared" si="5"/>
        <v>2885076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2249799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13045164</v>
      </c>
      <c r="O29" s="45">
        <f t="shared" si="1"/>
        <v>150.48928880429139</v>
      </c>
      <c r="P29" s="10"/>
    </row>
    <row r="30" spans="1:16">
      <c r="A30" s="12"/>
      <c r="B30" s="25">
        <v>331.2</v>
      </c>
      <c r="C30" s="20" t="s">
        <v>31</v>
      </c>
      <c r="D30" s="46">
        <v>73200</v>
      </c>
      <c r="E30" s="46">
        <v>241031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314231</v>
      </c>
      <c r="O30" s="47">
        <f t="shared" si="1"/>
        <v>3.6249754859548942</v>
      </c>
      <c r="P30" s="9"/>
    </row>
    <row r="31" spans="1:16">
      <c r="A31" s="12"/>
      <c r="B31" s="25">
        <v>331.5</v>
      </c>
      <c r="C31" s="20" t="s">
        <v>33</v>
      </c>
      <c r="D31" s="46">
        <v>0</v>
      </c>
      <c r="E31" s="46">
        <v>1830753</v>
      </c>
      <c r="F31" s="46">
        <v>0</v>
      </c>
      <c r="G31" s="46">
        <v>0</v>
      </c>
      <c r="H31" s="46">
        <v>0</v>
      </c>
      <c r="I31" s="46">
        <v>1846746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3677499</v>
      </c>
      <c r="O31" s="47">
        <f t="shared" si="1"/>
        <v>42.423706523620005</v>
      </c>
      <c r="P31" s="9"/>
    </row>
    <row r="32" spans="1:16">
      <c r="A32" s="12"/>
      <c r="B32" s="25">
        <v>335.12</v>
      </c>
      <c r="C32" s="20" t="s">
        <v>118</v>
      </c>
      <c r="D32" s="46">
        <v>2464897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6">SUM(D32:M32)</f>
        <v>2464897</v>
      </c>
      <c r="O32" s="47">
        <f t="shared" si="1"/>
        <v>28.435104112591567</v>
      </c>
      <c r="P32" s="9"/>
    </row>
    <row r="33" spans="1:16">
      <c r="A33" s="12"/>
      <c r="B33" s="25">
        <v>335.15</v>
      </c>
      <c r="C33" s="20" t="s">
        <v>119</v>
      </c>
      <c r="D33" s="46">
        <v>38050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38050</v>
      </c>
      <c r="O33" s="47">
        <f t="shared" si="1"/>
        <v>0.43894560765991808</v>
      </c>
      <c r="P33" s="9"/>
    </row>
    <row r="34" spans="1:16">
      <c r="A34" s="12"/>
      <c r="B34" s="25">
        <v>335.18</v>
      </c>
      <c r="C34" s="20" t="s">
        <v>120</v>
      </c>
      <c r="D34" s="46">
        <v>4963728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4963728</v>
      </c>
      <c r="O34" s="47">
        <f t="shared" si="1"/>
        <v>57.261671569475688</v>
      </c>
      <c r="P34" s="9"/>
    </row>
    <row r="35" spans="1:16">
      <c r="A35" s="12"/>
      <c r="B35" s="25">
        <v>335.21</v>
      </c>
      <c r="C35" s="20" t="s">
        <v>39</v>
      </c>
      <c r="D35" s="46">
        <v>88844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88844</v>
      </c>
      <c r="O35" s="47">
        <f t="shared" si="1"/>
        <v>1.0249062698275364</v>
      </c>
      <c r="P35" s="9"/>
    </row>
    <row r="36" spans="1:16">
      <c r="A36" s="12"/>
      <c r="B36" s="25">
        <v>335.49</v>
      </c>
      <c r="C36" s="20" t="s">
        <v>112</v>
      </c>
      <c r="D36" s="46">
        <v>0</v>
      </c>
      <c r="E36" s="46">
        <v>74254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74254</v>
      </c>
      <c r="O36" s="47">
        <f t="shared" si="1"/>
        <v>0.85659572013612506</v>
      </c>
      <c r="P36" s="9"/>
    </row>
    <row r="37" spans="1:16">
      <c r="A37" s="12"/>
      <c r="B37" s="25">
        <v>335.5</v>
      </c>
      <c r="C37" s="20" t="s">
        <v>40</v>
      </c>
      <c r="D37" s="46">
        <v>0</v>
      </c>
      <c r="E37" s="46">
        <v>153574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153574</v>
      </c>
      <c r="O37" s="47">
        <f t="shared" ref="O37:O68" si="7">(N37/O$86)</f>
        <v>1.7716329238045798</v>
      </c>
      <c r="P37" s="9"/>
    </row>
    <row r="38" spans="1:16">
      <c r="A38" s="12"/>
      <c r="B38" s="25">
        <v>337.3</v>
      </c>
      <c r="C38" s="20" t="s">
        <v>108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403053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403053</v>
      </c>
      <c r="O38" s="47">
        <f t="shared" si="7"/>
        <v>4.6496279633154529</v>
      </c>
      <c r="P38" s="9"/>
    </row>
    <row r="39" spans="1:16">
      <c r="A39" s="12"/>
      <c r="B39" s="25">
        <v>337.5</v>
      </c>
      <c r="C39" s="20" t="s">
        <v>41</v>
      </c>
      <c r="D39" s="46">
        <v>0</v>
      </c>
      <c r="E39" s="46">
        <v>585464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585464</v>
      </c>
      <c r="O39" s="47">
        <f t="shared" si="7"/>
        <v>6.7539251312222417</v>
      </c>
      <c r="P39" s="9"/>
    </row>
    <row r="40" spans="1:16">
      <c r="A40" s="12"/>
      <c r="B40" s="25">
        <v>338</v>
      </c>
      <c r="C40" s="20" t="s">
        <v>44</v>
      </c>
      <c r="D40" s="46">
        <v>281570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281570</v>
      </c>
      <c r="O40" s="47">
        <f t="shared" si="7"/>
        <v>3.2481974966833937</v>
      </c>
      <c r="P40" s="9"/>
    </row>
    <row r="41" spans="1:16" ht="15.75">
      <c r="A41" s="29" t="s">
        <v>49</v>
      </c>
      <c r="B41" s="30"/>
      <c r="C41" s="31"/>
      <c r="D41" s="32">
        <f t="shared" ref="D41:M41" si="8">SUM(D42:D61)</f>
        <v>25806152</v>
      </c>
      <c r="E41" s="32">
        <f t="shared" si="8"/>
        <v>89022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118264828</v>
      </c>
      <c r="J41" s="32">
        <f t="shared" si="8"/>
        <v>4650058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148810060</v>
      </c>
      <c r="O41" s="45">
        <f t="shared" si="7"/>
        <v>1716.67601084386</v>
      </c>
      <c r="P41" s="10"/>
    </row>
    <row r="42" spans="1:16">
      <c r="A42" s="12"/>
      <c r="B42" s="25">
        <v>341.2</v>
      </c>
      <c r="C42" s="20" t="s">
        <v>121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4650058</v>
      </c>
      <c r="K42" s="46">
        <v>0</v>
      </c>
      <c r="L42" s="46">
        <v>0</v>
      </c>
      <c r="M42" s="46">
        <v>0</v>
      </c>
      <c r="N42" s="46">
        <f t="shared" ref="N42:N61" si="9">SUM(D42:M42)</f>
        <v>4650058</v>
      </c>
      <c r="O42" s="47">
        <f t="shared" si="7"/>
        <v>53.643167791428738</v>
      </c>
      <c r="P42" s="9"/>
    </row>
    <row r="43" spans="1:16">
      <c r="A43" s="12"/>
      <c r="B43" s="25">
        <v>342.1</v>
      </c>
      <c r="C43" s="20" t="s">
        <v>53</v>
      </c>
      <c r="D43" s="46">
        <v>1301325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1301325</v>
      </c>
      <c r="O43" s="47">
        <f t="shared" si="7"/>
        <v>15.012112822287593</v>
      </c>
      <c r="P43" s="9"/>
    </row>
    <row r="44" spans="1:16">
      <c r="A44" s="12"/>
      <c r="B44" s="25">
        <v>342.2</v>
      </c>
      <c r="C44" s="20" t="s">
        <v>54</v>
      </c>
      <c r="D44" s="46">
        <v>130011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130011</v>
      </c>
      <c r="O44" s="47">
        <f t="shared" si="7"/>
        <v>1.4998096556497664</v>
      </c>
      <c r="P44" s="9"/>
    </row>
    <row r="45" spans="1:16">
      <c r="A45" s="12"/>
      <c r="B45" s="25">
        <v>342.5</v>
      </c>
      <c r="C45" s="20" t="s">
        <v>55</v>
      </c>
      <c r="D45" s="46">
        <v>1265801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1265801</v>
      </c>
      <c r="O45" s="47">
        <f t="shared" si="7"/>
        <v>14.602307204245255</v>
      </c>
      <c r="P45" s="9"/>
    </row>
    <row r="46" spans="1:16">
      <c r="A46" s="12"/>
      <c r="B46" s="25">
        <v>342.6</v>
      </c>
      <c r="C46" s="20" t="s">
        <v>56</v>
      </c>
      <c r="D46" s="46">
        <v>2374374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2374374</v>
      </c>
      <c r="O46" s="47">
        <f t="shared" si="7"/>
        <v>27.390828863125108</v>
      </c>
      <c r="P46" s="9"/>
    </row>
    <row r="47" spans="1:16">
      <c r="A47" s="12"/>
      <c r="B47" s="25">
        <v>342.9</v>
      </c>
      <c r="C47" s="20" t="s">
        <v>57</v>
      </c>
      <c r="D47" s="46">
        <v>1004895</v>
      </c>
      <c r="E47" s="46">
        <v>58550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1063445</v>
      </c>
      <c r="O47" s="47">
        <f t="shared" si="7"/>
        <v>12.267924092980332</v>
      </c>
      <c r="P47" s="9"/>
    </row>
    <row r="48" spans="1:16">
      <c r="A48" s="12"/>
      <c r="B48" s="25">
        <v>343.2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7318596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7318596</v>
      </c>
      <c r="O48" s="47">
        <f t="shared" si="7"/>
        <v>84.427478802560998</v>
      </c>
      <c r="P48" s="9"/>
    </row>
    <row r="49" spans="1:16">
      <c r="A49" s="12"/>
      <c r="B49" s="25">
        <v>343.3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43342537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43342537</v>
      </c>
      <c r="O49" s="47">
        <f t="shared" si="7"/>
        <v>500.00042683278537</v>
      </c>
      <c r="P49" s="9"/>
    </row>
    <row r="50" spans="1:16">
      <c r="A50" s="12"/>
      <c r="B50" s="25">
        <v>343.4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11545708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11545708</v>
      </c>
      <c r="O50" s="47">
        <f t="shared" si="7"/>
        <v>133.19153256041992</v>
      </c>
      <c r="P50" s="9"/>
    </row>
    <row r="51" spans="1:16">
      <c r="A51" s="12"/>
      <c r="B51" s="25">
        <v>343.5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47370743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47370743</v>
      </c>
      <c r="O51" s="47">
        <f t="shared" si="7"/>
        <v>546.46989675261</v>
      </c>
      <c r="P51" s="9"/>
    </row>
    <row r="52" spans="1:16">
      <c r="A52" s="12"/>
      <c r="B52" s="25">
        <v>343.6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1223133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1223133</v>
      </c>
      <c r="O52" s="47">
        <f t="shared" si="7"/>
        <v>14.110088250562381</v>
      </c>
      <c r="P52" s="9"/>
    </row>
    <row r="53" spans="1:16">
      <c r="A53" s="12"/>
      <c r="B53" s="25">
        <v>343.7</v>
      </c>
      <c r="C53" s="20" t="s">
        <v>63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1068927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1068927</v>
      </c>
      <c r="O53" s="47">
        <f t="shared" si="7"/>
        <v>12.331164561342792</v>
      </c>
      <c r="P53" s="9"/>
    </row>
    <row r="54" spans="1:16">
      <c r="A54" s="12"/>
      <c r="B54" s="25">
        <v>343.9</v>
      </c>
      <c r="C54" s="20" t="s">
        <v>64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5288999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5288999</v>
      </c>
      <c r="O54" s="47">
        <f t="shared" si="7"/>
        <v>61.0140047297687</v>
      </c>
      <c r="P54" s="9"/>
    </row>
    <row r="55" spans="1:16">
      <c r="A55" s="12"/>
      <c r="B55" s="25">
        <v>344.3</v>
      </c>
      <c r="C55" s="20" t="s">
        <v>122</v>
      </c>
      <c r="D55" s="46">
        <v>22037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22037</v>
      </c>
      <c r="O55" s="47">
        <f t="shared" si="7"/>
        <v>0.25421929976351154</v>
      </c>
      <c r="P55" s="9"/>
    </row>
    <row r="56" spans="1:16">
      <c r="A56" s="12"/>
      <c r="B56" s="25">
        <v>344.9</v>
      </c>
      <c r="C56" s="20" t="s">
        <v>123</v>
      </c>
      <c r="D56" s="46">
        <v>0</v>
      </c>
      <c r="E56" s="46">
        <v>30472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30472</v>
      </c>
      <c r="O56" s="47">
        <f t="shared" si="7"/>
        <v>0.35152563880717541</v>
      </c>
      <c r="P56" s="9"/>
    </row>
    <row r="57" spans="1:16">
      <c r="A57" s="12"/>
      <c r="B57" s="25">
        <v>347.2</v>
      </c>
      <c r="C57" s="20" t="s">
        <v>66</v>
      </c>
      <c r="D57" s="46">
        <v>866083</v>
      </c>
      <c r="E57" s="46">
        <v>0</v>
      </c>
      <c r="F57" s="46">
        <v>0</v>
      </c>
      <c r="G57" s="46">
        <v>0</v>
      </c>
      <c r="H57" s="46">
        <v>0</v>
      </c>
      <c r="I57" s="46">
        <v>792842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1658925</v>
      </c>
      <c r="O57" s="47">
        <f t="shared" si="7"/>
        <v>19.137394012804982</v>
      </c>
      <c r="P57" s="9"/>
    </row>
    <row r="58" spans="1:16">
      <c r="A58" s="12"/>
      <c r="B58" s="25">
        <v>347.4</v>
      </c>
      <c r="C58" s="20" t="s">
        <v>67</v>
      </c>
      <c r="D58" s="46">
        <v>18024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18024</v>
      </c>
      <c r="O58" s="47">
        <f t="shared" si="7"/>
        <v>0.2079252465824537</v>
      </c>
      <c r="P58" s="9"/>
    </row>
    <row r="59" spans="1:16">
      <c r="A59" s="12"/>
      <c r="B59" s="25">
        <v>347.5</v>
      </c>
      <c r="C59" s="20" t="s">
        <v>68</v>
      </c>
      <c r="D59" s="46">
        <v>400880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400880</v>
      </c>
      <c r="O59" s="47">
        <f t="shared" si="7"/>
        <v>4.6245601891907482</v>
      </c>
      <c r="P59" s="9"/>
    </row>
    <row r="60" spans="1:16">
      <c r="A60" s="12"/>
      <c r="B60" s="25">
        <v>347.9</v>
      </c>
      <c r="C60" s="20" t="s">
        <v>69</v>
      </c>
      <c r="D60" s="46">
        <v>106208</v>
      </c>
      <c r="E60" s="46">
        <v>0</v>
      </c>
      <c r="F60" s="46">
        <v>0</v>
      </c>
      <c r="G60" s="46">
        <v>0</v>
      </c>
      <c r="H60" s="46">
        <v>0</v>
      </c>
      <c r="I60" s="46">
        <v>313343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419551</v>
      </c>
      <c r="O60" s="47">
        <f t="shared" si="7"/>
        <v>4.8399492415066048</v>
      </c>
      <c r="P60" s="9"/>
    </row>
    <row r="61" spans="1:16">
      <c r="A61" s="12"/>
      <c r="B61" s="25">
        <v>349</v>
      </c>
      <c r="C61" s="20" t="s">
        <v>1</v>
      </c>
      <c r="D61" s="46">
        <v>18316514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18316514</v>
      </c>
      <c r="O61" s="47">
        <f t="shared" si="7"/>
        <v>211.29969429543749</v>
      </c>
      <c r="P61" s="9"/>
    </row>
    <row r="62" spans="1:16" ht="15.75">
      <c r="A62" s="29" t="s">
        <v>50</v>
      </c>
      <c r="B62" s="30"/>
      <c r="C62" s="31"/>
      <c r="D62" s="32">
        <f t="shared" ref="D62:M62" si="10">SUM(D63:D69)</f>
        <v>1666445</v>
      </c>
      <c r="E62" s="32">
        <f t="shared" si="10"/>
        <v>2070924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20000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>SUM(D62:M62)</f>
        <v>3757369</v>
      </c>
      <c r="O62" s="45">
        <f t="shared" si="7"/>
        <v>43.345088538962912</v>
      </c>
      <c r="P62" s="10"/>
    </row>
    <row r="63" spans="1:16">
      <c r="A63" s="13"/>
      <c r="B63" s="39">
        <v>351.1</v>
      </c>
      <c r="C63" s="21" t="s">
        <v>72</v>
      </c>
      <c r="D63" s="46">
        <v>13130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13130</v>
      </c>
      <c r="O63" s="47">
        <f t="shared" si="7"/>
        <v>0.15146795870104401</v>
      </c>
      <c r="P63" s="9"/>
    </row>
    <row r="64" spans="1:16">
      <c r="A64" s="13"/>
      <c r="B64" s="39">
        <v>351.2</v>
      </c>
      <c r="C64" s="21" t="s">
        <v>73</v>
      </c>
      <c r="D64" s="46">
        <v>121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69" si="11">SUM(D64:M64)</f>
        <v>121</v>
      </c>
      <c r="O64" s="47">
        <f t="shared" si="7"/>
        <v>1.3958585683797658E-3</v>
      </c>
      <c r="P64" s="9"/>
    </row>
    <row r="65" spans="1:16">
      <c r="A65" s="13"/>
      <c r="B65" s="39">
        <v>351.3</v>
      </c>
      <c r="C65" s="21" t="s">
        <v>74</v>
      </c>
      <c r="D65" s="46">
        <v>207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207</v>
      </c>
      <c r="O65" s="47">
        <f t="shared" si="7"/>
        <v>2.3879563938397647E-3</v>
      </c>
      <c r="P65" s="9"/>
    </row>
    <row r="66" spans="1:16">
      <c r="A66" s="13"/>
      <c r="B66" s="39">
        <v>351.5</v>
      </c>
      <c r="C66" s="21" t="s">
        <v>75</v>
      </c>
      <c r="D66" s="46">
        <v>577840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577840</v>
      </c>
      <c r="O66" s="47">
        <f t="shared" si="7"/>
        <v>6.6659745053930903</v>
      </c>
      <c r="P66" s="9"/>
    </row>
    <row r="67" spans="1:16">
      <c r="A67" s="13"/>
      <c r="B67" s="39">
        <v>354</v>
      </c>
      <c r="C67" s="21" t="s">
        <v>109</v>
      </c>
      <c r="D67" s="46">
        <v>1002228</v>
      </c>
      <c r="E67" s="46">
        <v>0</v>
      </c>
      <c r="F67" s="46">
        <v>0</v>
      </c>
      <c r="G67" s="46">
        <v>0</v>
      </c>
      <c r="H67" s="46">
        <v>0</v>
      </c>
      <c r="I67" s="46">
        <v>20000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1022228</v>
      </c>
      <c r="O67" s="47">
        <f t="shared" si="7"/>
        <v>11.792443906096787</v>
      </c>
      <c r="P67" s="9"/>
    </row>
    <row r="68" spans="1:16">
      <c r="A68" s="13"/>
      <c r="B68" s="39">
        <v>358.2</v>
      </c>
      <c r="C68" s="21" t="s">
        <v>124</v>
      </c>
      <c r="D68" s="46">
        <v>0</v>
      </c>
      <c r="E68" s="46">
        <v>2070924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2070924</v>
      </c>
      <c r="O68" s="47">
        <f t="shared" si="7"/>
        <v>23.890223222010729</v>
      </c>
      <c r="P68" s="9"/>
    </row>
    <row r="69" spans="1:16">
      <c r="A69" s="13"/>
      <c r="B69" s="39">
        <v>359</v>
      </c>
      <c r="C69" s="21" t="s">
        <v>76</v>
      </c>
      <c r="D69" s="46">
        <v>72919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72919</v>
      </c>
      <c r="O69" s="47">
        <f t="shared" ref="O69:O84" si="12">(N69/O$86)</f>
        <v>0.84119513179904248</v>
      </c>
      <c r="P69" s="9"/>
    </row>
    <row r="70" spans="1:16" ht="15.75">
      <c r="A70" s="29" t="s">
        <v>4</v>
      </c>
      <c r="B70" s="30"/>
      <c r="C70" s="31"/>
      <c r="D70" s="32">
        <f t="shared" ref="D70:M70" si="13">SUM(D71:D80)</f>
        <v>4206510</v>
      </c>
      <c r="E70" s="32">
        <f t="shared" si="13"/>
        <v>397829</v>
      </c>
      <c r="F70" s="32">
        <f t="shared" si="13"/>
        <v>2319</v>
      </c>
      <c r="G70" s="32">
        <f t="shared" si="13"/>
        <v>242788</v>
      </c>
      <c r="H70" s="32">
        <f t="shared" si="13"/>
        <v>0</v>
      </c>
      <c r="I70" s="32">
        <f t="shared" si="13"/>
        <v>1109892</v>
      </c>
      <c r="J70" s="32">
        <f t="shared" si="13"/>
        <v>87163</v>
      </c>
      <c r="K70" s="32">
        <f t="shared" si="13"/>
        <v>71173653</v>
      </c>
      <c r="L70" s="32">
        <f t="shared" si="13"/>
        <v>0</v>
      </c>
      <c r="M70" s="32">
        <f t="shared" si="13"/>
        <v>0</v>
      </c>
      <c r="N70" s="32">
        <f>SUM(D70:M70)</f>
        <v>77220154</v>
      </c>
      <c r="O70" s="45">
        <f t="shared" si="12"/>
        <v>890.81333564053762</v>
      </c>
      <c r="P70" s="10"/>
    </row>
    <row r="71" spans="1:16">
      <c r="A71" s="12"/>
      <c r="B71" s="25">
        <v>361.1</v>
      </c>
      <c r="C71" s="20" t="s">
        <v>77</v>
      </c>
      <c r="D71" s="46">
        <v>311036</v>
      </c>
      <c r="E71" s="46">
        <v>35228</v>
      </c>
      <c r="F71" s="46">
        <v>2319</v>
      </c>
      <c r="G71" s="46">
        <v>120325</v>
      </c>
      <c r="H71" s="46">
        <v>0</v>
      </c>
      <c r="I71" s="46">
        <v>637752</v>
      </c>
      <c r="J71" s="46">
        <v>65223</v>
      </c>
      <c r="K71" s="46">
        <v>1947295</v>
      </c>
      <c r="L71" s="46">
        <v>0</v>
      </c>
      <c r="M71" s="46">
        <v>0</v>
      </c>
      <c r="N71" s="46">
        <f>SUM(D71:M71)</f>
        <v>3119178</v>
      </c>
      <c r="O71" s="47">
        <f t="shared" si="12"/>
        <v>35.982903616542657</v>
      </c>
      <c r="P71" s="9"/>
    </row>
    <row r="72" spans="1:16">
      <c r="A72" s="12"/>
      <c r="B72" s="25">
        <v>361.2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4457592</v>
      </c>
      <c r="L72" s="46">
        <v>0</v>
      </c>
      <c r="M72" s="46">
        <v>0</v>
      </c>
      <c r="N72" s="46">
        <f t="shared" ref="N72:N80" si="14">SUM(D72:M72)</f>
        <v>4457592</v>
      </c>
      <c r="O72" s="47">
        <f t="shared" si="12"/>
        <v>51.422875930091713</v>
      </c>
      <c r="P72" s="9"/>
    </row>
    <row r="73" spans="1:16">
      <c r="A73" s="12"/>
      <c r="B73" s="25">
        <v>361.3</v>
      </c>
      <c r="C73" s="20" t="s">
        <v>79</v>
      </c>
      <c r="D73" s="46">
        <v>136408</v>
      </c>
      <c r="E73" s="46">
        <v>7804</v>
      </c>
      <c r="F73" s="46">
        <v>0</v>
      </c>
      <c r="G73" s="46">
        <v>121850</v>
      </c>
      <c r="H73" s="46">
        <v>0</v>
      </c>
      <c r="I73" s="46">
        <v>208384</v>
      </c>
      <c r="J73" s="46">
        <v>21940</v>
      </c>
      <c r="K73" s="46">
        <v>18942968</v>
      </c>
      <c r="L73" s="46">
        <v>0</v>
      </c>
      <c r="M73" s="46">
        <v>0</v>
      </c>
      <c r="N73" s="46">
        <f t="shared" si="14"/>
        <v>19439354</v>
      </c>
      <c r="O73" s="47">
        <f t="shared" si="12"/>
        <v>224.25280036915268</v>
      </c>
      <c r="P73" s="9"/>
    </row>
    <row r="74" spans="1:16">
      <c r="A74" s="12"/>
      <c r="B74" s="25">
        <v>361.4</v>
      </c>
      <c r="C74" s="20" t="s">
        <v>125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18951058</v>
      </c>
      <c r="L74" s="46">
        <v>0</v>
      </c>
      <c r="M74" s="46">
        <v>0</v>
      </c>
      <c r="N74" s="46">
        <f t="shared" si="14"/>
        <v>18951058</v>
      </c>
      <c r="O74" s="47">
        <f t="shared" si="12"/>
        <v>218.61980734844553</v>
      </c>
      <c r="P74" s="9"/>
    </row>
    <row r="75" spans="1:16">
      <c r="A75" s="12"/>
      <c r="B75" s="25">
        <v>362</v>
      </c>
      <c r="C75" s="20" t="s">
        <v>81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63297</v>
      </c>
      <c r="J75" s="46">
        <v>0</v>
      </c>
      <c r="K75" s="46">
        <v>2939</v>
      </c>
      <c r="L75" s="46">
        <v>0</v>
      </c>
      <c r="M75" s="46">
        <v>0</v>
      </c>
      <c r="N75" s="46">
        <f t="shared" si="14"/>
        <v>66236</v>
      </c>
      <c r="O75" s="47">
        <f t="shared" si="12"/>
        <v>0.7640999019438196</v>
      </c>
      <c r="P75" s="9"/>
    </row>
    <row r="76" spans="1:16">
      <c r="A76" s="12"/>
      <c r="B76" s="25">
        <v>364</v>
      </c>
      <c r="C76" s="20" t="s">
        <v>126</v>
      </c>
      <c r="D76" s="46">
        <v>34024</v>
      </c>
      <c r="E76" s="46">
        <v>0</v>
      </c>
      <c r="F76" s="46">
        <v>0</v>
      </c>
      <c r="G76" s="46">
        <v>0</v>
      </c>
      <c r="H76" s="46">
        <v>0</v>
      </c>
      <c r="I76" s="46">
        <v>-216494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-182470</v>
      </c>
      <c r="O76" s="47">
        <f t="shared" si="12"/>
        <v>-2.1049777931591396</v>
      </c>
      <c r="P76" s="9"/>
    </row>
    <row r="77" spans="1:16">
      <c r="A77" s="12"/>
      <c r="B77" s="25">
        <v>365</v>
      </c>
      <c r="C77" s="20" t="s">
        <v>127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56580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56580</v>
      </c>
      <c r="O77" s="47">
        <f t="shared" si="12"/>
        <v>0.65270808098286903</v>
      </c>
      <c r="P77" s="9"/>
    </row>
    <row r="78" spans="1:16">
      <c r="A78" s="12"/>
      <c r="B78" s="25">
        <v>366</v>
      </c>
      <c r="C78" s="20" t="s">
        <v>84</v>
      </c>
      <c r="D78" s="46">
        <v>33368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33368</v>
      </c>
      <c r="O78" s="47">
        <f t="shared" si="12"/>
        <v>0.38493395627847954</v>
      </c>
      <c r="P78" s="9"/>
    </row>
    <row r="79" spans="1:16">
      <c r="A79" s="12"/>
      <c r="B79" s="25">
        <v>368</v>
      </c>
      <c r="C79" s="20" t="s">
        <v>85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26722329</v>
      </c>
      <c r="L79" s="46">
        <v>0</v>
      </c>
      <c r="M79" s="46">
        <v>0</v>
      </c>
      <c r="N79" s="46">
        <f t="shared" si="14"/>
        <v>26722329</v>
      </c>
      <c r="O79" s="47">
        <f t="shared" si="12"/>
        <v>308.2693545596124</v>
      </c>
      <c r="P79" s="9"/>
    </row>
    <row r="80" spans="1:16">
      <c r="A80" s="12"/>
      <c r="B80" s="25">
        <v>369.9</v>
      </c>
      <c r="C80" s="20" t="s">
        <v>86</v>
      </c>
      <c r="D80" s="46">
        <v>3691674</v>
      </c>
      <c r="E80" s="46">
        <v>354797</v>
      </c>
      <c r="F80" s="46">
        <v>0</v>
      </c>
      <c r="G80" s="46">
        <v>613</v>
      </c>
      <c r="H80" s="46">
        <v>0</v>
      </c>
      <c r="I80" s="46">
        <v>360373</v>
      </c>
      <c r="J80" s="46">
        <v>0</v>
      </c>
      <c r="K80" s="46">
        <v>149472</v>
      </c>
      <c r="L80" s="46">
        <v>0</v>
      </c>
      <c r="M80" s="46">
        <v>0</v>
      </c>
      <c r="N80" s="46">
        <f t="shared" si="14"/>
        <v>4556929</v>
      </c>
      <c r="O80" s="47">
        <f t="shared" si="12"/>
        <v>52.568829670646593</v>
      </c>
      <c r="P80" s="9"/>
    </row>
    <row r="81" spans="1:119" ht="15.75">
      <c r="A81" s="29" t="s">
        <v>51</v>
      </c>
      <c r="B81" s="30"/>
      <c r="C81" s="31"/>
      <c r="D81" s="32">
        <f t="shared" ref="D81:M81" si="15">SUM(D82:D83)</f>
        <v>26657418</v>
      </c>
      <c r="E81" s="32">
        <f t="shared" si="15"/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2369289</v>
      </c>
      <c r="J81" s="32">
        <f t="shared" si="15"/>
        <v>276000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>SUM(D81:M81)</f>
        <v>29302707</v>
      </c>
      <c r="O81" s="45">
        <f t="shared" si="12"/>
        <v>338.0366499394359</v>
      </c>
      <c r="P81" s="9"/>
    </row>
    <row r="82" spans="1:119">
      <c r="A82" s="12"/>
      <c r="B82" s="25">
        <v>381</v>
      </c>
      <c r="C82" s="20" t="s">
        <v>87</v>
      </c>
      <c r="D82" s="46">
        <v>26657418</v>
      </c>
      <c r="E82" s="46">
        <v>0</v>
      </c>
      <c r="F82" s="46">
        <v>0</v>
      </c>
      <c r="G82" s="46">
        <v>0</v>
      </c>
      <c r="H82" s="46">
        <v>0</v>
      </c>
      <c r="I82" s="46">
        <v>1350631</v>
      </c>
      <c r="J82" s="46">
        <v>276000</v>
      </c>
      <c r="K82" s="46">
        <v>0</v>
      </c>
      <c r="L82" s="46">
        <v>0</v>
      </c>
      <c r="M82" s="46">
        <v>0</v>
      </c>
      <c r="N82" s="46">
        <f>SUM(D82:M82)</f>
        <v>28284049</v>
      </c>
      <c r="O82" s="47">
        <f t="shared" si="12"/>
        <v>326.28538962911693</v>
      </c>
      <c r="P82" s="9"/>
    </row>
    <row r="83" spans="1:119" ht="15.75" thickBot="1">
      <c r="A83" s="12"/>
      <c r="B83" s="25">
        <v>389.8</v>
      </c>
      <c r="C83" s="20" t="s">
        <v>128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1018658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1018658</v>
      </c>
      <c r="O83" s="47">
        <f t="shared" si="12"/>
        <v>11.751260310318971</v>
      </c>
      <c r="P83" s="9"/>
    </row>
    <row r="84" spans="1:119" ht="16.5" thickBot="1">
      <c r="A84" s="14" t="s">
        <v>70</v>
      </c>
      <c r="B84" s="23"/>
      <c r="C84" s="22"/>
      <c r="D84" s="15">
        <f t="shared" ref="D84:M84" si="16">SUM(D5,D18,D29,D41,D62,D70,D81)</f>
        <v>123920474</v>
      </c>
      <c r="E84" s="15">
        <f t="shared" si="16"/>
        <v>6943621</v>
      </c>
      <c r="F84" s="15">
        <f t="shared" si="16"/>
        <v>14746474</v>
      </c>
      <c r="G84" s="15">
        <f t="shared" si="16"/>
        <v>242788</v>
      </c>
      <c r="H84" s="15">
        <f t="shared" si="16"/>
        <v>0</v>
      </c>
      <c r="I84" s="15">
        <f t="shared" si="16"/>
        <v>124021356</v>
      </c>
      <c r="J84" s="15">
        <f t="shared" si="16"/>
        <v>5013221</v>
      </c>
      <c r="K84" s="15">
        <f t="shared" si="16"/>
        <v>71173653</v>
      </c>
      <c r="L84" s="15">
        <f t="shared" si="16"/>
        <v>0</v>
      </c>
      <c r="M84" s="15">
        <f t="shared" si="16"/>
        <v>0</v>
      </c>
      <c r="N84" s="15">
        <f>SUM(D84:M84)</f>
        <v>346061587</v>
      </c>
      <c r="O84" s="38">
        <f t="shared" si="12"/>
        <v>3992.1738132318164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8" t="s">
        <v>129</v>
      </c>
      <c r="M86" s="48"/>
      <c r="N86" s="48"/>
      <c r="O86" s="43">
        <v>86685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customHeight="1" thickBot="1">
      <c r="A88" s="52" t="s">
        <v>106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32337029</v>
      </c>
      <c r="E5" s="27">
        <f t="shared" si="0"/>
        <v>1453852</v>
      </c>
      <c r="F5" s="27">
        <f t="shared" si="0"/>
        <v>13800227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47591108</v>
      </c>
      <c r="O5" s="33">
        <f t="shared" ref="O5:O36" si="1">(N5/O$85)</f>
        <v>552.39580286463774</v>
      </c>
      <c r="P5" s="6"/>
    </row>
    <row r="6" spans="1:133">
      <c r="A6" s="12"/>
      <c r="B6" s="25">
        <v>311</v>
      </c>
      <c r="C6" s="20" t="s">
        <v>3</v>
      </c>
      <c r="D6" s="46">
        <v>28040147</v>
      </c>
      <c r="E6" s="46">
        <v>0</v>
      </c>
      <c r="F6" s="46">
        <v>2444934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30485081</v>
      </c>
      <c r="O6" s="47">
        <f t="shared" si="1"/>
        <v>353.84405831418161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88431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88431</v>
      </c>
      <c r="O7" s="47">
        <f t="shared" si="1"/>
        <v>1.0264294170903265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842284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842284</v>
      </c>
      <c r="O8" s="47">
        <f t="shared" si="1"/>
        <v>9.776493256262043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523137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523137</v>
      </c>
      <c r="O9" s="47">
        <f t="shared" si="1"/>
        <v>6.0721150497945535</v>
      </c>
      <c r="P9" s="9"/>
    </row>
    <row r="10" spans="1:133">
      <c r="A10" s="12"/>
      <c r="B10" s="25">
        <v>312.51</v>
      </c>
      <c r="C10" s="20" t="s">
        <v>100</v>
      </c>
      <c r="D10" s="46">
        <v>771973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771973</v>
      </c>
      <c r="O10" s="47">
        <f t="shared" si="1"/>
        <v>8.9603848921698361</v>
      </c>
      <c r="P10" s="9"/>
    </row>
    <row r="11" spans="1:133">
      <c r="A11" s="12"/>
      <c r="B11" s="25">
        <v>312.52</v>
      </c>
      <c r="C11" s="20" t="s">
        <v>97</v>
      </c>
      <c r="D11" s="46">
        <v>527188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527188</v>
      </c>
      <c r="O11" s="47">
        <f t="shared" si="1"/>
        <v>6.119135501543747</v>
      </c>
      <c r="P11" s="9"/>
    </row>
    <row r="12" spans="1:133">
      <c r="A12" s="12"/>
      <c r="B12" s="25">
        <v>314.10000000000002</v>
      </c>
      <c r="C12" s="20" t="s">
        <v>14</v>
      </c>
      <c r="D12" s="46">
        <v>0</v>
      </c>
      <c r="E12" s="46">
        <v>0</v>
      </c>
      <c r="F12" s="46">
        <v>5827061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5827061</v>
      </c>
      <c r="O12" s="47">
        <f t="shared" si="1"/>
        <v>67.635408686770205</v>
      </c>
      <c r="P12" s="9"/>
    </row>
    <row r="13" spans="1:133">
      <c r="A13" s="12"/>
      <c r="B13" s="25">
        <v>314.3</v>
      </c>
      <c r="C13" s="20" t="s">
        <v>15</v>
      </c>
      <c r="D13" s="46">
        <v>0</v>
      </c>
      <c r="E13" s="46">
        <v>0</v>
      </c>
      <c r="F13" s="46">
        <v>1605847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1605847</v>
      </c>
      <c r="O13" s="47">
        <f t="shared" si="1"/>
        <v>18.639262251317408</v>
      </c>
      <c r="P13" s="9"/>
    </row>
    <row r="14" spans="1:133">
      <c r="A14" s="12"/>
      <c r="B14" s="25">
        <v>314.39999999999998</v>
      </c>
      <c r="C14" s="20" t="s">
        <v>16</v>
      </c>
      <c r="D14" s="46">
        <v>0</v>
      </c>
      <c r="E14" s="46">
        <v>0</v>
      </c>
      <c r="F14" s="46">
        <v>458271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458271</v>
      </c>
      <c r="O14" s="47">
        <f t="shared" si="1"/>
        <v>5.3192074657009538</v>
      </c>
      <c r="P14" s="9"/>
    </row>
    <row r="15" spans="1:133">
      <c r="A15" s="12"/>
      <c r="B15" s="25">
        <v>314.8</v>
      </c>
      <c r="C15" s="20" t="s">
        <v>17</v>
      </c>
      <c r="D15" s="46">
        <v>0</v>
      </c>
      <c r="E15" s="46">
        <v>0</v>
      </c>
      <c r="F15" s="46">
        <v>37553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37553</v>
      </c>
      <c r="O15" s="47">
        <f t="shared" si="1"/>
        <v>0.43588225735311187</v>
      </c>
      <c r="P15" s="9"/>
    </row>
    <row r="16" spans="1:133">
      <c r="A16" s="12"/>
      <c r="B16" s="25">
        <v>315</v>
      </c>
      <c r="C16" s="20" t="s">
        <v>18</v>
      </c>
      <c r="D16" s="46">
        <v>859084</v>
      </c>
      <c r="E16" s="46">
        <v>0</v>
      </c>
      <c r="F16" s="46">
        <v>3426561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4285645</v>
      </c>
      <c r="O16" s="47">
        <f t="shared" si="1"/>
        <v>49.74400492141978</v>
      </c>
      <c r="P16" s="9"/>
    </row>
    <row r="17" spans="1:16">
      <c r="A17" s="12"/>
      <c r="B17" s="25">
        <v>316</v>
      </c>
      <c r="C17" s="20" t="s">
        <v>19</v>
      </c>
      <c r="D17" s="46">
        <v>2138637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2138637</v>
      </c>
      <c r="O17" s="47">
        <f t="shared" si="1"/>
        <v>24.823420851034193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SUM(D19:D27)</f>
        <v>22369705</v>
      </c>
      <c r="E18" s="32">
        <f t="shared" si="3"/>
        <v>79550</v>
      </c>
      <c r="F18" s="32">
        <f t="shared" si="3"/>
        <v>550500</v>
      </c>
      <c r="G18" s="32">
        <f t="shared" si="3"/>
        <v>0</v>
      </c>
      <c r="H18" s="32">
        <f t="shared" si="3"/>
        <v>0</v>
      </c>
      <c r="I18" s="32">
        <f t="shared" si="3"/>
        <v>7840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23007595</v>
      </c>
      <c r="O18" s="45">
        <f t="shared" si="1"/>
        <v>267.05196508577666</v>
      </c>
      <c r="P18" s="10"/>
    </row>
    <row r="19" spans="1:16">
      <c r="A19" s="12"/>
      <c r="B19" s="25">
        <v>322</v>
      </c>
      <c r="C19" s="20" t="s">
        <v>0</v>
      </c>
      <c r="D19" s="46">
        <v>5343012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5343012</v>
      </c>
      <c r="O19" s="47">
        <f t="shared" si="1"/>
        <v>62.016992826798521</v>
      </c>
      <c r="P19" s="9"/>
    </row>
    <row r="20" spans="1:16">
      <c r="A20" s="12"/>
      <c r="B20" s="25">
        <v>323.10000000000002</v>
      </c>
      <c r="C20" s="20" t="s">
        <v>21</v>
      </c>
      <c r="D20" s="46">
        <v>5322020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4">SUM(D20:M20)</f>
        <v>5322020</v>
      </c>
      <c r="O20" s="47">
        <f t="shared" si="1"/>
        <v>61.773336119042646</v>
      </c>
      <c r="P20" s="9"/>
    </row>
    <row r="21" spans="1:16">
      <c r="A21" s="12"/>
      <c r="B21" s="25">
        <v>323.7</v>
      </c>
      <c r="C21" s="20" t="s">
        <v>22</v>
      </c>
      <c r="D21" s="46">
        <v>3350510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3350510</v>
      </c>
      <c r="O21" s="47">
        <f t="shared" si="1"/>
        <v>38.889778768252199</v>
      </c>
      <c r="P21" s="9"/>
    </row>
    <row r="22" spans="1:16">
      <c r="A22" s="12"/>
      <c r="B22" s="25">
        <v>323.89999999999998</v>
      </c>
      <c r="C22" s="20" t="s">
        <v>23</v>
      </c>
      <c r="D22" s="46">
        <v>233345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233345</v>
      </c>
      <c r="O22" s="47">
        <f t="shared" si="1"/>
        <v>2.7084639134572974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39684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39684</v>
      </c>
      <c r="O23" s="47">
        <f t="shared" si="1"/>
        <v>0.46061703461243819</v>
      </c>
      <c r="P23" s="9"/>
    </row>
    <row r="24" spans="1:16">
      <c r="A24" s="12"/>
      <c r="B24" s="25">
        <v>324.32</v>
      </c>
      <c r="C24" s="20" t="s">
        <v>26</v>
      </c>
      <c r="D24" s="46">
        <v>0</v>
      </c>
      <c r="E24" s="46">
        <v>39866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39866</v>
      </c>
      <c r="O24" s="47">
        <f t="shared" si="1"/>
        <v>0.46272953084012353</v>
      </c>
      <c r="P24" s="9"/>
    </row>
    <row r="25" spans="1:16">
      <c r="A25" s="12"/>
      <c r="B25" s="25">
        <v>325.10000000000002</v>
      </c>
      <c r="C25" s="20" t="s">
        <v>28</v>
      </c>
      <c r="D25" s="46">
        <v>0</v>
      </c>
      <c r="E25" s="46">
        <v>0</v>
      </c>
      <c r="F25" s="46">
        <v>550500</v>
      </c>
      <c r="G25" s="46">
        <v>0</v>
      </c>
      <c r="H25" s="46">
        <v>0</v>
      </c>
      <c r="I25" s="46">
        <v>7840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558340</v>
      </c>
      <c r="O25" s="47">
        <f t="shared" si="1"/>
        <v>6.4807205701418393</v>
      </c>
      <c r="P25" s="9"/>
    </row>
    <row r="26" spans="1:16">
      <c r="A26" s="12"/>
      <c r="B26" s="25">
        <v>325.2</v>
      </c>
      <c r="C26" s="20" t="s">
        <v>29</v>
      </c>
      <c r="D26" s="46">
        <v>7002994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7002994</v>
      </c>
      <c r="O26" s="47">
        <f t="shared" si="1"/>
        <v>81.284606634631004</v>
      </c>
      <c r="P26" s="9"/>
    </row>
    <row r="27" spans="1:16">
      <c r="A27" s="12"/>
      <c r="B27" s="25">
        <v>329</v>
      </c>
      <c r="C27" s="20" t="s">
        <v>30</v>
      </c>
      <c r="D27" s="46">
        <v>1117824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0" si="5">SUM(D27:M27)</f>
        <v>1117824</v>
      </c>
      <c r="O27" s="47">
        <f t="shared" si="1"/>
        <v>12.974719688000556</v>
      </c>
      <c r="P27" s="9"/>
    </row>
    <row r="28" spans="1:16" ht="15.75">
      <c r="A28" s="29" t="s">
        <v>32</v>
      </c>
      <c r="B28" s="30"/>
      <c r="C28" s="31"/>
      <c r="D28" s="32">
        <f t="shared" ref="D28:M28" si="6">SUM(D29:D39)</f>
        <v>7711811</v>
      </c>
      <c r="E28" s="32">
        <f t="shared" si="6"/>
        <v>3441756</v>
      </c>
      <c r="F28" s="32">
        <f t="shared" si="6"/>
        <v>0</v>
      </c>
      <c r="G28" s="32">
        <f t="shared" si="6"/>
        <v>136398</v>
      </c>
      <c r="H28" s="32">
        <f t="shared" si="6"/>
        <v>0</v>
      </c>
      <c r="I28" s="32">
        <f t="shared" si="6"/>
        <v>2449720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13739685</v>
      </c>
      <c r="O28" s="45">
        <f t="shared" si="1"/>
        <v>159.4782018246396</v>
      </c>
      <c r="P28" s="10"/>
    </row>
    <row r="29" spans="1:16">
      <c r="A29" s="12"/>
      <c r="B29" s="25">
        <v>331.2</v>
      </c>
      <c r="C29" s="20" t="s">
        <v>31</v>
      </c>
      <c r="D29" s="46">
        <v>155783</v>
      </c>
      <c r="E29" s="46">
        <v>83923</v>
      </c>
      <c r="F29" s="46">
        <v>0</v>
      </c>
      <c r="G29" s="46">
        <v>136398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376104</v>
      </c>
      <c r="O29" s="47">
        <f t="shared" si="1"/>
        <v>4.3654850616338186</v>
      </c>
      <c r="P29" s="9"/>
    </row>
    <row r="30" spans="1:16">
      <c r="A30" s="12"/>
      <c r="B30" s="25">
        <v>331.5</v>
      </c>
      <c r="C30" s="20" t="s">
        <v>33</v>
      </c>
      <c r="D30" s="46">
        <v>0</v>
      </c>
      <c r="E30" s="46">
        <v>2433770</v>
      </c>
      <c r="F30" s="46">
        <v>0</v>
      </c>
      <c r="G30" s="46">
        <v>0</v>
      </c>
      <c r="H30" s="46">
        <v>0</v>
      </c>
      <c r="I30" s="46">
        <v>2184744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4618514</v>
      </c>
      <c r="O30" s="47">
        <f t="shared" si="1"/>
        <v>53.60765605775704</v>
      </c>
      <c r="P30" s="9"/>
    </row>
    <row r="31" spans="1:16">
      <c r="A31" s="12"/>
      <c r="B31" s="25">
        <v>334.2</v>
      </c>
      <c r="C31" s="20" t="s">
        <v>34</v>
      </c>
      <c r="D31" s="46">
        <v>70126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70126</v>
      </c>
      <c r="O31" s="47">
        <f t="shared" si="1"/>
        <v>0.81396104649813128</v>
      </c>
      <c r="P31" s="9"/>
    </row>
    <row r="32" spans="1:16">
      <c r="A32" s="12"/>
      <c r="B32" s="25">
        <v>335.12</v>
      </c>
      <c r="C32" s="20" t="s">
        <v>36</v>
      </c>
      <c r="D32" s="46">
        <v>2395316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2395316</v>
      </c>
      <c r="O32" s="47">
        <f t="shared" si="1"/>
        <v>27.802725352276155</v>
      </c>
      <c r="P32" s="9"/>
    </row>
    <row r="33" spans="1:16">
      <c r="A33" s="12"/>
      <c r="B33" s="25">
        <v>335.15</v>
      </c>
      <c r="C33" s="20" t="s">
        <v>37</v>
      </c>
      <c r="D33" s="46">
        <v>38825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38825</v>
      </c>
      <c r="O33" s="47">
        <f t="shared" si="1"/>
        <v>0.45064651670264877</v>
      </c>
      <c r="P33" s="9"/>
    </row>
    <row r="34" spans="1:16">
      <c r="A34" s="12"/>
      <c r="B34" s="25">
        <v>335.18</v>
      </c>
      <c r="C34" s="20" t="s">
        <v>38</v>
      </c>
      <c r="D34" s="46">
        <v>4657069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4657069</v>
      </c>
      <c r="O34" s="47">
        <f t="shared" si="1"/>
        <v>54.05516865148455</v>
      </c>
      <c r="P34" s="9"/>
    </row>
    <row r="35" spans="1:16">
      <c r="A35" s="12"/>
      <c r="B35" s="25">
        <v>335.21</v>
      </c>
      <c r="C35" s="20" t="s">
        <v>39</v>
      </c>
      <c r="D35" s="46">
        <v>95390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95390</v>
      </c>
      <c r="O35" s="47">
        <f t="shared" si="1"/>
        <v>1.1072033799939642</v>
      </c>
      <c r="P35" s="9"/>
    </row>
    <row r="36" spans="1:16">
      <c r="A36" s="12"/>
      <c r="B36" s="25">
        <v>335.49</v>
      </c>
      <c r="C36" s="20" t="s">
        <v>112</v>
      </c>
      <c r="D36" s="46">
        <v>0</v>
      </c>
      <c r="E36" s="46">
        <v>75754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75754</v>
      </c>
      <c r="O36" s="47">
        <f t="shared" si="1"/>
        <v>0.87928592984655385</v>
      </c>
      <c r="P36" s="9"/>
    </row>
    <row r="37" spans="1:16">
      <c r="A37" s="12"/>
      <c r="B37" s="25">
        <v>337.3</v>
      </c>
      <c r="C37" s="20" t="s">
        <v>108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264976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264976</v>
      </c>
      <c r="O37" s="47">
        <f t="shared" ref="O37:O68" si="7">(N37/O$85)</f>
        <v>3.0756087935557259</v>
      </c>
      <c r="P37" s="9"/>
    </row>
    <row r="38" spans="1:16">
      <c r="A38" s="12"/>
      <c r="B38" s="25">
        <v>337.5</v>
      </c>
      <c r="C38" s="20" t="s">
        <v>41</v>
      </c>
      <c r="D38" s="46">
        <v>0</v>
      </c>
      <c r="E38" s="46">
        <v>848309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848309</v>
      </c>
      <c r="O38" s="47">
        <f t="shared" si="7"/>
        <v>9.8464261670961299</v>
      </c>
      <c r="P38" s="9"/>
    </row>
    <row r="39" spans="1:16">
      <c r="A39" s="12"/>
      <c r="B39" s="25">
        <v>338</v>
      </c>
      <c r="C39" s="20" t="s">
        <v>44</v>
      </c>
      <c r="D39" s="46">
        <v>299302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299302</v>
      </c>
      <c r="O39" s="47">
        <f t="shared" si="7"/>
        <v>3.4740348677948791</v>
      </c>
      <c r="P39" s="9"/>
    </row>
    <row r="40" spans="1:16" ht="15.75">
      <c r="A40" s="29" t="s">
        <v>49</v>
      </c>
      <c r="B40" s="30"/>
      <c r="C40" s="31"/>
      <c r="D40" s="32">
        <f t="shared" ref="D40:M40" si="8">SUM(D41:D60)</f>
        <v>24621341</v>
      </c>
      <c r="E40" s="32">
        <f t="shared" si="8"/>
        <v>145874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109789493</v>
      </c>
      <c r="J40" s="32">
        <f t="shared" si="8"/>
        <v>3521215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5"/>
        <v>138077923</v>
      </c>
      <c r="O40" s="45">
        <f t="shared" si="7"/>
        <v>1602.6873157369362</v>
      </c>
      <c r="P40" s="10"/>
    </row>
    <row r="41" spans="1:16">
      <c r="A41" s="12"/>
      <c r="B41" s="25">
        <v>341.2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3521215</v>
      </c>
      <c r="K41" s="46">
        <v>0</v>
      </c>
      <c r="L41" s="46">
        <v>0</v>
      </c>
      <c r="M41" s="46">
        <v>0</v>
      </c>
      <c r="N41" s="46">
        <f t="shared" ref="N41:N60" si="9">SUM(D41:M41)</f>
        <v>3521215</v>
      </c>
      <c r="O41" s="47">
        <f t="shared" si="7"/>
        <v>40.871172551477585</v>
      </c>
      <c r="P41" s="9"/>
    </row>
    <row r="42" spans="1:16">
      <c r="A42" s="12"/>
      <c r="B42" s="25">
        <v>342.1</v>
      </c>
      <c r="C42" s="20" t="s">
        <v>53</v>
      </c>
      <c r="D42" s="46">
        <v>1218157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1218157</v>
      </c>
      <c r="O42" s="47">
        <f t="shared" si="7"/>
        <v>14.139297072683799</v>
      </c>
      <c r="P42" s="9"/>
    </row>
    <row r="43" spans="1:16">
      <c r="A43" s="12"/>
      <c r="B43" s="25">
        <v>342.2</v>
      </c>
      <c r="C43" s="20" t="s">
        <v>54</v>
      </c>
      <c r="D43" s="46">
        <v>106731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106731</v>
      </c>
      <c r="O43" s="47">
        <f t="shared" si="7"/>
        <v>1.2388397520718712</v>
      </c>
      <c r="P43" s="9"/>
    </row>
    <row r="44" spans="1:16">
      <c r="A44" s="12"/>
      <c r="B44" s="25">
        <v>342.5</v>
      </c>
      <c r="C44" s="20" t="s">
        <v>55</v>
      </c>
      <c r="D44" s="46">
        <v>1429492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1429492</v>
      </c>
      <c r="O44" s="47">
        <f t="shared" si="7"/>
        <v>16.592288228056734</v>
      </c>
      <c r="P44" s="9"/>
    </row>
    <row r="45" spans="1:16">
      <c r="A45" s="12"/>
      <c r="B45" s="25">
        <v>342.6</v>
      </c>
      <c r="C45" s="20" t="s">
        <v>56</v>
      </c>
      <c r="D45" s="46">
        <v>2281881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2281881</v>
      </c>
      <c r="O45" s="47">
        <f t="shared" si="7"/>
        <v>26.486071453443834</v>
      </c>
      <c r="P45" s="9"/>
    </row>
    <row r="46" spans="1:16">
      <c r="A46" s="12"/>
      <c r="B46" s="25">
        <v>342.9</v>
      </c>
      <c r="C46" s="20" t="s">
        <v>57</v>
      </c>
      <c r="D46" s="46">
        <v>998327</v>
      </c>
      <c r="E46" s="46">
        <v>78200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1076527</v>
      </c>
      <c r="O46" s="47">
        <f t="shared" si="7"/>
        <v>12.495380365392204</v>
      </c>
      <c r="P46" s="9"/>
    </row>
    <row r="47" spans="1:16">
      <c r="A47" s="12"/>
      <c r="B47" s="25">
        <v>343.2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7041104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7041104</v>
      </c>
      <c r="O47" s="47">
        <f t="shared" si="7"/>
        <v>81.726954059010609</v>
      </c>
      <c r="P47" s="9"/>
    </row>
    <row r="48" spans="1:16">
      <c r="A48" s="12"/>
      <c r="B48" s="25">
        <v>343.3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40353108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40353108</v>
      </c>
      <c r="O48" s="47">
        <f t="shared" si="7"/>
        <v>468.38345288669126</v>
      </c>
      <c r="P48" s="9"/>
    </row>
    <row r="49" spans="1:16">
      <c r="A49" s="12"/>
      <c r="B49" s="25">
        <v>343.4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11446027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11446027</v>
      </c>
      <c r="O49" s="47">
        <f t="shared" si="7"/>
        <v>132.85543329386911</v>
      </c>
      <c r="P49" s="9"/>
    </row>
    <row r="50" spans="1:16">
      <c r="A50" s="12"/>
      <c r="B50" s="25">
        <v>343.5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44243733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44243733</v>
      </c>
      <c r="O50" s="47">
        <f t="shared" si="7"/>
        <v>513.54241242426349</v>
      </c>
      <c r="P50" s="9"/>
    </row>
    <row r="51" spans="1:16">
      <c r="A51" s="12"/>
      <c r="B51" s="25">
        <v>343.6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346742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346742</v>
      </c>
      <c r="O51" s="47">
        <f t="shared" si="7"/>
        <v>4.0246767416486753</v>
      </c>
      <c r="P51" s="9"/>
    </row>
    <row r="52" spans="1:16">
      <c r="A52" s="12"/>
      <c r="B52" s="25">
        <v>343.7</v>
      </c>
      <c r="C52" s="20" t="s">
        <v>63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178435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178435</v>
      </c>
      <c r="O52" s="47">
        <f t="shared" si="7"/>
        <v>2.071116837291362</v>
      </c>
      <c r="P52" s="9"/>
    </row>
    <row r="53" spans="1:16">
      <c r="A53" s="12"/>
      <c r="B53" s="25">
        <v>343.9</v>
      </c>
      <c r="C53" s="20" t="s">
        <v>64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5192555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5192555</v>
      </c>
      <c r="O53" s="47">
        <f t="shared" si="7"/>
        <v>60.270620052464189</v>
      </c>
      <c r="P53" s="9"/>
    </row>
    <row r="54" spans="1:16">
      <c r="A54" s="12"/>
      <c r="B54" s="25">
        <v>344.3</v>
      </c>
      <c r="C54" s="20" t="s">
        <v>65</v>
      </c>
      <c r="D54" s="46">
        <v>13248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13248</v>
      </c>
      <c r="O54" s="47">
        <f t="shared" si="7"/>
        <v>0.15377115398008218</v>
      </c>
      <c r="P54" s="9"/>
    </row>
    <row r="55" spans="1:16">
      <c r="A55" s="12"/>
      <c r="B55" s="25">
        <v>344.9</v>
      </c>
      <c r="C55" s="20" t="s">
        <v>102</v>
      </c>
      <c r="D55" s="46">
        <v>0</v>
      </c>
      <c r="E55" s="46">
        <v>67674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67674</v>
      </c>
      <c r="O55" s="47">
        <f t="shared" si="7"/>
        <v>0.78550038303503034</v>
      </c>
      <c r="P55" s="9"/>
    </row>
    <row r="56" spans="1:16">
      <c r="A56" s="12"/>
      <c r="B56" s="25">
        <v>347.2</v>
      </c>
      <c r="C56" s="20" t="s">
        <v>66</v>
      </c>
      <c r="D56" s="46">
        <v>751426</v>
      </c>
      <c r="E56" s="46">
        <v>0</v>
      </c>
      <c r="F56" s="46">
        <v>0</v>
      </c>
      <c r="G56" s="46">
        <v>0</v>
      </c>
      <c r="H56" s="46">
        <v>0</v>
      </c>
      <c r="I56" s="46">
        <v>729277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1480703</v>
      </c>
      <c r="O56" s="47">
        <f t="shared" si="7"/>
        <v>17.186700559463286</v>
      </c>
      <c r="P56" s="9"/>
    </row>
    <row r="57" spans="1:16">
      <c r="A57" s="12"/>
      <c r="B57" s="25">
        <v>347.4</v>
      </c>
      <c r="C57" s="20" t="s">
        <v>67</v>
      </c>
      <c r="D57" s="46">
        <v>17470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17470</v>
      </c>
      <c r="O57" s="47">
        <f t="shared" si="7"/>
        <v>0.20277642361352927</v>
      </c>
      <c r="P57" s="9"/>
    </row>
    <row r="58" spans="1:16">
      <c r="A58" s="12"/>
      <c r="B58" s="25">
        <v>347.5</v>
      </c>
      <c r="C58" s="20" t="s">
        <v>68</v>
      </c>
      <c r="D58" s="46">
        <v>375622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375622</v>
      </c>
      <c r="O58" s="47">
        <f t="shared" si="7"/>
        <v>4.3598904287670912</v>
      </c>
      <c r="P58" s="9"/>
    </row>
    <row r="59" spans="1:16">
      <c r="A59" s="12"/>
      <c r="B59" s="25">
        <v>347.9</v>
      </c>
      <c r="C59" s="20" t="s">
        <v>69</v>
      </c>
      <c r="D59" s="46">
        <v>105233</v>
      </c>
      <c r="E59" s="46">
        <v>0</v>
      </c>
      <c r="F59" s="46">
        <v>0</v>
      </c>
      <c r="G59" s="46">
        <v>0</v>
      </c>
      <c r="H59" s="46">
        <v>0</v>
      </c>
      <c r="I59" s="46">
        <v>258512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363745</v>
      </c>
      <c r="O59" s="47">
        <f t="shared" si="7"/>
        <v>4.2220326392274297</v>
      </c>
      <c r="P59" s="9"/>
    </row>
    <row r="60" spans="1:16">
      <c r="A60" s="12"/>
      <c r="B60" s="25">
        <v>349</v>
      </c>
      <c r="C60" s="20" t="s">
        <v>1</v>
      </c>
      <c r="D60" s="46">
        <v>17323754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17323754</v>
      </c>
      <c r="O60" s="47">
        <f t="shared" si="7"/>
        <v>201.07892843048495</v>
      </c>
      <c r="P60" s="9"/>
    </row>
    <row r="61" spans="1:16" ht="15.75">
      <c r="A61" s="29" t="s">
        <v>50</v>
      </c>
      <c r="B61" s="30"/>
      <c r="C61" s="31"/>
      <c r="D61" s="32">
        <f t="shared" ref="D61:M61" si="10">SUM(D62:D68)</f>
        <v>1015681</v>
      </c>
      <c r="E61" s="32">
        <f t="shared" si="10"/>
        <v>1961520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61800</v>
      </c>
      <c r="J61" s="32">
        <f t="shared" si="10"/>
        <v>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>SUM(D61:M61)</f>
        <v>3039001</v>
      </c>
      <c r="O61" s="45">
        <f t="shared" si="7"/>
        <v>35.274055760614715</v>
      </c>
      <c r="P61" s="10"/>
    </row>
    <row r="62" spans="1:16">
      <c r="A62" s="13"/>
      <c r="B62" s="39">
        <v>351.1</v>
      </c>
      <c r="C62" s="21" t="s">
        <v>72</v>
      </c>
      <c r="D62" s="46">
        <v>14691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14691</v>
      </c>
      <c r="O62" s="47">
        <f t="shared" si="7"/>
        <v>0.17052023121387283</v>
      </c>
      <c r="P62" s="9"/>
    </row>
    <row r="63" spans="1:16">
      <c r="A63" s="13"/>
      <c r="B63" s="39">
        <v>351.2</v>
      </c>
      <c r="C63" s="21" t="s">
        <v>73</v>
      </c>
      <c r="D63" s="46">
        <v>179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8" si="11">SUM(D63:M63)</f>
        <v>179</v>
      </c>
      <c r="O63" s="47">
        <f t="shared" si="7"/>
        <v>2.0776748612948907E-3</v>
      </c>
      <c r="P63" s="9"/>
    </row>
    <row r="64" spans="1:16">
      <c r="A64" s="13"/>
      <c r="B64" s="39">
        <v>351.3</v>
      </c>
      <c r="C64" s="21" t="s">
        <v>74</v>
      </c>
      <c r="D64" s="46">
        <v>456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456</v>
      </c>
      <c r="O64" s="47">
        <f t="shared" si="7"/>
        <v>5.2928476913434086E-3</v>
      </c>
      <c r="P64" s="9"/>
    </row>
    <row r="65" spans="1:16">
      <c r="A65" s="13"/>
      <c r="B65" s="39">
        <v>351.5</v>
      </c>
      <c r="C65" s="21" t="s">
        <v>75</v>
      </c>
      <c r="D65" s="46">
        <v>417681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417681</v>
      </c>
      <c r="O65" s="47">
        <f t="shared" si="7"/>
        <v>4.8480743784386098</v>
      </c>
      <c r="P65" s="9"/>
    </row>
    <row r="66" spans="1:16">
      <c r="A66" s="13"/>
      <c r="B66" s="39">
        <v>354</v>
      </c>
      <c r="C66" s="21" t="s">
        <v>109</v>
      </c>
      <c r="D66" s="46">
        <v>546631</v>
      </c>
      <c r="E66" s="46">
        <v>0</v>
      </c>
      <c r="F66" s="46">
        <v>0</v>
      </c>
      <c r="G66" s="46">
        <v>0</v>
      </c>
      <c r="H66" s="46">
        <v>0</v>
      </c>
      <c r="I66" s="46">
        <v>61800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608431</v>
      </c>
      <c r="O66" s="47">
        <f t="shared" si="7"/>
        <v>7.0621329247626345</v>
      </c>
      <c r="P66" s="9"/>
    </row>
    <row r="67" spans="1:16">
      <c r="A67" s="13"/>
      <c r="B67" s="39">
        <v>358.2</v>
      </c>
      <c r="C67" s="21" t="s">
        <v>103</v>
      </c>
      <c r="D67" s="46">
        <v>0</v>
      </c>
      <c r="E67" s="46">
        <v>1961520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1961520</v>
      </c>
      <c r="O67" s="47">
        <f t="shared" si="7"/>
        <v>22.767602200710357</v>
      </c>
      <c r="P67" s="9"/>
    </row>
    <row r="68" spans="1:16">
      <c r="A68" s="13"/>
      <c r="B68" s="39">
        <v>359</v>
      </c>
      <c r="C68" s="21" t="s">
        <v>76</v>
      </c>
      <c r="D68" s="46">
        <v>36043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36043</v>
      </c>
      <c r="O68" s="47">
        <f t="shared" si="7"/>
        <v>0.4183555029366019</v>
      </c>
      <c r="P68" s="9"/>
    </row>
    <row r="69" spans="1:16" ht="15.75">
      <c r="A69" s="29" t="s">
        <v>4</v>
      </c>
      <c r="B69" s="30"/>
      <c r="C69" s="31"/>
      <c r="D69" s="32">
        <f t="shared" ref="D69:M69" si="12">SUM(D70:D79)</f>
        <v>3269174</v>
      </c>
      <c r="E69" s="32">
        <f t="shared" si="12"/>
        <v>1125341</v>
      </c>
      <c r="F69" s="32">
        <f t="shared" si="12"/>
        <v>2791</v>
      </c>
      <c r="G69" s="32">
        <f t="shared" si="12"/>
        <v>540187</v>
      </c>
      <c r="H69" s="32">
        <f t="shared" si="12"/>
        <v>0</v>
      </c>
      <c r="I69" s="32">
        <f t="shared" si="12"/>
        <v>-3018360</v>
      </c>
      <c r="J69" s="32">
        <f t="shared" si="12"/>
        <v>134596</v>
      </c>
      <c r="K69" s="32">
        <f t="shared" si="12"/>
        <v>75602798</v>
      </c>
      <c r="L69" s="32">
        <f t="shared" si="12"/>
        <v>0</v>
      </c>
      <c r="M69" s="32">
        <f t="shared" si="12"/>
        <v>0</v>
      </c>
      <c r="N69" s="32">
        <f>SUM(D69:M69)</f>
        <v>77656527</v>
      </c>
      <c r="O69" s="45">
        <f t="shared" ref="O69:O83" si="13">(N69/O$85)</f>
        <v>901.36879309144092</v>
      </c>
      <c r="P69" s="10"/>
    </row>
    <row r="70" spans="1:16">
      <c r="A70" s="12"/>
      <c r="B70" s="25">
        <v>361.1</v>
      </c>
      <c r="C70" s="20" t="s">
        <v>77</v>
      </c>
      <c r="D70" s="46">
        <v>397228</v>
      </c>
      <c r="E70" s="46">
        <v>50380</v>
      </c>
      <c r="F70" s="46">
        <v>2791</v>
      </c>
      <c r="G70" s="46">
        <v>189413</v>
      </c>
      <c r="H70" s="46">
        <v>0</v>
      </c>
      <c r="I70" s="46">
        <v>758640</v>
      </c>
      <c r="J70" s="46">
        <v>86387</v>
      </c>
      <c r="K70" s="46">
        <v>2377828</v>
      </c>
      <c r="L70" s="46">
        <v>0</v>
      </c>
      <c r="M70" s="46">
        <v>0</v>
      </c>
      <c r="N70" s="46">
        <f>SUM(D70:M70)</f>
        <v>3862667</v>
      </c>
      <c r="O70" s="47">
        <f t="shared" si="13"/>
        <v>44.834447617057826</v>
      </c>
      <c r="P70" s="9"/>
    </row>
    <row r="71" spans="1:16">
      <c r="A71" s="12"/>
      <c r="B71" s="25">
        <v>361.2</v>
      </c>
      <c r="C71" s="20" t="s">
        <v>78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4270584</v>
      </c>
      <c r="L71" s="46">
        <v>0</v>
      </c>
      <c r="M71" s="46">
        <v>0</v>
      </c>
      <c r="N71" s="46">
        <f t="shared" ref="N71:N79" si="14">SUM(D71:M71)</f>
        <v>4270584</v>
      </c>
      <c r="O71" s="47">
        <f t="shared" si="13"/>
        <v>49.569190055017756</v>
      </c>
      <c r="P71" s="9"/>
    </row>
    <row r="72" spans="1:16">
      <c r="A72" s="12"/>
      <c r="B72" s="25">
        <v>361.3</v>
      </c>
      <c r="C72" s="20" t="s">
        <v>79</v>
      </c>
      <c r="D72" s="46">
        <v>359735</v>
      </c>
      <c r="E72" s="46">
        <v>34229</v>
      </c>
      <c r="F72" s="46">
        <v>0</v>
      </c>
      <c r="G72" s="46">
        <v>309004</v>
      </c>
      <c r="H72" s="46">
        <v>0</v>
      </c>
      <c r="I72" s="46">
        <v>541177</v>
      </c>
      <c r="J72" s="46">
        <v>70037</v>
      </c>
      <c r="K72" s="46">
        <v>33370115</v>
      </c>
      <c r="L72" s="46">
        <v>0</v>
      </c>
      <c r="M72" s="46">
        <v>0</v>
      </c>
      <c r="N72" s="46">
        <f t="shared" si="14"/>
        <v>34684297</v>
      </c>
      <c r="O72" s="47">
        <f t="shared" si="13"/>
        <v>402.58487127701557</v>
      </c>
      <c r="P72" s="9"/>
    </row>
    <row r="73" spans="1:16">
      <c r="A73" s="12"/>
      <c r="B73" s="25">
        <v>361.4</v>
      </c>
      <c r="C73" s="20" t="s">
        <v>80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11006560</v>
      </c>
      <c r="L73" s="46">
        <v>0</v>
      </c>
      <c r="M73" s="46">
        <v>0</v>
      </c>
      <c r="N73" s="46">
        <f t="shared" si="14"/>
        <v>11006560</v>
      </c>
      <c r="O73" s="47">
        <f t="shared" si="13"/>
        <v>127.75448615270329</v>
      </c>
      <c r="P73" s="9"/>
    </row>
    <row r="74" spans="1:16">
      <c r="A74" s="12"/>
      <c r="B74" s="25">
        <v>362</v>
      </c>
      <c r="C74" s="20" t="s">
        <v>81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64915</v>
      </c>
      <c r="J74" s="46">
        <v>0</v>
      </c>
      <c r="K74" s="46">
        <v>2899</v>
      </c>
      <c r="L74" s="46">
        <v>0</v>
      </c>
      <c r="M74" s="46">
        <v>0</v>
      </c>
      <c r="N74" s="46">
        <f t="shared" si="14"/>
        <v>67814</v>
      </c>
      <c r="O74" s="47">
        <f t="shared" si="13"/>
        <v>0.78712538013324973</v>
      </c>
      <c r="P74" s="9"/>
    </row>
    <row r="75" spans="1:16">
      <c r="A75" s="12"/>
      <c r="B75" s="25">
        <v>364</v>
      </c>
      <c r="C75" s="20" t="s">
        <v>82</v>
      </c>
      <c r="D75" s="46">
        <v>102540</v>
      </c>
      <c r="E75" s="46">
        <v>10655</v>
      </c>
      <c r="F75" s="46">
        <v>0</v>
      </c>
      <c r="G75" s="46">
        <v>0</v>
      </c>
      <c r="H75" s="46">
        <v>0</v>
      </c>
      <c r="I75" s="46">
        <v>-5339161</v>
      </c>
      <c r="J75" s="46">
        <v>-23206</v>
      </c>
      <c r="K75" s="46">
        <v>0</v>
      </c>
      <c r="L75" s="46">
        <v>0</v>
      </c>
      <c r="M75" s="46">
        <v>0</v>
      </c>
      <c r="N75" s="46">
        <f t="shared" si="14"/>
        <v>-5249172</v>
      </c>
      <c r="O75" s="47">
        <f t="shared" si="13"/>
        <v>-60.927780486106272</v>
      </c>
      <c r="P75" s="9"/>
    </row>
    <row r="76" spans="1:16">
      <c r="A76" s="12"/>
      <c r="B76" s="25">
        <v>365</v>
      </c>
      <c r="C76" s="20" t="s">
        <v>83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57129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57129</v>
      </c>
      <c r="O76" s="47">
        <f t="shared" si="13"/>
        <v>0.66310328017271403</v>
      </c>
      <c r="P76" s="9"/>
    </row>
    <row r="77" spans="1:16">
      <c r="A77" s="12"/>
      <c r="B77" s="25">
        <v>366</v>
      </c>
      <c r="C77" s="20" t="s">
        <v>84</v>
      </c>
      <c r="D77" s="46">
        <v>8560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8560</v>
      </c>
      <c r="O77" s="47">
        <f t="shared" si="13"/>
        <v>9.9356965433990294E-2</v>
      </c>
      <c r="P77" s="9"/>
    </row>
    <row r="78" spans="1:16">
      <c r="A78" s="12"/>
      <c r="B78" s="25">
        <v>368</v>
      </c>
      <c r="C78" s="20" t="s">
        <v>85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24566183</v>
      </c>
      <c r="L78" s="46">
        <v>0</v>
      </c>
      <c r="M78" s="46">
        <v>0</v>
      </c>
      <c r="N78" s="46">
        <f t="shared" si="14"/>
        <v>24566183</v>
      </c>
      <c r="O78" s="47">
        <f t="shared" si="13"/>
        <v>285.14268635234578</v>
      </c>
      <c r="P78" s="9"/>
    </row>
    <row r="79" spans="1:16">
      <c r="A79" s="12"/>
      <c r="B79" s="25">
        <v>369.9</v>
      </c>
      <c r="C79" s="20" t="s">
        <v>86</v>
      </c>
      <c r="D79" s="46">
        <v>2401111</v>
      </c>
      <c r="E79" s="46">
        <v>1030077</v>
      </c>
      <c r="F79" s="46">
        <v>0</v>
      </c>
      <c r="G79" s="46">
        <v>41770</v>
      </c>
      <c r="H79" s="46">
        <v>0</v>
      </c>
      <c r="I79" s="46">
        <v>898940</v>
      </c>
      <c r="J79" s="46">
        <v>1378</v>
      </c>
      <c r="K79" s="46">
        <v>8629</v>
      </c>
      <c r="L79" s="46">
        <v>0</v>
      </c>
      <c r="M79" s="46">
        <v>0</v>
      </c>
      <c r="N79" s="46">
        <f t="shared" si="14"/>
        <v>4381905</v>
      </c>
      <c r="O79" s="47">
        <f t="shared" si="13"/>
        <v>50.861306497666966</v>
      </c>
      <c r="P79" s="9"/>
    </row>
    <row r="80" spans="1:16" ht="15.75">
      <c r="A80" s="29" t="s">
        <v>51</v>
      </c>
      <c r="B80" s="30"/>
      <c r="C80" s="31"/>
      <c r="D80" s="32">
        <f t="shared" ref="D80:M80" si="15">SUM(D81:D82)</f>
        <v>14306233</v>
      </c>
      <c r="E80" s="32">
        <f t="shared" si="15"/>
        <v>0</v>
      </c>
      <c r="F80" s="32">
        <f t="shared" si="15"/>
        <v>0</v>
      </c>
      <c r="G80" s="32">
        <f t="shared" si="15"/>
        <v>1635000</v>
      </c>
      <c r="H80" s="32">
        <f t="shared" si="15"/>
        <v>0</v>
      </c>
      <c r="I80" s="32">
        <f t="shared" si="15"/>
        <v>2120104</v>
      </c>
      <c r="J80" s="32">
        <f t="shared" si="15"/>
        <v>0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>SUM(D80:M80)</f>
        <v>18061337</v>
      </c>
      <c r="O80" s="45">
        <f t="shared" si="13"/>
        <v>209.6401443925993</v>
      </c>
      <c r="P80" s="9"/>
    </row>
    <row r="81" spans="1:119">
      <c r="A81" s="12"/>
      <c r="B81" s="25">
        <v>381</v>
      </c>
      <c r="C81" s="20" t="s">
        <v>87</v>
      </c>
      <c r="D81" s="46">
        <v>14306233</v>
      </c>
      <c r="E81" s="46">
        <v>0</v>
      </c>
      <c r="F81" s="46">
        <v>0</v>
      </c>
      <c r="G81" s="46">
        <v>1635000</v>
      </c>
      <c r="H81" s="46">
        <v>0</v>
      </c>
      <c r="I81" s="46">
        <v>1782417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17723650</v>
      </c>
      <c r="O81" s="47">
        <f t="shared" si="13"/>
        <v>205.72057014183903</v>
      </c>
      <c r="P81" s="9"/>
    </row>
    <row r="82" spans="1:119" ht="15.75" thickBot="1">
      <c r="A82" s="12"/>
      <c r="B82" s="25">
        <v>389.8</v>
      </c>
      <c r="C82" s="20" t="s">
        <v>88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337687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337687</v>
      </c>
      <c r="O82" s="47">
        <f t="shared" si="13"/>
        <v>3.9195742507602667</v>
      </c>
      <c r="P82" s="9"/>
    </row>
    <row r="83" spans="1:119" ht="16.5" thickBot="1">
      <c r="A83" s="14" t="s">
        <v>70</v>
      </c>
      <c r="B83" s="23"/>
      <c r="C83" s="22"/>
      <c r="D83" s="15">
        <f t="shared" ref="D83:M83" si="16">SUM(D5,D18,D28,D40,D61,D69,D80)</f>
        <v>105630974</v>
      </c>
      <c r="E83" s="15">
        <f t="shared" si="16"/>
        <v>8207893</v>
      </c>
      <c r="F83" s="15">
        <f t="shared" si="16"/>
        <v>14353518</v>
      </c>
      <c r="G83" s="15">
        <f t="shared" si="16"/>
        <v>2311585</v>
      </c>
      <c r="H83" s="15">
        <f t="shared" si="16"/>
        <v>0</v>
      </c>
      <c r="I83" s="15">
        <f t="shared" si="16"/>
        <v>111410597</v>
      </c>
      <c r="J83" s="15">
        <f t="shared" si="16"/>
        <v>3655811</v>
      </c>
      <c r="K83" s="15">
        <f t="shared" si="16"/>
        <v>75602798</v>
      </c>
      <c r="L83" s="15">
        <f t="shared" si="16"/>
        <v>0</v>
      </c>
      <c r="M83" s="15">
        <f t="shared" si="16"/>
        <v>0</v>
      </c>
      <c r="N83" s="15">
        <f>SUM(D83:M83)</f>
        <v>321173176</v>
      </c>
      <c r="O83" s="38">
        <f t="shared" si="13"/>
        <v>3727.8962787566452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48" t="s">
        <v>113</v>
      </c>
      <c r="M85" s="48"/>
      <c r="N85" s="48"/>
      <c r="O85" s="43">
        <v>86154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customHeight="1" thickBot="1">
      <c r="A87" s="52" t="s">
        <v>106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33174596</v>
      </c>
      <c r="E5" s="27">
        <f t="shared" si="0"/>
        <v>1551129</v>
      </c>
      <c r="F5" s="27">
        <f t="shared" si="0"/>
        <v>13837427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48563152</v>
      </c>
      <c r="O5" s="33">
        <f t="shared" ref="O5:O36" si="1">(N5/O$87)</f>
        <v>575.56328296296294</v>
      </c>
      <c r="P5" s="6"/>
    </row>
    <row r="6" spans="1:133">
      <c r="A6" s="12"/>
      <c r="B6" s="25">
        <v>311</v>
      </c>
      <c r="C6" s="20" t="s">
        <v>3</v>
      </c>
      <c r="D6" s="46">
        <v>28883618</v>
      </c>
      <c r="E6" s="46">
        <v>0</v>
      </c>
      <c r="F6" s="46">
        <v>2440121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31323739</v>
      </c>
      <c r="O6" s="47">
        <f t="shared" si="1"/>
        <v>371.24431407407405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93902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93902</v>
      </c>
      <c r="O7" s="47">
        <f t="shared" si="1"/>
        <v>1.1129125925925927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901722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901722</v>
      </c>
      <c r="O8" s="47">
        <f t="shared" si="1"/>
        <v>10.687075555555555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555505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555505</v>
      </c>
      <c r="O9" s="47">
        <f t="shared" si="1"/>
        <v>6.5837629629629628</v>
      </c>
      <c r="P9" s="9"/>
    </row>
    <row r="10" spans="1:133">
      <c r="A10" s="12"/>
      <c r="B10" s="25">
        <v>312.51</v>
      </c>
      <c r="C10" s="20" t="s">
        <v>100</v>
      </c>
      <c r="D10" s="46">
        <v>769600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769600</v>
      </c>
      <c r="O10" s="47">
        <f t="shared" si="1"/>
        <v>9.1211851851851851</v>
      </c>
      <c r="P10" s="9"/>
    </row>
    <row r="11" spans="1:133">
      <c r="A11" s="12"/>
      <c r="B11" s="25">
        <v>312.52</v>
      </c>
      <c r="C11" s="20" t="s">
        <v>97</v>
      </c>
      <c r="D11" s="46">
        <v>508251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508251</v>
      </c>
      <c r="O11" s="47">
        <f t="shared" si="1"/>
        <v>6.0237155555555555</v>
      </c>
      <c r="P11" s="9"/>
    </row>
    <row r="12" spans="1:133">
      <c r="A12" s="12"/>
      <c r="B12" s="25">
        <v>314.10000000000002</v>
      </c>
      <c r="C12" s="20" t="s">
        <v>14</v>
      </c>
      <c r="D12" s="46">
        <v>0</v>
      </c>
      <c r="E12" s="46">
        <v>0</v>
      </c>
      <c r="F12" s="46">
        <v>5662601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5662601</v>
      </c>
      <c r="O12" s="47">
        <f t="shared" si="1"/>
        <v>67.112308148148145</v>
      </c>
      <c r="P12" s="9"/>
    </row>
    <row r="13" spans="1:133">
      <c r="A13" s="12"/>
      <c r="B13" s="25">
        <v>314.3</v>
      </c>
      <c r="C13" s="20" t="s">
        <v>15</v>
      </c>
      <c r="D13" s="46">
        <v>0</v>
      </c>
      <c r="E13" s="46">
        <v>0</v>
      </c>
      <c r="F13" s="46">
        <v>1515812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1515812</v>
      </c>
      <c r="O13" s="47">
        <f t="shared" si="1"/>
        <v>17.965179259259259</v>
      </c>
      <c r="P13" s="9"/>
    </row>
    <row r="14" spans="1:133">
      <c r="A14" s="12"/>
      <c r="B14" s="25">
        <v>314.39999999999998</v>
      </c>
      <c r="C14" s="20" t="s">
        <v>16</v>
      </c>
      <c r="D14" s="46">
        <v>0</v>
      </c>
      <c r="E14" s="46">
        <v>0</v>
      </c>
      <c r="F14" s="46">
        <v>443932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443932</v>
      </c>
      <c r="O14" s="47">
        <f t="shared" si="1"/>
        <v>5.2614162962962965</v>
      </c>
      <c r="P14" s="9"/>
    </row>
    <row r="15" spans="1:133">
      <c r="A15" s="12"/>
      <c r="B15" s="25">
        <v>314.8</v>
      </c>
      <c r="C15" s="20" t="s">
        <v>17</v>
      </c>
      <c r="D15" s="46">
        <v>0</v>
      </c>
      <c r="E15" s="46">
        <v>0</v>
      </c>
      <c r="F15" s="46">
        <v>34380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34380</v>
      </c>
      <c r="O15" s="47">
        <f t="shared" si="1"/>
        <v>0.40746666666666664</v>
      </c>
      <c r="P15" s="9"/>
    </row>
    <row r="16" spans="1:133">
      <c r="A16" s="12"/>
      <c r="B16" s="25">
        <v>315</v>
      </c>
      <c r="C16" s="20" t="s">
        <v>18</v>
      </c>
      <c r="D16" s="46">
        <v>816829</v>
      </c>
      <c r="E16" s="46">
        <v>0</v>
      </c>
      <c r="F16" s="46">
        <v>3740581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4557410</v>
      </c>
      <c r="O16" s="47">
        <f t="shared" si="1"/>
        <v>54.013748148148146</v>
      </c>
      <c r="P16" s="9"/>
    </row>
    <row r="17" spans="1:16">
      <c r="A17" s="12"/>
      <c r="B17" s="25">
        <v>316</v>
      </c>
      <c r="C17" s="20" t="s">
        <v>19</v>
      </c>
      <c r="D17" s="46">
        <v>2196298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2196298</v>
      </c>
      <c r="O17" s="47">
        <f t="shared" si="1"/>
        <v>26.030198518518517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SUM(D19:D28)</f>
        <v>17763801</v>
      </c>
      <c r="E18" s="32">
        <f t="shared" si="3"/>
        <v>134266</v>
      </c>
      <c r="F18" s="32">
        <f t="shared" si="3"/>
        <v>3376674</v>
      </c>
      <c r="G18" s="32">
        <f t="shared" si="3"/>
        <v>0</v>
      </c>
      <c r="H18" s="32">
        <f t="shared" si="3"/>
        <v>0</v>
      </c>
      <c r="I18" s="32">
        <f t="shared" si="3"/>
        <v>8144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21282885</v>
      </c>
      <c r="O18" s="45">
        <f t="shared" si="1"/>
        <v>252.24160000000001</v>
      </c>
      <c r="P18" s="10"/>
    </row>
    <row r="19" spans="1:16">
      <c r="A19" s="12"/>
      <c r="B19" s="25">
        <v>322</v>
      </c>
      <c r="C19" s="20" t="s">
        <v>0</v>
      </c>
      <c r="D19" s="46">
        <v>3341948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3341948</v>
      </c>
      <c r="O19" s="47">
        <f t="shared" si="1"/>
        <v>39.608272592592591</v>
      </c>
      <c r="P19" s="9"/>
    </row>
    <row r="20" spans="1:16">
      <c r="A20" s="12"/>
      <c r="B20" s="25">
        <v>323.10000000000002</v>
      </c>
      <c r="C20" s="20" t="s">
        <v>21</v>
      </c>
      <c r="D20" s="46">
        <v>2670903</v>
      </c>
      <c r="E20" s="46">
        <v>0</v>
      </c>
      <c r="F20" s="46">
        <v>2824805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4">SUM(D20:M20)</f>
        <v>5495708</v>
      </c>
      <c r="O20" s="47">
        <f t="shared" si="1"/>
        <v>65.134317037037036</v>
      </c>
      <c r="P20" s="9"/>
    </row>
    <row r="21" spans="1:16">
      <c r="A21" s="12"/>
      <c r="B21" s="25">
        <v>323.7</v>
      </c>
      <c r="C21" s="20" t="s">
        <v>22</v>
      </c>
      <c r="D21" s="46">
        <v>3341505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3341505</v>
      </c>
      <c r="O21" s="47">
        <f t="shared" si="1"/>
        <v>39.603022222222222</v>
      </c>
      <c r="P21" s="9"/>
    </row>
    <row r="22" spans="1:16">
      <c r="A22" s="12"/>
      <c r="B22" s="25">
        <v>323.89999999999998</v>
      </c>
      <c r="C22" s="20" t="s">
        <v>23</v>
      </c>
      <c r="D22" s="46">
        <v>254423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254423</v>
      </c>
      <c r="O22" s="47">
        <f t="shared" si="1"/>
        <v>3.0153837037037037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16357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16357</v>
      </c>
      <c r="O23" s="47">
        <f t="shared" si="1"/>
        <v>0.19386074074074075</v>
      </c>
      <c r="P23" s="9"/>
    </row>
    <row r="24" spans="1:16">
      <c r="A24" s="12"/>
      <c r="B24" s="25">
        <v>324.32</v>
      </c>
      <c r="C24" s="20" t="s">
        <v>26</v>
      </c>
      <c r="D24" s="46">
        <v>0</v>
      </c>
      <c r="E24" s="46">
        <v>23346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23346</v>
      </c>
      <c r="O24" s="47">
        <f t="shared" si="1"/>
        <v>0.27669333333333335</v>
      </c>
      <c r="P24" s="9"/>
    </row>
    <row r="25" spans="1:16">
      <c r="A25" s="12"/>
      <c r="B25" s="25">
        <v>324.62</v>
      </c>
      <c r="C25" s="20" t="s">
        <v>27</v>
      </c>
      <c r="D25" s="46">
        <v>0</v>
      </c>
      <c r="E25" s="46">
        <v>94563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94563</v>
      </c>
      <c r="O25" s="47">
        <f t="shared" si="1"/>
        <v>1.1207466666666666</v>
      </c>
      <c r="P25" s="9"/>
    </row>
    <row r="26" spans="1:16">
      <c r="A26" s="12"/>
      <c r="B26" s="25">
        <v>325.10000000000002</v>
      </c>
      <c r="C26" s="20" t="s">
        <v>28</v>
      </c>
      <c r="D26" s="46">
        <v>0</v>
      </c>
      <c r="E26" s="46">
        <v>0</v>
      </c>
      <c r="F26" s="46">
        <v>551869</v>
      </c>
      <c r="G26" s="46">
        <v>0</v>
      </c>
      <c r="H26" s="46">
        <v>0</v>
      </c>
      <c r="I26" s="46">
        <v>8144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560013</v>
      </c>
      <c r="O26" s="47">
        <f t="shared" si="1"/>
        <v>6.637191111111111</v>
      </c>
      <c r="P26" s="9"/>
    </row>
    <row r="27" spans="1:16">
      <c r="A27" s="12"/>
      <c r="B27" s="25">
        <v>325.2</v>
      </c>
      <c r="C27" s="20" t="s">
        <v>29</v>
      </c>
      <c r="D27" s="46">
        <v>6990304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6990304</v>
      </c>
      <c r="O27" s="47">
        <f t="shared" si="1"/>
        <v>82.848047407407407</v>
      </c>
      <c r="P27" s="9"/>
    </row>
    <row r="28" spans="1:16">
      <c r="A28" s="12"/>
      <c r="B28" s="25">
        <v>329</v>
      </c>
      <c r="C28" s="20" t="s">
        <v>30</v>
      </c>
      <c r="D28" s="46">
        <v>1164718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1164718</v>
      </c>
      <c r="O28" s="47">
        <f t="shared" si="1"/>
        <v>13.804065185185186</v>
      </c>
      <c r="P28" s="9"/>
    </row>
    <row r="29" spans="1:16" ht="15.75">
      <c r="A29" s="29" t="s">
        <v>32</v>
      </c>
      <c r="B29" s="30"/>
      <c r="C29" s="31"/>
      <c r="D29" s="32">
        <f t="shared" ref="D29:M29" si="5">SUM(D30:D41)</f>
        <v>8197917</v>
      </c>
      <c r="E29" s="32">
        <f t="shared" si="5"/>
        <v>4467420</v>
      </c>
      <c r="F29" s="32">
        <f t="shared" si="5"/>
        <v>0</v>
      </c>
      <c r="G29" s="32">
        <f t="shared" si="5"/>
        <v>1064165</v>
      </c>
      <c r="H29" s="32">
        <f t="shared" si="5"/>
        <v>0</v>
      </c>
      <c r="I29" s="32">
        <f t="shared" si="5"/>
        <v>1988446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15717948</v>
      </c>
      <c r="O29" s="45">
        <f t="shared" si="1"/>
        <v>186.28679111111111</v>
      </c>
      <c r="P29" s="10"/>
    </row>
    <row r="30" spans="1:16">
      <c r="A30" s="12"/>
      <c r="B30" s="25">
        <v>331.2</v>
      </c>
      <c r="C30" s="20" t="s">
        <v>31</v>
      </c>
      <c r="D30" s="46">
        <v>369491</v>
      </c>
      <c r="E30" s="46">
        <v>569423</v>
      </c>
      <c r="F30" s="46">
        <v>0</v>
      </c>
      <c r="G30" s="46">
        <v>426016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1364930</v>
      </c>
      <c r="O30" s="47">
        <f t="shared" si="1"/>
        <v>16.176948148148149</v>
      </c>
      <c r="P30" s="9"/>
    </row>
    <row r="31" spans="1:16">
      <c r="A31" s="12"/>
      <c r="B31" s="25">
        <v>331.5</v>
      </c>
      <c r="C31" s="20" t="s">
        <v>33</v>
      </c>
      <c r="D31" s="46">
        <v>0</v>
      </c>
      <c r="E31" s="46">
        <v>1800383</v>
      </c>
      <c r="F31" s="46">
        <v>0</v>
      </c>
      <c r="G31" s="46">
        <v>0</v>
      </c>
      <c r="H31" s="46">
        <v>0</v>
      </c>
      <c r="I31" s="46">
        <v>1973638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3774021</v>
      </c>
      <c r="O31" s="47">
        <f t="shared" si="1"/>
        <v>44.72913777777778</v>
      </c>
      <c r="P31" s="9"/>
    </row>
    <row r="32" spans="1:16">
      <c r="A32" s="12"/>
      <c r="B32" s="25">
        <v>334.2</v>
      </c>
      <c r="C32" s="20" t="s">
        <v>34</v>
      </c>
      <c r="D32" s="46">
        <v>339409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339409</v>
      </c>
      <c r="O32" s="47">
        <f t="shared" si="1"/>
        <v>4.0226251851851851</v>
      </c>
      <c r="P32" s="9"/>
    </row>
    <row r="33" spans="1:16">
      <c r="A33" s="12"/>
      <c r="B33" s="25">
        <v>334.9</v>
      </c>
      <c r="C33" s="20" t="s">
        <v>35</v>
      </c>
      <c r="D33" s="46">
        <v>0</v>
      </c>
      <c r="E33" s="46">
        <v>0</v>
      </c>
      <c r="F33" s="46">
        <v>0</v>
      </c>
      <c r="G33" s="46">
        <v>638149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6">SUM(D33:M33)</f>
        <v>638149</v>
      </c>
      <c r="O33" s="47">
        <f t="shared" si="1"/>
        <v>7.563247407407407</v>
      </c>
      <c r="P33" s="9"/>
    </row>
    <row r="34" spans="1:16">
      <c r="A34" s="12"/>
      <c r="B34" s="25">
        <v>335.12</v>
      </c>
      <c r="C34" s="20" t="s">
        <v>36</v>
      </c>
      <c r="D34" s="46">
        <v>2338253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2338253</v>
      </c>
      <c r="O34" s="47">
        <f t="shared" si="1"/>
        <v>27.712628148148148</v>
      </c>
      <c r="P34" s="9"/>
    </row>
    <row r="35" spans="1:16">
      <c r="A35" s="12"/>
      <c r="B35" s="25">
        <v>335.15</v>
      </c>
      <c r="C35" s="20" t="s">
        <v>37</v>
      </c>
      <c r="D35" s="46">
        <v>43784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43784</v>
      </c>
      <c r="O35" s="47">
        <f t="shared" si="1"/>
        <v>0.51892148148148143</v>
      </c>
      <c r="P35" s="9"/>
    </row>
    <row r="36" spans="1:16">
      <c r="A36" s="12"/>
      <c r="B36" s="25">
        <v>335.18</v>
      </c>
      <c r="C36" s="20" t="s">
        <v>38</v>
      </c>
      <c r="D36" s="46">
        <v>4705597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4705597</v>
      </c>
      <c r="O36" s="47">
        <f t="shared" si="1"/>
        <v>55.770038518518518</v>
      </c>
      <c r="P36" s="9"/>
    </row>
    <row r="37" spans="1:16">
      <c r="A37" s="12"/>
      <c r="B37" s="25">
        <v>335.21</v>
      </c>
      <c r="C37" s="20" t="s">
        <v>39</v>
      </c>
      <c r="D37" s="46">
        <v>89770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89770</v>
      </c>
      <c r="O37" s="47">
        <f t="shared" ref="O37:O68" si="7">(N37/O$87)</f>
        <v>1.0639407407407406</v>
      </c>
      <c r="P37" s="9"/>
    </row>
    <row r="38" spans="1:16">
      <c r="A38" s="12"/>
      <c r="B38" s="25">
        <v>335.5</v>
      </c>
      <c r="C38" s="20" t="s">
        <v>40</v>
      </c>
      <c r="D38" s="46">
        <v>0</v>
      </c>
      <c r="E38" s="46">
        <v>69250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69250</v>
      </c>
      <c r="O38" s="47">
        <f t="shared" si="7"/>
        <v>0.82074074074074077</v>
      </c>
      <c r="P38" s="9"/>
    </row>
    <row r="39" spans="1:16">
      <c r="A39" s="12"/>
      <c r="B39" s="25">
        <v>337.3</v>
      </c>
      <c r="C39" s="20" t="s">
        <v>108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14808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14808</v>
      </c>
      <c r="O39" s="47">
        <f t="shared" si="7"/>
        <v>0.17550222222222223</v>
      </c>
      <c r="P39" s="9"/>
    </row>
    <row r="40" spans="1:16">
      <c r="A40" s="12"/>
      <c r="B40" s="25">
        <v>337.5</v>
      </c>
      <c r="C40" s="20" t="s">
        <v>41</v>
      </c>
      <c r="D40" s="46">
        <v>0</v>
      </c>
      <c r="E40" s="46">
        <v>2028364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2028364</v>
      </c>
      <c r="O40" s="47">
        <f t="shared" si="7"/>
        <v>24.039869629629628</v>
      </c>
      <c r="P40" s="9"/>
    </row>
    <row r="41" spans="1:16">
      <c r="A41" s="12"/>
      <c r="B41" s="25">
        <v>338</v>
      </c>
      <c r="C41" s="20" t="s">
        <v>44</v>
      </c>
      <c r="D41" s="46">
        <v>311613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311613</v>
      </c>
      <c r="O41" s="47">
        <f t="shared" si="7"/>
        <v>3.6931911111111111</v>
      </c>
      <c r="P41" s="9"/>
    </row>
    <row r="42" spans="1:16" ht="15.75">
      <c r="A42" s="29" t="s">
        <v>49</v>
      </c>
      <c r="B42" s="30"/>
      <c r="C42" s="31"/>
      <c r="D42" s="32">
        <f t="shared" ref="D42:M42" si="8">SUM(D43:D62)</f>
        <v>23205396</v>
      </c>
      <c r="E42" s="32">
        <f t="shared" si="8"/>
        <v>120448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108251490</v>
      </c>
      <c r="J42" s="32">
        <f t="shared" si="8"/>
        <v>3387519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134964853</v>
      </c>
      <c r="O42" s="45">
        <f t="shared" si="7"/>
        <v>1599.5834429629629</v>
      </c>
      <c r="P42" s="10"/>
    </row>
    <row r="43" spans="1:16">
      <c r="A43" s="12"/>
      <c r="B43" s="25">
        <v>341.2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3387519</v>
      </c>
      <c r="K43" s="46">
        <v>0</v>
      </c>
      <c r="L43" s="46">
        <v>0</v>
      </c>
      <c r="M43" s="46">
        <v>0</v>
      </c>
      <c r="N43" s="46">
        <f t="shared" ref="N43:N62" si="9">SUM(D43:M43)</f>
        <v>3387519</v>
      </c>
      <c r="O43" s="47">
        <f t="shared" si="7"/>
        <v>40.148373333333332</v>
      </c>
      <c r="P43" s="9"/>
    </row>
    <row r="44" spans="1:16">
      <c r="A44" s="12"/>
      <c r="B44" s="25">
        <v>342.1</v>
      </c>
      <c r="C44" s="20" t="s">
        <v>53</v>
      </c>
      <c r="D44" s="46">
        <v>1348377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1348377</v>
      </c>
      <c r="O44" s="47">
        <f t="shared" si="7"/>
        <v>15.980764444444445</v>
      </c>
      <c r="P44" s="9"/>
    </row>
    <row r="45" spans="1:16">
      <c r="A45" s="12"/>
      <c r="B45" s="25">
        <v>342.2</v>
      </c>
      <c r="C45" s="20" t="s">
        <v>54</v>
      </c>
      <c r="D45" s="46">
        <v>105795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105795</v>
      </c>
      <c r="O45" s="47">
        <f t="shared" si="7"/>
        <v>1.2538666666666667</v>
      </c>
      <c r="P45" s="9"/>
    </row>
    <row r="46" spans="1:16">
      <c r="A46" s="12"/>
      <c r="B46" s="25">
        <v>342.5</v>
      </c>
      <c r="C46" s="20" t="s">
        <v>55</v>
      </c>
      <c r="D46" s="46">
        <v>1224868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1224868</v>
      </c>
      <c r="O46" s="47">
        <f t="shared" si="7"/>
        <v>14.516954074074073</v>
      </c>
      <c r="P46" s="9"/>
    </row>
    <row r="47" spans="1:16">
      <c r="A47" s="12"/>
      <c r="B47" s="25">
        <v>342.6</v>
      </c>
      <c r="C47" s="20" t="s">
        <v>56</v>
      </c>
      <c r="D47" s="46">
        <v>2035268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2035268</v>
      </c>
      <c r="O47" s="47">
        <f t="shared" si="7"/>
        <v>24.121694814814816</v>
      </c>
      <c r="P47" s="9"/>
    </row>
    <row r="48" spans="1:16">
      <c r="A48" s="12"/>
      <c r="B48" s="25">
        <v>342.9</v>
      </c>
      <c r="C48" s="20" t="s">
        <v>57</v>
      </c>
      <c r="D48" s="46">
        <v>770425</v>
      </c>
      <c r="E48" s="46">
        <v>77650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848075</v>
      </c>
      <c r="O48" s="47">
        <f t="shared" si="7"/>
        <v>10.051259259259259</v>
      </c>
      <c r="P48" s="9"/>
    </row>
    <row r="49" spans="1:16">
      <c r="A49" s="12"/>
      <c r="B49" s="25">
        <v>343.2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7524818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7524818</v>
      </c>
      <c r="O49" s="47">
        <f t="shared" si="7"/>
        <v>89.183028148148153</v>
      </c>
      <c r="P49" s="9"/>
    </row>
    <row r="50" spans="1:16">
      <c r="A50" s="12"/>
      <c r="B50" s="25">
        <v>343.3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38937456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38937456</v>
      </c>
      <c r="O50" s="47">
        <f t="shared" si="7"/>
        <v>461.48095999999998</v>
      </c>
      <c r="P50" s="9"/>
    </row>
    <row r="51" spans="1:16">
      <c r="A51" s="12"/>
      <c r="B51" s="25">
        <v>343.4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13272614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13272614</v>
      </c>
      <c r="O51" s="47">
        <f t="shared" si="7"/>
        <v>157.30505481481481</v>
      </c>
      <c r="P51" s="9"/>
    </row>
    <row r="52" spans="1:16">
      <c r="A52" s="12"/>
      <c r="B52" s="25">
        <v>343.5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42141633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42141633</v>
      </c>
      <c r="O52" s="47">
        <f t="shared" si="7"/>
        <v>499.45639111111109</v>
      </c>
      <c r="P52" s="9"/>
    </row>
    <row r="53" spans="1:16">
      <c r="A53" s="12"/>
      <c r="B53" s="25">
        <v>343.6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327806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327806</v>
      </c>
      <c r="O53" s="47">
        <f t="shared" si="7"/>
        <v>3.8851081481481482</v>
      </c>
      <c r="P53" s="9"/>
    </row>
    <row r="54" spans="1:16">
      <c r="A54" s="12"/>
      <c r="B54" s="25">
        <v>343.7</v>
      </c>
      <c r="C54" s="20" t="s">
        <v>63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175689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175689</v>
      </c>
      <c r="O54" s="47">
        <f t="shared" si="7"/>
        <v>2.0822400000000001</v>
      </c>
      <c r="P54" s="9"/>
    </row>
    <row r="55" spans="1:16">
      <c r="A55" s="12"/>
      <c r="B55" s="25">
        <v>343.9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4977833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4977833</v>
      </c>
      <c r="O55" s="47">
        <f t="shared" si="7"/>
        <v>58.996539259259258</v>
      </c>
      <c r="P55" s="9"/>
    </row>
    <row r="56" spans="1:16">
      <c r="A56" s="12"/>
      <c r="B56" s="25">
        <v>344.3</v>
      </c>
      <c r="C56" s="20" t="s">
        <v>65</v>
      </c>
      <c r="D56" s="46">
        <v>13348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13348</v>
      </c>
      <c r="O56" s="47">
        <f t="shared" si="7"/>
        <v>0.15819851851851852</v>
      </c>
      <c r="P56" s="9"/>
    </row>
    <row r="57" spans="1:16">
      <c r="A57" s="12"/>
      <c r="B57" s="25">
        <v>344.9</v>
      </c>
      <c r="C57" s="20" t="s">
        <v>102</v>
      </c>
      <c r="D57" s="46">
        <v>0</v>
      </c>
      <c r="E57" s="46">
        <v>42798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42798</v>
      </c>
      <c r="O57" s="47">
        <f t="shared" si="7"/>
        <v>0.50723555555555555</v>
      </c>
      <c r="P57" s="9"/>
    </row>
    <row r="58" spans="1:16">
      <c r="A58" s="12"/>
      <c r="B58" s="25">
        <v>347.2</v>
      </c>
      <c r="C58" s="20" t="s">
        <v>66</v>
      </c>
      <c r="D58" s="46">
        <v>708602</v>
      </c>
      <c r="E58" s="46">
        <v>0</v>
      </c>
      <c r="F58" s="46">
        <v>0</v>
      </c>
      <c r="G58" s="46">
        <v>0</v>
      </c>
      <c r="H58" s="46">
        <v>0</v>
      </c>
      <c r="I58" s="46">
        <v>704081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1412683</v>
      </c>
      <c r="O58" s="47">
        <f t="shared" si="7"/>
        <v>16.742909629629629</v>
      </c>
      <c r="P58" s="9"/>
    </row>
    <row r="59" spans="1:16">
      <c r="A59" s="12"/>
      <c r="B59" s="25">
        <v>347.4</v>
      </c>
      <c r="C59" s="20" t="s">
        <v>67</v>
      </c>
      <c r="D59" s="46">
        <v>17003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17003</v>
      </c>
      <c r="O59" s="47">
        <f t="shared" si="7"/>
        <v>0.20151703703703705</v>
      </c>
      <c r="P59" s="9"/>
    </row>
    <row r="60" spans="1:16">
      <c r="A60" s="12"/>
      <c r="B60" s="25">
        <v>347.5</v>
      </c>
      <c r="C60" s="20" t="s">
        <v>68</v>
      </c>
      <c r="D60" s="46">
        <v>350362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350362</v>
      </c>
      <c r="O60" s="47">
        <f t="shared" si="7"/>
        <v>4.1524385185185189</v>
      </c>
      <c r="P60" s="9"/>
    </row>
    <row r="61" spans="1:16">
      <c r="A61" s="12"/>
      <c r="B61" s="25">
        <v>347.9</v>
      </c>
      <c r="C61" s="20" t="s">
        <v>69</v>
      </c>
      <c r="D61" s="46">
        <v>83269</v>
      </c>
      <c r="E61" s="46">
        <v>0</v>
      </c>
      <c r="F61" s="46">
        <v>0</v>
      </c>
      <c r="G61" s="46">
        <v>0</v>
      </c>
      <c r="H61" s="46">
        <v>0</v>
      </c>
      <c r="I61" s="46">
        <v>189560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272829</v>
      </c>
      <c r="O61" s="47">
        <f t="shared" si="7"/>
        <v>3.2335288888888889</v>
      </c>
      <c r="P61" s="9"/>
    </row>
    <row r="62" spans="1:16">
      <c r="A62" s="12"/>
      <c r="B62" s="25">
        <v>349</v>
      </c>
      <c r="C62" s="20" t="s">
        <v>1</v>
      </c>
      <c r="D62" s="46">
        <v>16548079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16548079</v>
      </c>
      <c r="O62" s="47">
        <f t="shared" si="7"/>
        <v>196.12538074074075</v>
      </c>
      <c r="P62" s="9"/>
    </row>
    <row r="63" spans="1:16" ht="15.75">
      <c r="A63" s="29" t="s">
        <v>50</v>
      </c>
      <c r="B63" s="30"/>
      <c r="C63" s="31"/>
      <c r="D63" s="32">
        <f t="shared" ref="D63:M63" si="10">SUM(D64:D70)</f>
        <v>499237</v>
      </c>
      <c r="E63" s="32">
        <f t="shared" si="10"/>
        <v>3920921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55216</v>
      </c>
      <c r="J63" s="32">
        <f t="shared" si="10"/>
        <v>0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>SUM(D63:M63)</f>
        <v>4475374</v>
      </c>
      <c r="O63" s="45">
        <f t="shared" si="7"/>
        <v>53.041469629629631</v>
      </c>
      <c r="P63" s="10"/>
    </row>
    <row r="64" spans="1:16">
      <c r="A64" s="13"/>
      <c r="B64" s="39">
        <v>351.1</v>
      </c>
      <c r="C64" s="21" t="s">
        <v>72</v>
      </c>
      <c r="D64" s="46">
        <v>20696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20696</v>
      </c>
      <c r="O64" s="47">
        <f t="shared" si="7"/>
        <v>0.24528592592592594</v>
      </c>
      <c r="P64" s="9"/>
    </row>
    <row r="65" spans="1:16">
      <c r="A65" s="13"/>
      <c r="B65" s="39">
        <v>351.2</v>
      </c>
      <c r="C65" s="21" t="s">
        <v>73</v>
      </c>
      <c r="D65" s="46">
        <v>55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0" si="11">SUM(D65:M65)</f>
        <v>55</v>
      </c>
      <c r="O65" s="47">
        <f t="shared" si="7"/>
        <v>6.5185185185185181E-4</v>
      </c>
      <c r="P65" s="9"/>
    </row>
    <row r="66" spans="1:16">
      <c r="A66" s="13"/>
      <c r="B66" s="39">
        <v>351.3</v>
      </c>
      <c r="C66" s="21" t="s">
        <v>74</v>
      </c>
      <c r="D66" s="46">
        <v>456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456</v>
      </c>
      <c r="O66" s="47">
        <f t="shared" si="7"/>
        <v>5.4044444444444444E-3</v>
      </c>
      <c r="P66" s="9"/>
    </row>
    <row r="67" spans="1:16">
      <c r="A67" s="13"/>
      <c r="B67" s="39">
        <v>351.5</v>
      </c>
      <c r="C67" s="21" t="s">
        <v>75</v>
      </c>
      <c r="D67" s="46">
        <v>415197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415197</v>
      </c>
      <c r="O67" s="47">
        <f t="shared" si="7"/>
        <v>4.9208533333333335</v>
      </c>
      <c r="P67" s="9"/>
    </row>
    <row r="68" spans="1:16">
      <c r="A68" s="13"/>
      <c r="B68" s="39">
        <v>354</v>
      </c>
      <c r="C68" s="21" t="s">
        <v>109</v>
      </c>
      <c r="D68" s="46">
        <v>36826</v>
      </c>
      <c r="E68" s="46">
        <v>0</v>
      </c>
      <c r="F68" s="46">
        <v>0</v>
      </c>
      <c r="G68" s="46">
        <v>0</v>
      </c>
      <c r="H68" s="46">
        <v>0</v>
      </c>
      <c r="I68" s="46">
        <v>55216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92042</v>
      </c>
      <c r="O68" s="47">
        <f t="shared" si="7"/>
        <v>1.0908681481481481</v>
      </c>
      <c r="P68" s="9"/>
    </row>
    <row r="69" spans="1:16">
      <c r="A69" s="13"/>
      <c r="B69" s="39">
        <v>358.2</v>
      </c>
      <c r="C69" s="21" t="s">
        <v>103</v>
      </c>
      <c r="D69" s="46">
        <v>0</v>
      </c>
      <c r="E69" s="46">
        <v>3920921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3920921</v>
      </c>
      <c r="O69" s="47">
        <f t="shared" ref="O69:O85" si="12">(N69/O$87)</f>
        <v>46.470174814814811</v>
      </c>
      <c r="P69" s="9"/>
    </row>
    <row r="70" spans="1:16">
      <c r="A70" s="13"/>
      <c r="B70" s="39">
        <v>359</v>
      </c>
      <c r="C70" s="21" t="s">
        <v>76</v>
      </c>
      <c r="D70" s="46">
        <v>26007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26007</v>
      </c>
      <c r="O70" s="47">
        <f t="shared" si="12"/>
        <v>0.30823111111111112</v>
      </c>
      <c r="P70" s="9"/>
    </row>
    <row r="71" spans="1:16" ht="15.75">
      <c r="A71" s="29" t="s">
        <v>4</v>
      </c>
      <c r="B71" s="30"/>
      <c r="C71" s="31"/>
      <c r="D71" s="32">
        <f t="shared" ref="D71:M71" si="13">SUM(D72:D81)</f>
        <v>2641869</v>
      </c>
      <c r="E71" s="32">
        <f t="shared" si="13"/>
        <v>696142</v>
      </c>
      <c r="F71" s="32">
        <f t="shared" si="13"/>
        <v>16172</v>
      </c>
      <c r="G71" s="32">
        <f t="shared" si="13"/>
        <v>412849</v>
      </c>
      <c r="H71" s="32">
        <f t="shared" si="13"/>
        <v>0</v>
      </c>
      <c r="I71" s="32">
        <f t="shared" si="13"/>
        <v>1519916</v>
      </c>
      <c r="J71" s="32">
        <f t="shared" si="13"/>
        <v>116604</v>
      </c>
      <c r="K71" s="32">
        <f t="shared" si="13"/>
        <v>23305008</v>
      </c>
      <c r="L71" s="32">
        <f t="shared" si="13"/>
        <v>0</v>
      </c>
      <c r="M71" s="32">
        <f t="shared" si="13"/>
        <v>0</v>
      </c>
      <c r="N71" s="32">
        <f>SUM(D71:M71)</f>
        <v>28708560</v>
      </c>
      <c r="O71" s="45">
        <f t="shared" si="12"/>
        <v>340.24959999999999</v>
      </c>
      <c r="P71" s="10"/>
    </row>
    <row r="72" spans="1:16">
      <c r="A72" s="12"/>
      <c r="B72" s="25">
        <v>361.1</v>
      </c>
      <c r="C72" s="20" t="s">
        <v>77</v>
      </c>
      <c r="D72" s="46">
        <v>539654</v>
      </c>
      <c r="E72" s="46">
        <v>55525</v>
      </c>
      <c r="F72" s="46">
        <v>22301</v>
      </c>
      <c r="G72" s="46">
        <v>277010</v>
      </c>
      <c r="H72" s="46">
        <v>0</v>
      </c>
      <c r="I72" s="46">
        <v>673826</v>
      </c>
      <c r="J72" s="46">
        <v>91185</v>
      </c>
      <c r="K72" s="46">
        <v>2275565</v>
      </c>
      <c r="L72" s="46">
        <v>0</v>
      </c>
      <c r="M72" s="46">
        <v>0</v>
      </c>
      <c r="N72" s="46">
        <f>SUM(D72:M72)</f>
        <v>3935066</v>
      </c>
      <c r="O72" s="47">
        <f t="shared" si="12"/>
        <v>46.63781925925926</v>
      </c>
      <c r="P72" s="9"/>
    </row>
    <row r="73" spans="1:16">
      <c r="A73" s="12"/>
      <c r="B73" s="25">
        <v>361.2</v>
      </c>
      <c r="C73" s="20" t="s">
        <v>78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3314753</v>
      </c>
      <c r="L73" s="46">
        <v>0</v>
      </c>
      <c r="M73" s="46">
        <v>0</v>
      </c>
      <c r="N73" s="46">
        <f t="shared" ref="N73:N81" si="14">SUM(D73:M73)</f>
        <v>3314753</v>
      </c>
      <c r="O73" s="47">
        <f t="shared" si="12"/>
        <v>39.285961481481479</v>
      </c>
      <c r="P73" s="9"/>
    </row>
    <row r="74" spans="1:16">
      <c r="A74" s="12"/>
      <c r="B74" s="25">
        <v>361.3</v>
      </c>
      <c r="C74" s="20" t="s">
        <v>79</v>
      </c>
      <c r="D74" s="46">
        <v>123004</v>
      </c>
      <c r="E74" s="46">
        <v>9024</v>
      </c>
      <c r="F74" s="46">
        <v>-6129</v>
      </c>
      <c r="G74" s="46">
        <v>128358</v>
      </c>
      <c r="H74" s="46">
        <v>0</v>
      </c>
      <c r="I74" s="46">
        <v>275866</v>
      </c>
      <c r="J74" s="46">
        <v>23612</v>
      </c>
      <c r="K74" s="46">
        <v>-18772264</v>
      </c>
      <c r="L74" s="46">
        <v>0</v>
      </c>
      <c r="M74" s="46">
        <v>0</v>
      </c>
      <c r="N74" s="46">
        <f t="shared" si="14"/>
        <v>-18218529</v>
      </c>
      <c r="O74" s="47">
        <f t="shared" si="12"/>
        <v>-215.92330666666666</v>
      </c>
      <c r="P74" s="9"/>
    </row>
    <row r="75" spans="1:16">
      <c r="A75" s="12"/>
      <c r="B75" s="25">
        <v>361.4</v>
      </c>
      <c r="C75" s="20" t="s">
        <v>80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13025244</v>
      </c>
      <c r="L75" s="46">
        <v>0</v>
      </c>
      <c r="M75" s="46">
        <v>0</v>
      </c>
      <c r="N75" s="46">
        <f t="shared" si="14"/>
        <v>13025244</v>
      </c>
      <c r="O75" s="47">
        <f t="shared" si="12"/>
        <v>154.37326222222222</v>
      </c>
      <c r="P75" s="9"/>
    </row>
    <row r="76" spans="1:16">
      <c r="A76" s="12"/>
      <c r="B76" s="25">
        <v>362</v>
      </c>
      <c r="C76" s="20" t="s">
        <v>81</v>
      </c>
      <c r="D76" s="46">
        <v>33372</v>
      </c>
      <c r="E76" s="46">
        <v>0</v>
      </c>
      <c r="F76" s="46">
        <v>0</v>
      </c>
      <c r="G76" s="46">
        <v>0</v>
      </c>
      <c r="H76" s="46">
        <v>0</v>
      </c>
      <c r="I76" s="46">
        <v>59617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92989</v>
      </c>
      <c r="O76" s="47">
        <f t="shared" si="12"/>
        <v>1.1020918518518519</v>
      </c>
      <c r="P76" s="9"/>
    </row>
    <row r="77" spans="1:16">
      <c r="A77" s="12"/>
      <c r="B77" s="25">
        <v>364</v>
      </c>
      <c r="C77" s="20" t="s">
        <v>82</v>
      </c>
      <c r="D77" s="46">
        <v>73246</v>
      </c>
      <c r="E77" s="46">
        <v>4131</v>
      </c>
      <c r="F77" s="46">
        <v>0</v>
      </c>
      <c r="G77" s="46">
        <v>0</v>
      </c>
      <c r="H77" s="46">
        <v>0</v>
      </c>
      <c r="I77" s="46">
        <v>-322866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-245489</v>
      </c>
      <c r="O77" s="47">
        <f t="shared" si="12"/>
        <v>-2.9094992592592592</v>
      </c>
      <c r="P77" s="9"/>
    </row>
    <row r="78" spans="1:16">
      <c r="A78" s="12"/>
      <c r="B78" s="25">
        <v>365</v>
      </c>
      <c r="C78" s="20" t="s">
        <v>83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12501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12501</v>
      </c>
      <c r="O78" s="47">
        <f t="shared" si="12"/>
        <v>0.14815999999999999</v>
      </c>
      <c r="P78" s="9"/>
    </row>
    <row r="79" spans="1:16">
      <c r="A79" s="12"/>
      <c r="B79" s="25">
        <v>366</v>
      </c>
      <c r="C79" s="20" t="s">
        <v>84</v>
      </c>
      <c r="D79" s="46">
        <v>13053</v>
      </c>
      <c r="E79" s="46">
        <v>0</v>
      </c>
      <c r="F79" s="46">
        <v>0</v>
      </c>
      <c r="G79" s="46">
        <v>5000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18053</v>
      </c>
      <c r="O79" s="47">
        <f t="shared" si="12"/>
        <v>0.21396148148148147</v>
      </c>
      <c r="P79" s="9"/>
    </row>
    <row r="80" spans="1:16">
      <c r="A80" s="12"/>
      <c r="B80" s="25">
        <v>368</v>
      </c>
      <c r="C80" s="20" t="s">
        <v>85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23431916</v>
      </c>
      <c r="L80" s="46">
        <v>0</v>
      </c>
      <c r="M80" s="46">
        <v>0</v>
      </c>
      <c r="N80" s="46">
        <f t="shared" si="14"/>
        <v>23431916</v>
      </c>
      <c r="O80" s="47">
        <f t="shared" si="12"/>
        <v>277.71159703703705</v>
      </c>
      <c r="P80" s="9"/>
    </row>
    <row r="81" spans="1:119">
      <c r="A81" s="12"/>
      <c r="B81" s="25">
        <v>369.9</v>
      </c>
      <c r="C81" s="20" t="s">
        <v>86</v>
      </c>
      <c r="D81" s="46">
        <v>1859540</v>
      </c>
      <c r="E81" s="46">
        <v>627462</v>
      </c>
      <c r="F81" s="46">
        <v>0</v>
      </c>
      <c r="G81" s="46">
        <v>2481</v>
      </c>
      <c r="H81" s="46">
        <v>0</v>
      </c>
      <c r="I81" s="46">
        <v>820972</v>
      </c>
      <c r="J81" s="46">
        <v>1807</v>
      </c>
      <c r="K81" s="46">
        <v>29794</v>
      </c>
      <c r="L81" s="46">
        <v>0</v>
      </c>
      <c r="M81" s="46">
        <v>0</v>
      </c>
      <c r="N81" s="46">
        <f t="shared" si="14"/>
        <v>3342056</v>
      </c>
      <c r="O81" s="47">
        <f t="shared" si="12"/>
        <v>39.609552592592593</v>
      </c>
      <c r="P81" s="9"/>
    </row>
    <row r="82" spans="1:119" ht="15.75">
      <c r="A82" s="29" t="s">
        <v>51</v>
      </c>
      <c r="B82" s="30"/>
      <c r="C82" s="31"/>
      <c r="D82" s="32">
        <f t="shared" ref="D82:M82" si="15">SUM(D83:D84)</f>
        <v>14476272</v>
      </c>
      <c r="E82" s="32">
        <f t="shared" si="15"/>
        <v>0</v>
      </c>
      <c r="F82" s="32">
        <f t="shared" si="15"/>
        <v>6000000</v>
      </c>
      <c r="G82" s="32">
        <f t="shared" si="15"/>
        <v>11952922</v>
      </c>
      <c r="H82" s="32">
        <f t="shared" si="15"/>
        <v>0</v>
      </c>
      <c r="I82" s="32">
        <f t="shared" si="15"/>
        <v>3602414</v>
      </c>
      <c r="J82" s="32">
        <f t="shared" si="15"/>
        <v>0</v>
      </c>
      <c r="K82" s="32">
        <f t="shared" si="15"/>
        <v>0</v>
      </c>
      <c r="L82" s="32">
        <f t="shared" si="15"/>
        <v>0</v>
      </c>
      <c r="M82" s="32">
        <f t="shared" si="15"/>
        <v>0</v>
      </c>
      <c r="N82" s="32">
        <f>SUM(D82:M82)</f>
        <v>36031608</v>
      </c>
      <c r="O82" s="45">
        <f t="shared" si="12"/>
        <v>427.04127999999997</v>
      </c>
      <c r="P82" s="9"/>
    </row>
    <row r="83" spans="1:119">
      <c r="A83" s="12"/>
      <c r="B83" s="25">
        <v>381</v>
      </c>
      <c r="C83" s="20" t="s">
        <v>87</v>
      </c>
      <c r="D83" s="46">
        <v>14476272</v>
      </c>
      <c r="E83" s="46">
        <v>0</v>
      </c>
      <c r="F83" s="46">
        <v>6000000</v>
      </c>
      <c r="G83" s="46">
        <v>11952922</v>
      </c>
      <c r="H83" s="46">
        <v>0</v>
      </c>
      <c r="I83" s="46">
        <v>1650335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34079529</v>
      </c>
      <c r="O83" s="47">
        <f t="shared" si="12"/>
        <v>403.90552888888891</v>
      </c>
      <c r="P83" s="9"/>
    </row>
    <row r="84" spans="1:119" ht="15.75" thickBot="1">
      <c r="A84" s="12"/>
      <c r="B84" s="25">
        <v>389.8</v>
      </c>
      <c r="C84" s="20" t="s">
        <v>88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1952079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1952079</v>
      </c>
      <c r="O84" s="47">
        <f t="shared" si="12"/>
        <v>23.135751111111112</v>
      </c>
      <c r="P84" s="9"/>
    </row>
    <row r="85" spans="1:119" ht="16.5" thickBot="1">
      <c r="A85" s="14" t="s">
        <v>70</v>
      </c>
      <c r="B85" s="23"/>
      <c r="C85" s="22"/>
      <c r="D85" s="15">
        <f t="shared" ref="D85:M85" si="16">SUM(D5,D18,D29,D42,D63,D71,D82)</f>
        <v>99959088</v>
      </c>
      <c r="E85" s="15">
        <f t="shared" si="16"/>
        <v>10890326</v>
      </c>
      <c r="F85" s="15">
        <f t="shared" si="16"/>
        <v>23230273</v>
      </c>
      <c r="G85" s="15">
        <f t="shared" si="16"/>
        <v>13429936</v>
      </c>
      <c r="H85" s="15">
        <f t="shared" si="16"/>
        <v>0</v>
      </c>
      <c r="I85" s="15">
        <f t="shared" si="16"/>
        <v>115425626</v>
      </c>
      <c r="J85" s="15">
        <f t="shared" si="16"/>
        <v>3504123</v>
      </c>
      <c r="K85" s="15">
        <f t="shared" si="16"/>
        <v>23305008</v>
      </c>
      <c r="L85" s="15">
        <f t="shared" si="16"/>
        <v>0</v>
      </c>
      <c r="M85" s="15">
        <f t="shared" si="16"/>
        <v>0</v>
      </c>
      <c r="N85" s="15">
        <f>SUM(D85:M85)</f>
        <v>289744380</v>
      </c>
      <c r="O85" s="38">
        <f t="shared" si="12"/>
        <v>3434.0074666666665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8" t="s">
        <v>110</v>
      </c>
      <c r="M87" s="48"/>
      <c r="N87" s="48"/>
      <c r="O87" s="43">
        <v>84375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106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38035585</v>
      </c>
      <c r="E5" s="27">
        <f t="shared" si="0"/>
        <v>1693200</v>
      </c>
      <c r="F5" s="27">
        <f t="shared" si="0"/>
        <v>14394554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54123339</v>
      </c>
      <c r="O5" s="33">
        <f t="shared" ref="O5:O36" si="1">(N5/O$88)</f>
        <v>640.9756036902379</v>
      </c>
      <c r="P5" s="6"/>
    </row>
    <row r="6" spans="1:133">
      <c r="A6" s="12"/>
      <c r="B6" s="25">
        <v>311</v>
      </c>
      <c r="C6" s="20" t="s">
        <v>3</v>
      </c>
      <c r="D6" s="46">
        <v>33703570</v>
      </c>
      <c r="E6" s="46">
        <v>0</v>
      </c>
      <c r="F6" s="46">
        <v>2433946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36137516</v>
      </c>
      <c r="O6" s="47">
        <f t="shared" si="1"/>
        <v>427.9718613436919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127474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127474</v>
      </c>
      <c r="O7" s="47">
        <f t="shared" si="1"/>
        <v>1.5096578595198902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817644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817644</v>
      </c>
      <c r="O8" s="47">
        <f t="shared" si="1"/>
        <v>9.6832506306327648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748082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748082</v>
      </c>
      <c r="O9" s="47">
        <f t="shared" si="1"/>
        <v>8.8594369900164622</v>
      </c>
      <c r="P9" s="9"/>
    </row>
    <row r="10" spans="1:133">
      <c r="A10" s="12"/>
      <c r="B10" s="25">
        <v>312.51</v>
      </c>
      <c r="C10" s="20" t="s">
        <v>100</v>
      </c>
      <c r="D10" s="46">
        <v>819768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819768</v>
      </c>
      <c r="O10" s="47">
        <f t="shared" si="1"/>
        <v>9.7084048839990995</v>
      </c>
      <c r="P10" s="9"/>
    </row>
    <row r="11" spans="1:133">
      <c r="A11" s="12"/>
      <c r="B11" s="25">
        <v>312.52</v>
      </c>
      <c r="C11" s="20" t="s">
        <v>97</v>
      </c>
      <c r="D11" s="46">
        <v>552722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552722</v>
      </c>
      <c r="O11" s="47">
        <f t="shared" si="1"/>
        <v>6.5458141380167936</v>
      </c>
      <c r="P11" s="9"/>
    </row>
    <row r="12" spans="1:133">
      <c r="A12" s="12"/>
      <c r="B12" s="25">
        <v>314.10000000000002</v>
      </c>
      <c r="C12" s="20" t="s">
        <v>14</v>
      </c>
      <c r="D12" s="46">
        <v>0</v>
      </c>
      <c r="E12" s="46">
        <v>0</v>
      </c>
      <c r="F12" s="46">
        <v>5666076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5666076</v>
      </c>
      <c r="O12" s="47">
        <f t="shared" si="1"/>
        <v>67.102594772557708</v>
      </c>
      <c r="P12" s="9"/>
    </row>
    <row r="13" spans="1:133">
      <c r="A13" s="12"/>
      <c r="B13" s="25">
        <v>314.3</v>
      </c>
      <c r="C13" s="20" t="s">
        <v>15</v>
      </c>
      <c r="D13" s="46">
        <v>0</v>
      </c>
      <c r="E13" s="46">
        <v>0</v>
      </c>
      <c r="F13" s="46">
        <v>1523796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1523796</v>
      </c>
      <c r="O13" s="47">
        <f t="shared" si="1"/>
        <v>18.046116131171615</v>
      </c>
      <c r="P13" s="9"/>
    </row>
    <row r="14" spans="1:133">
      <c r="A14" s="12"/>
      <c r="B14" s="25">
        <v>314.39999999999998</v>
      </c>
      <c r="C14" s="20" t="s">
        <v>16</v>
      </c>
      <c r="D14" s="46">
        <v>0</v>
      </c>
      <c r="E14" s="46">
        <v>0</v>
      </c>
      <c r="F14" s="46">
        <v>453494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453494</v>
      </c>
      <c r="O14" s="47">
        <f t="shared" si="1"/>
        <v>5.370669951088952</v>
      </c>
      <c r="P14" s="9"/>
    </row>
    <row r="15" spans="1:133">
      <c r="A15" s="12"/>
      <c r="B15" s="25">
        <v>314.8</v>
      </c>
      <c r="C15" s="20" t="s">
        <v>17</v>
      </c>
      <c r="D15" s="46">
        <v>0</v>
      </c>
      <c r="E15" s="46">
        <v>0</v>
      </c>
      <c r="F15" s="46">
        <v>45080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45080</v>
      </c>
      <c r="O15" s="47">
        <f t="shared" si="1"/>
        <v>0.53387652624971871</v>
      </c>
      <c r="P15" s="9"/>
    </row>
    <row r="16" spans="1:133">
      <c r="A16" s="12"/>
      <c r="B16" s="25">
        <v>315</v>
      </c>
      <c r="C16" s="20" t="s">
        <v>18</v>
      </c>
      <c r="D16" s="46">
        <v>800755</v>
      </c>
      <c r="E16" s="46">
        <v>0</v>
      </c>
      <c r="F16" s="46">
        <v>4272162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5072917</v>
      </c>
      <c r="O16" s="47">
        <f t="shared" si="1"/>
        <v>60.077890548206398</v>
      </c>
      <c r="P16" s="9"/>
    </row>
    <row r="17" spans="1:16">
      <c r="A17" s="12"/>
      <c r="B17" s="25">
        <v>316</v>
      </c>
      <c r="C17" s="20" t="s">
        <v>19</v>
      </c>
      <c r="D17" s="46">
        <v>2158770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2158770</v>
      </c>
      <c r="O17" s="47">
        <f t="shared" si="1"/>
        <v>25.566029915086631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SUM(D19:D29)</f>
        <v>13892115</v>
      </c>
      <c r="E18" s="32">
        <f t="shared" si="3"/>
        <v>11126</v>
      </c>
      <c r="F18" s="32">
        <f t="shared" si="3"/>
        <v>6718775</v>
      </c>
      <c r="G18" s="32">
        <f t="shared" si="3"/>
        <v>0</v>
      </c>
      <c r="H18" s="32">
        <f t="shared" si="3"/>
        <v>0</v>
      </c>
      <c r="I18" s="32">
        <f t="shared" si="3"/>
        <v>9282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20631298</v>
      </c>
      <c r="O18" s="45">
        <f t="shared" si="1"/>
        <v>244.3337557289878</v>
      </c>
      <c r="P18" s="10"/>
    </row>
    <row r="19" spans="1:16">
      <c r="A19" s="12"/>
      <c r="B19" s="25">
        <v>322</v>
      </c>
      <c r="C19" s="20" t="s">
        <v>0</v>
      </c>
      <c r="D19" s="46">
        <v>2568118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2568118</v>
      </c>
      <c r="O19" s="47">
        <f t="shared" si="1"/>
        <v>30.413884579400513</v>
      </c>
      <c r="P19" s="9"/>
    </row>
    <row r="20" spans="1:16">
      <c r="A20" s="12"/>
      <c r="B20" s="25">
        <v>323.10000000000002</v>
      </c>
      <c r="C20" s="20" t="s">
        <v>21</v>
      </c>
      <c r="D20" s="46">
        <v>0</v>
      </c>
      <c r="E20" s="46">
        <v>0</v>
      </c>
      <c r="F20" s="46">
        <v>6165104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8" si="4">SUM(D20:M20)</f>
        <v>6165104</v>
      </c>
      <c r="O20" s="47">
        <f t="shared" si="1"/>
        <v>73.012517912339078</v>
      </c>
      <c r="P20" s="9"/>
    </row>
    <row r="21" spans="1:16">
      <c r="A21" s="12"/>
      <c r="B21" s="25">
        <v>323.7</v>
      </c>
      <c r="C21" s="20" t="s">
        <v>22</v>
      </c>
      <c r="D21" s="46">
        <v>3432450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3432450</v>
      </c>
      <c r="O21" s="47">
        <f t="shared" si="1"/>
        <v>40.650055069339999</v>
      </c>
      <c r="P21" s="9"/>
    </row>
    <row r="22" spans="1:16">
      <c r="A22" s="12"/>
      <c r="B22" s="25">
        <v>323.89999999999998</v>
      </c>
      <c r="C22" s="20" t="s">
        <v>23</v>
      </c>
      <c r="D22" s="46">
        <v>259259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259259</v>
      </c>
      <c r="O22" s="47">
        <f t="shared" si="1"/>
        <v>3.0703703265078932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3817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3817</v>
      </c>
      <c r="O23" s="47">
        <f t="shared" si="1"/>
        <v>4.5204230272741272E-2</v>
      </c>
      <c r="P23" s="9"/>
    </row>
    <row r="24" spans="1:16">
      <c r="A24" s="12"/>
      <c r="B24" s="25">
        <v>324.22000000000003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807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807</v>
      </c>
      <c r="O24" s="47">
        <f t="shared" si="1"/>
        <v>9.5571951349494901E-3</v>
      </c>
      <c r="P24" s="9"/>
    </row>
    <row r="25" spans="1:16">
      <c r="A25" s="12"/>
      <c r="B25" s="25">
        <v>324.32</v>
      </c>
      <c r="C25" s="20" t="s">
        <v>26</v>
      </c>
      <c r="D25" s="46">
        <v>0</v>
      </c>
      <c r="E25" s="46">
        <v>6425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6425</v>
      </c>
      <c r="O25" s="47">
        <f t="shared" si="1"/>
        <v>7.609043214628311E-2</v>
      </c>
      <c r="P25" s="9"/>
    </row>
    <row r="26" spans="1:16">
      <c r="A26" s="12"/>
      <c r="B26" s="25">
        <v>324.62</v>
      </c>
      <c r="C26" s="20" t="s">
        <v>27</v>
      </c>
      <c r="D26" s="46">
        <v>0</v>
      </c>
      <c r="E26" s="46">
        <v>884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884</v>
      </c>
      <c r="O26" s="47">
        <f t="shared" si="1"/>
        <v>1.0469096033823233E-2</v>
      </c>
      <c r="P26" s="9"/>
    </row>
    <row r="27" spans="1:16">
      <c r="A27" s="12"/>
      <c r="B27" s="25">
        <v>325.10000000000002</v>
      </c>
      <c r="C27" s="20" t="s">
        <v>28</v>
      </c>
      <c r="D27" s="46">
        <v>0</v>
      </c>
      <c r="E27" s="46">
        <v>0</v>
      </c>
      <c r="F27" s="46">
        <v>553671</v>
      </c>
      <c r="G27" s="46">
        <v>0</v>
      </c>
      <c r="H27" s="46">
        <v>0</v>
      </c>
      <c r="I27" s="46">
        <v>8475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562146</v>
      </c>
      <c r="O27" s="47">
        <f t="shared" si="1"/>
        <v>6.6574213337438861</v>
      </c>
      <c r="P27" s="9"/>
    </row>
    <row r="28" spans="1:16">
      <c r="A28" s="12"/>
      <c r="B28" s="25">
        <v>325.2</v>
      </c>
      <c r="C28" s="20" t="s">
        <v>29</v>
      </c>
      <c r="D28" s="46">
        <v>7005230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7005230</v>
      </c>
      <c r="O28" s="47">
        <f t="shared" si="1"/>
        <v>82.962019919705355</v>
      </c>
      <c r="P28" s="9"/>
    </row>
    <row r="29" spans="1:16">
      <c r="A29" s="12"/>
      <c r="B29" s="25">
        <v>329</v>
      </c>
      <c r="C29" s="20" t="s">
        <v>30</v>
      </c>
      <c r="D29" s="46">
        <v>627058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3" si="5">SUM(D29:M29)</f>
        <v>627058</v>
      </c>
      <c r="O29" s="47">
        <f t="shared" si="1"/>
        <v>7.4261656343632678</v>
      </c>
      <c r="P29" s="9"/>
    </row>
    <row r="30" spans="1:16" ht="15.75">
      <c r="A30" s="29" t="s">
        <v>32</v>
      </c>
      <c r="B30" s="30"/>
      <c r="C30" s="31"/>
      <c r="D30" s="32">
        <f t="shared" ref="D30:M30" si="6">SUM(D31:D42)</f>
        <v>7817130</v>
      </c>
      <c r="E30" s="32">
        <f t="shared" si="6"/>
        <v>4135923</v>
      </c>
      <c r="F30" s="32">
        <f t="shared" si="6"/>
        <v>0</v>
      </c>
      <c r="G30" s="32">
        <f t="shared" si="6"/>
        <v>531695</v>
      </c>
      <c r="H30" s="32">
        <f t="shared" si="6"/>
        <v>0</v>
      </c>
      <c r="I30" s="32">
        <f t="shared" si="6"/>
        <v>124154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12608902</v>
      </c>
      <c r="O30" s="45">
        <f t="shared" si="1"/>
        <v>149.32557230663556</v>
      </c>
      <c r="P30" s="10"/>
    </row>
    <row r="31" spans="1:16">
      <c r="A31" s="12"/>
      <c r="B31" s="25">
        <v>331.2</v>
      </c>
      <c r="C31" s="20" t="s">
        <v>31</v>
      </c>
      <c r="D31" s="46">
        <v>127924</v>
      </c>
      <c r="E31" s="46">
        <v>828034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955958</v>
      </c>
      <c r="O31" s="47">
        <f t="shared" si="1"/>
        <v>11.321285188123971</v>
      </c>
      <c r="P31" s="9"/>
    </row>
    <row r="32" spans="1:16">
      <c r="A32" s="12"/>
      <c r="B32" s="25">
        <v>331.5</v>
      </c>
      <c r="C32" s="20" t="s">
        <v>33</v>
      </c>
      <c r="D32" s="46">
        <v>2477</v>
      </c>
      <c r="E32" s="46">
        <v>2616078</v>
      </c>
      <c r="F32" s="46">
        <v>0</v>
      </c>
      <c r="G32" s="46">
        <v>249844</v>
      </c>
      <c r="H32" s="46">
        <v>0</v>
      </c>
      <c r="I32" s="46">
        <v>113595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2981994</v>
      </c>
      <c r="O32" s="47">
        <f t="shared" si="1"/>
        <v>35.315363753715701</v>
      </c>
      <c r="P32" s="9"/>
    </row>
    <row r="33" spans="1:16">
      <c r="A33" s="12"/>
      <c r="B33" s="25">
        <v>331.61</v>
      </c>
      <c r="C33" s="20" t="s">
        <v>101</v>
      </c>
      <c r="D33" s="46">
        <v>0</v>
      </c>
      <c r="E33" s="46">
        <v>14285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14285</v>
      </c>
      <c r="O33" s="47">
        <f t="shared" si="1"/>
        <v>0.16917538104430418</v>
      </c>
      <c r="P33" s="9"/>
    </row>
    <row r="34" spans="1:16">
      <c r="A34" s="12"/>
      <c r="B34" s="25">
        <v>334.2</v>
      </c>
      <c r="C34" s="20" t="s">
        <v>34</v>
      </c>
      <c r="D34" s="46">
        <v>137459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137459</v>
      </c>
      <c r="O34" s="47">
        <f t="shared" si="1"/>
        <v>1.6279089046530633</v>
      </c>
      <c r="P34" s="9"/>
    </row>
    <row r="35" spans="1:16">
      <c r="A35" s="12"/>
      <c r="B35" s="25">
        <v>334.9</v>
      </c>
      <c r="C35" s="20" t="s">
        <v>35</v>
      </c>
      <c r="D35" s="46">
        <v>0</v>
      </c>
      <c r="E35" s="46">
        <v>0</v>
      </c>
      <c r="F35" s="46">
        <v>0</v>
      </c>
      <c r="G35" s="46">
        <v>281851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281851</v>
      </c>
      <c r="O35" s="47">
        <f t="shared" si="1"/>
        <v>3.3379244188112129</v>
      </c>
      <c r="P35" s="9"/>
    </row>
    <row r="36" spans="1:16">
      <c r="A36" s="12"/>
      <c r="B36" s="25">
        <v>335.12</v>
      </c>
      <c r="C36" s="20" t="s">
        <v>36</v>
      </c>
      <c r="D36" s="46">
        <v>2229217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2229217</v>
      </c>
      <c r="O36" s="47">
        <f t="shared" si="1"/>
        <v>26.400324494605574</v>
      </c>
      <c r="P36" s="9"/>
    </row>
    <row r="37" spans="1:16">
      <c r="A37" s="12"/>
      <c r="B37" s="25">
        <v>335.15</v>
      </c>
      <c r="C37" s="20" t="s">
        <v>37</v>
      </c>
      <c r="D37" s="46">
        <v>41333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41333</v>
      </c>
      <c r="O37" s="47">
        <f t="shared" ref="O37:O68" si="7">(N37/O$88)</f>
        <v>0.4895012967941354</v>
      </c>
      <c r="P37" s="9"/>
    </row>
    <row r="38" spans="1:16">
      <c r="A38" s="12"/>
      <c r="B38" s="25">
        <v>335.18</v>
      </c>
      <c r="C38" s="20" t="s">
        <v>38</v>
      </c>
      <c r="D38" s="46">
        <v>4906390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4906390</v>
      </c>
      <c r="O38" s="47">
        <f t="shared" si="7"/>
        <v>58.105733132794086</v>
      </c>
      <c r="P38" s="9"/>
    </row>
    <row r="39" spans="1:16">
      <c r="A39" s="12"/>
      <c r="B39" s="25">
        <v>335.21</v>
      </c>
      <c r="C39" s="20" t="s">
        <v>39</v>
      </c>
      <c r="D39" s="46">
        <v>84838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84838</v>
      </c>
      <c r="O39" s="47">
        <f t="shared" si="7"/>
        <v>1.0047253046578004</v>
      </c>
      <c r="P39" s="9"/>
    </row>
    <row r="40" spans="1:16">
      <c r="A40" s="12"/>
      <c r="B40" s="25">
        <v>337.5</v>
      </c>
      <c r="C40" s="20" t="s">
        <v>41</v>
      </c>
      <c r="D40" s="46">
        <v>0</v>
      </c>
      <c r="E40" s="46">
        <v>677526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677526</v>
      </c>
      <c r="O40" s="47">
        <f t="shared" si="7"/>
        <v>8.0238515377965154</v>
      </c>
      <c r="P40" s="9"/>
    </row>
    <row r="41" spans="1:16">
      <c r="A41" s="12"/>
      <c r="B41" s="25">
        <v>337.9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10559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10559</v>
      </c>
      <c r="O41" s="47">
        <f t="shared" si="7"/>
        <v>0.12504885183386824</v>
      </c>
      <c r="P41" s="9"/>
    </row>
    <row r="42" spans="1:16">
      <c r="A42" s="12"/>
      <c r="B42" s="25">
        <v>338</v>
      </c>
      <c r="C42" s="20" t="s">
        <v>44</v>
      </c>
      <c r="D42" s="46">
        <v>287492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287492</v>
      </c>
      <c r="O42" s="47">
        <f t="shared" si="7"/>
        <v>3.404730041805327</v>
      </c>
      <c r="P42" s="9"/>
    </row>
    <row r="43" spans="1:16" ht="15.75">
      <c r="A43" s="29" t="s">
        <v>49</v>
      </c>
      <c r="B43" s="30"/>
      <c r="C43" s="31"/>
      <c r="D43" s="32">
        <f t="shared" ref="D43:M43" si="8">SUM(D44:D63)</f>
        <v>22637783</v>
      </c>
      <c r="E43" s="32">
        <f t="shared" si="8"/>
        <v>9966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107153622</v>
      </c>
      <c r="J43" s="32">
        <f t="shared" si="8"/>
        <v>4949852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 t="shared" si="5"/>
        <v>134751223</v>
      </c>
      <c r="O43" s="45">
        <f t="shared" si="7"/>
        <v>1595.8410568576132</v>
      </c>
      <c r="P43" s="10"/>
    </row>
    <row r="44" spans="1:16">
      <c r="A44" s="12"/>
      <c r="B44" s="25">
        <v>341.2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4949852</v>
      </c>
      <c r="K44" s="46">
        <v>0</v>
      </c>
      <c r="L44" s="46">
        <v>0</v>
      </c>
      <c r="M44" s="46">
        <v>0</v>
      </c>
      <c r="N44" s="46">
        <f t="shared" ref="N44:N63" si="9">SUM(D44:M44)</f>
        <v>4949852</v>
      </c>
      <c r="O44" s="47">
        <f t="shared" si="7"/>
        <v>58.620447897298639</v>
      </c>
      <c r="P44" s="9"/>
    </row>
    <row r="45" spans="1:16">
      <c r="A45" s="12"/>
      <c r="B45" s="25">
        <v>342.1</v>
      </c>
      <c r="C45" s="20" t="s">
        <v>53</v>
      </c>
      <c r="D45" s="46">
        <v>1190059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1190059</v>
      </c>
      <c r="O45" s="47">
        <f t="shared" si="7"/>
        <v>14.093712620945297</v>
      </c>
      <c r="P45" s="9"/>
    </row>
    <row r="46" spans="1:16">
      <c r="A46" s="12"/>
      <c r="B46" s="25">
        <v>342.2</v>
      </c>
      <c r="C46" s="20" t="s">
        <v>54</v>
      </c>
      <c r="D46" s="46">
        <v>131723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131723</v>
      </c>
      <c r="O46" s="47">
        <f t="shared" si="7"/>
        <v>1.5599782091213776</v>
      </c>
      <c r="P46" s="9"/>
    </row>
    <row r="47" spans="1:16">
      <c r="A47" s="12"/>
      <c r="B47" s="25">
        <v>342.5</v>
      </c>
      <c r="C47" s="20" t="s">
        <v>55</v>
      </c>
      <c r="D47" s="46">
        <v>1051526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1051526</v>
      </c>
      <c r="O47" s="47">
        <f t="shared" si="7"/>
        <v>12.453084475183269</v>
      </c>
      <c r="P47" s="9"/>
    </row>
    <row r="48" spans="1:16">
      <c r="A48" s="12"/>
      <c r="B48" s="25">
        <v>342.6</v>
      </c>
      <c r="C48" s="20" t="s">
        <v>56</v>
      </c>
      <c r="D48" s="46">
        <v>2093327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2093327</v>
      </c>
      <c r="O48" s="47">
        <f t="shared" si="7"/>
        <v>24.790997051125665</v>
      </c>
      <c r="P48" s="9"/>
    </row>
    <row r="49" spans="1:16">
      <c r="A49" s="12"/>
      <c r="B49" s="25">
        <v>342.9</v>
      </c>
      <c r="C49" s="20" t="s">
        <v>57</v>
      </c>
      <c r="D49" s="46">
        <v>692338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692338</v>
      </c>
      <c r="O49" s="47">
        <f t="shared" si="7"/>
        <v>8.1992681107071377</v>
      </c>
      <c r="P49" s="9"/>
    </row>
    <row r="50" spans="1:16">
      <c r="A50" s="12"/>
      <c r="B50" s="25">
        <v>343.2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7808387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7808387</v>
      </c>
      <c r="O50" s="47">
        <f t="shared" si="7"/>
        <v>92.473702909792863</v>
      </c>
      <c r="P50" s="9"/>
    </row>
    <row r="51" spans="1:16">
      <c r="A51" s="12"/>
      <c r="B51" s="25">
        <v>343.3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38324136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38324136</v>
      </c>
      <c r="O51" s="47">
        <f t="shared" si="7"/>
        <v>453.86771515531922</v>
      </c>
      <c r="P51" s="9"/>
    </row>
    <row r="52" spans="1:16">
      <c r="A52" s="12"/>
      <c r="B52" s="25">
        <v>343.4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13729802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13729802</v>
      </c>
      <c r="O52" s="47">
        <f t="shared" si="7"/>
        <v>162.60024396309763</v>
      </c>
      <c r="P52" s="9"/>
    </row>
    <row r="53" spans="1:16">
      <c r="A53" s="12"/>
      <c r="B53" s="25">
        <v>343.5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41707620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41707620</v>
      </c>
      <c r="O53" s="47">
        <f t="shared" si="7"/>
        <v>493.93787231018842</v>
      </c>
      <c r="P53" s="9"/>
    </row>
    <row r="54" spans="1:16">
      <c r="A54" s="12"/>
      <c r="B54" s="25">
        <v>343.6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410154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410154</v>
      </c>
      <c r="O54" s="47">
        <f t="shared" si="7"/>
        <v>4.8574000165800166</v>
      </c>
      <c r="P54" s="9"/>
    </row>
    <row r="55" spans="1:16">
      <c r="A55" s="12"/>
      <c r="B55" s="25">
        <v>343.7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175078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175078</v>
      </c>
      <c r="O55" s="47">
        <f t="shared" si="7"/>
        <v>2.0734257866625612</v>
      </c>
      <c r="P55" s="9"/>
    </row>
    <row r="56" spans="1:16">
      <c r="A56" s="12"/>
      <c r="B56" s="25">
        <v>343.9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4962269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4962269</v>
      </c>
      <c r="O56" s="47">
        <f t="shared" si="7"/>
        <v>58.767500799393645</v>
      </c>
      <c r="P56" s="9"/>
    </row>
    <row r="57" spans="1:16">
      <c r="A57" s="12"/>
      <c r="B57" s="25">
        <v>344.3</v>
      </c>
      <c r="C57" s="20" t="s">
        <v>65</v>
      </c>
      <c r="D57" s="46">
        <v>15039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15039</v>
      </c>
      <c r="O57" s="47">
        <f t="shared" si="7"/>
        <v>0.17810490413197694</v>
      </c>
      <c r="P57" s="9"/>
    </row>
    <row r="58" spans="1:16">
      <c r="A58" s="12"/>
      <c r="B58" s="25">
        <v>344.9</v>
      </c>
      <c r="C58" s="20" t="s">
        <v>102</v>
      </c>
      <c r="D58" s="46">
        <v>0</v>
      </c>
      <c r="E58" s="46">
        <v>9966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9966</v>
      </c>
      <c r="O58" s="47">
        <f t="shared" si="7"/>
        <v>0.11802603062565876</v>
      </c>
      <c r="P58" s="9"/>
    </row>
    <row r="59" spans="1:16">
      <c r="A59" s="12"/>
      <c r="B59" s="25">
        <v>347.2</v>
      </c>
      <c r="C59" s="20" t="s">
        <v>66</v>
      </c>
      <c r="D59" s="46">
        <v>947352</v>
      </c>
      <c r="E59" s="46">
        <v>0</v>
      </c>
      <c r="F59" s="46">
        <v>0</v>
      </c>
      <c r="G59" s="46">
        <v>0</v>
      </c>
      <c r="H59" s="46">
        <v>0</v>
      </c>
      <c r="I59" s="46">
        <v>36176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983528</v>
      </c>
      <c r="O59" s="47">
        <f t="shared" si="7"/>
        <v>11.647793081396037</v>
      </c>
      <c r="P59" s="9"/>
    </row>
    <row r="60" spans="1:16">
      <c r="A60" s="12"/>
      <c r="B60" s="25">
        <v>347.4</v>
      </c>
      <c r="C60" s="20" t="s">
        <v>67</v>
      </c>
      <c r="D60" s="46">
        <v>19957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19957</v>
      </c>
      <c r="O60" s="47">
        <f t="shared" si="7"/>
        <v>0.23634813297173107</v>
      </c>
      <c r="P60" s="9"/>
    </row>
    <row r="61" spans="1:16">
      <c r="A61" s="12"/>
      <c r="B61" s="25">
        <v>347.5</v>
      </c>
      <c r="C61" s="20" t="s">
        <v>68</v>
      </c>
      <c r="D61" s="46">
        <v>93100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93100</v>
      </c>
      <c r="O61" s="47">
        <f t="shared" si="7"/>
        <v>1.1025710868200713</v>
      </c>
      <c r="P61" s="9"/>
    </row>
    <row r="62" spans="1:16">
      <c r="A62" s="12"/>
      <c r="B62" s="25">
        <v>347.9</v>
      </c>
      <c r="C62" s="20" t="s">
        <v>69</v>
      </c>
      <c r="D62" s="46">
        <v>77445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77445</v>
      </c>
      <c r="O62" s="47">
        <f t="shared" si="7"/>
        <v>0.91717097549710447</v>
      </c>
      <c r="P62" s="9"/>
    </row>
    <row r="63" spans="1:16">
      <c r="A63" s="12"/>
      <c r="B63" s="25">
        <v>349</v>
      </c>
      <c r="C63" s="20" t="s">
        <v>1</v>
      </c>
      <c r="D63" s="46">
        <v>16325917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16325917</v>
      </c>
      <c r="O63" s="47">
        <f t="shared" si="7"/>
        <v>193.34569334075488</v>
      </c>
      <c r="P63" s="9"/>
    </row>
    <row r="64" spans="1:16" ht="15.75">
      <c r="A64" s="29" t="s">
        <v>50</v>
      </c>
      <c r="B64" s="30"/>
      <c r="C64" s="31"/>
      <c r="D64" s="32">
        <f>SUM(D65:D70)</f>
        <v>520169</v>
      </c>
      <c r="E64" s="32">
        <f t="shared" ref="E64:M64" si="10">SUM(E65:E70)</f>
        <v>820848</v>
      </c>
      <c r="F64" s="32">
        <f t="shared" si="10"/>
        <v>0</v>
      </c>
      <c r="G64" s="32">
        <f t="shared" si="10"/>
        <v>0</v>
      </c>
      <c r="H64" s="32">
        <f t="shared" si="10"/>
        <v>0</v>
      </c>
      <c r="I64" s="32">
        <f t="shared" si="10"/>
        <v>0</v>
      </c>
      <c r="J64" s="32">
        <f t="shared" si="10"/>
        <v>0</v>
      </c>
      <c r="K64" s="32">
        <f t="shared" si="10"/>
        <v>0</v>
      </c>
      <c r="L64" s="32">
        <f t="shared" si="10"/>
        <v>0</v>
      </c>
      <c r="M64" s="32">
        <f t="shared" si="10"/>
        <v>0</v>
      </c>
      <c r="N64" s="32">
        <f t="shared" ref="N64:N72" si="11">SUM(D64:M64)</f>
        <v>1341017</v>
      </c>
      <c r="O64" s="45">
        <f t="shared" si="7"/>
        <v>15.881488411752864</v>
      </c>
      <c r="P64" s="10"/>
    </row>
    <row r="65" spans="1:16">
      <c r="A65" s="13"/>
      <c r="B65" s="39">
        <v>351.1</v>
      </c>
      <c r="C65" s="21" t="s">
        <v>72</v>
      </c>
      <c r="D65" s="46">
        <v>23231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23231</v>
      </c>
      <c r="O65" s="47">
        <f t="shared" si="7"/>
        <v>0.27512168547708998</v>
      </c>
      <c r="P65" s="9"/>
    </row>
    <row r="66" spans="1:16">
      <c r="A66" s="13"/>
      <c r="B66" s="39">
        <v>351.2</v>
      </c>
      <c r="C66" s="21" t="s">
        <v>73</v>
      </c>
      <c r="D66" s="46">
        <v>131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131</v>
      </c>
      <c r="O66" s="47">
        <f t="shared" si="7"/>
        <v>1.5514158149670177E-3</v>
      </c>
      <c r="P66" s="9"/>
    </row>
    <row r="67" spans="1:16">
      <c r="A67" s="13"/>
      <c r="B67" s="39">
        <v>351.3</v>
      </c>
      <c r="C67" s="21" t="s">
        <v>74</v>
      </c>
      <c r="D67" s="46">
        <v>513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513</v>
      </c>
      <c r="O67" s="47">
        <f t="shared" si="7"/>
        <v>6.0753917028861073E-3</v>
      </c>
      <c r="P67" s="9"/>
    </row>
    <row r="68" spans="1:16">
      <c r="A68" s="13"/>
      <c r="B68" s="39">
        <v>351.5</v>
      </c>
      <c r="C68" s="21" t="s">
        <v>75</v>
      </c>
      <c r="D68" s="46">
        <v>440504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440504</v>
      </c>
      <c r="O68" s="47">
        <f t="shared" si="7"/>
        <v>5.2168310851620694</v>
      </c>
      <c r="P68" s="9"/>
    </row>
    <row r="69" spans="1:16">
      <c r="A69" s="13"/>
      <c r="B69" s="39">
        <v>358.2</v>
      </c>
      <c r="C69" s="21" t="s">
        <v>103</v>
      </c>
      <c r="D69" s="46">
        <v>0</v>
      </c>
      <c r="E69" s="46">
        <v>820848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820848</v>
      </c>
      <c r="O69" s="47">
        <f t="shared" ref="O69:O86" si="12">(N69/O$88)</f>
        <v>9.7211951823209652</v>
      </c>
      <c r="P69" s="9"/>
    </row>
    <row r="70" spans="1:16">
      <c r="A70" s="13"/>
      <c r="B70" s="39">
        <v>359</v>
      </c>
      <c r="C70" s="21" t="s">
        <v>76</v>
      </c>
      <c r="D70" s="46">
        <v>55790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55790</v>
      </c>
      <c r="O70" s="47">
        <f t="shared" si="12"/>
        <v>0.66071365127488479</v>
      </c>
      <c r="P70" s="9"/>
    </row>
    <row r="71" spans="1:16" ht="15.75">
      <c r="A71" s="29" t="s">
        <v>4</v>
      </c>
      <c r="B71" s="30"/>
      <c r="C71" s="31"/>
      <c r="D71" s="32">
        <f t="shared" ref="D71:M71" si="13">SUM(D72:D81)</f>
        <v>3115992</v>
      </c>
      <c r="E71" s="32">
        <f t="shared" si="13"/>
        <v>421238</v>
      </c>
      <c r="F71" s="32">
        <f t="shared" si="13"/>
        <v>64542</v>
      </c>
      <c r="G71" s="32">
        <f t="shared" si="13"/>
        <v>1060127</v>
      </c>
      <c r="H71" s="32">
        <f t="shared" si="13"/>
        <v>0</v>
      </c>
      <c r="I71" s="32">
        <f t="shared" si="13"/>
        <v>2234157</v>
      </c>
      <c r="J71" s="32">
        <f t="shared" si="13"/>
        <v>244341</v>
      </c>
      <c r="K71" s="32">
        <f t="shared" si="13"/>
        <v>43188920</v>
      </c>
      <c r="L71" s="32">
        <f t="shared" si="13"/>
        <v>0</v>
      </c>
      <c r="M71" s="32">
        <f t="shared" si="13"/>
        <v>0</v>
      </c>
      <c r="N71" s="32">
        <f t="shared" si="11"/>
        <v>50329317</v>
      </c>
      <c r="O71" s="45">
        <f t="shared" si="12"/>
        <v>596.04349885716317</v>
      </c>
      <c r="P71" s="10"/>
    </row>
    <row r="72" spans="1:16">
      <c r="A72" s="12"/>
      <c r="B72" s="25">
        <v>361.1</v>
      </c>
      <c r="C72" s="20" t="s">
        <v>77</v>
      </c>
      <c r="D72" s="46">
        <v>648827</v>
      </c>
      <c r="E72" s="46">
        <v>171182</v>
      </c>
      <c r="F72" s="46">
        <v>63972</v>
      </c>
      <c r="G72" s="46">
        <v>480337</v>
      </c>
      <c r="H72" s="46">
        <v>0</v>
      </c>
      <c r="I72" s="46">
        <v>929889</v>
      </c>
      <c r="J72" s="46">
        <v>110845</v>
      </c>
      <c r="K72" s="46">
        <v>2192769</v>
      </c>
      <c r="L72" s="46">
        <v>0</v>
      </c>
      <c r="M72" s="46">
        <v>0</v>
      </c>
      <c r="N72" s="46">
        <f t="shared" si="11"/>
        <v>4597821</v>
      </c>
      <c r="O72" s="47">
        <f t="shared" si="12"/>
        <v>54.451390944942503</v>
      </c>
      <c r="P72" s="9"/>
    </row>
    <row r="73" spans="1:16">
      <c r="A73" s="12"/>
      <c r="B73" s="25">
        <v>361.2</v>
      </c>
      <c r="C73" s="20" t="s">
        <v>78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2961898</v>
      </c>
      <c r="L73" s="46">
        <v>0</v>
      </c>
      <c r="M73" s="46">
        <v>0</v>
      </c>
      <c r="N73" s="46">
        <f t="shared" ref="N73:N81" si="14">SUM(D73:M73)</f>
        <v>2961898</v>
      </c>
      <c r="O73" s="47">
        <f t="shared" si="12"/>
        <v>35.077369461978471</v>
      </c>
      <c r="P73" s="9"/>
    </row>
    <row r="74" spans="1:16">
      <c r="A74" s="12"/>
      <c r="B74" s="25">
        <v>361.3</v>
      </c>
      <c r="C74" s="20" t="s">
        <v>79</v>
      </c>
      <c r="D74" s="46">
        <v>614884</v>
      </c>
      <c r="E74" s="46">
        <v>38557</v>
      </c>
      <c r="F74" s="46">
        <v>570</v>
      </c>
      <c r="G74" s="46">
        <v>526328</v>
      </c>
      <c r="H74" s="46">
        <v>0</v>
      </c>
      <c r="I74" s="46">
        <v>882474</v>
      </c>
      <c r="J74" s="46">
        <v>131139</v>
      </c>
      <c r="K74" s="46">
        <v>9557750</v>
      </c>
      <c r="L74" s="46">
        <v>0</v>
      </c>
      <c r="M74" s="46">
        <v>0</v>
      </c>
      <c r="N74" s="46">
        <f t="shared" si="14"/>
        <v>11751702</v>
      </c>
      <c r="O74" s="47">
        <f t="shared" si="12"/>
        <v>139.17386515709566</v>
      </c>
      <c r="P74" s="9"/>
    </row>
    <row r="75" spans="1:16">
      <c r="A75" s="12"/>
      <c r="B75" s="25">
        <v>361.4</v>
      </c>
      <c r="C75" s="20" t="s">
        <v>80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7740179</v>
      </c>
      <c r="L75" s="46">
        <v>0</v>
      </c>
      <c r="M75" s="46">
        <v>0</v>
      </c>
      <c r="N75" s="46">
        <f t="shared" si="14"/>
        <v>7740179</v>
      </c>
      <c r="O75" s="47">
        <f t="shared" si="12"/>
        <v>91.66592451355416</v>
      </c>
      <c r="P75" s="9"/>
    </row>
    <row r="76" spans="1:16">
      <c r="A76" s="12"/>
      <c r="B76" s="25">
        <v>362</v>
      </c>
      <c r="C76" s="20" t="s">
        <v>81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42438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42438</v>
      </c>
      <c r="O76" s="47">
        <f t="shared" si="12"/>
        <v>0.50258766683641443</v>
      </c>
      <c r="P76" s="9"/>
    </row>
    <row r="77" spans="1:16">
      <c r="A77" s="12"/>
      <c r="B77" s="25">
        <v>364</v>
      </c>
      <c r="C77" s="20" t="s">
        <v>82</v>
      </c>
      <c r="D77" s="46">
        <v>48156</v>
      </c>
      <c r="E77" s="46">
        <v>5717</v>
      </c>
      <c r="F77" s="46">
        <v>0</v>
      </c>
      <c r="G77" s="46">
        <v>0</v>
      </c>
      <c r="H77" s="46">
        <v>0</v>
      </c>
      <c r="I77" s="46">
        <v>-620964</v>
      </c>
      <c r="J77" s="46">
        <v>1000</v>
      </c>
      <c r="K77" s="46">
        <v>0</v>
      </c>
      <c r="L77" s="46">
        <v>0</v>
      </c>
      <c r="M77" s="46">
        <v>0</v>
      </c>
      <c r="N77" s="46">
        <f t="shared" si="14"/>
        <v>-566091</v>
      </c>
      <c r="O77" s="47">
        <f t="shared" si="12"/>
        <v>-6.7041414512251452</v>
      </c>
      <c r="P77" s="9"/>
    </row>
    <row r="78" spans="1:16">
      <c r="A78" s="12"/>
      <c r="B78" s="25">
        <v>365</v>
      </c>
      <c r="C78" s="20" t="s">
        <v>83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7997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7997</v>
      </c>
      <c r="O78" s="47">
        <f t="shared" si="12"/>
        <v>9.4707421925887325E-2</v>
      </c>
      <c r="P78" s="9"/>
    </row>
    <row r="79" spans="1:16">
      <c r="A79" s="12"/>
      <c r="B79" s="25">
        <v>366</v>
      </c>
      <c r="C79" s="20" t="s">
        <v>84</v>
      </c>
      <c r="D79" s="46">
        <v>12822</v>
      </c>
      <c r="E79" s="46">
        <v>0</v>
      </c>
      <c r="F79" s="46">
        <v>0</v>
      </c>
      <c r="G79" s="46">
        <v>5000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17822</v>
      </c>
      <c r="O79" s="47">
        <f t="shared" si="12"/>
        <v>0.21106360804841365</v>
      </c>
      <c r="P79" s="9"/>
    </row>
    <row r="80" spans="1:16">
      <c r="A80" s="12"/>
      <c r="B80" s="25">
        <v>368</v>
      </c>
      <c r="C80" s="20" t="s">
        <v>85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20588777</v>
      </c>
      <c r="L80" s="46">
        <v>0</v>
      </c>
      <c r="M80" s="46">
        <v>0</v>
      </c>
      <c r="N80" s="46">
        <f t="shared" si="14"/>
        <v>20588777</v>
      </c>
      <c r="O80" s="47">
        <f t="shared" si="12"/>
        <v>243.8301851040396</v>
      </c>
      <c r="P80" s="9"/>
    </row>
    <row r="81" spans="1:119">
      <c r="A81" s="12"/>
      <c r="B81" s="25">
        <v>369.9</v>
      </c>
      <c r="C81" s="20" t="s">
        <v>86</v>
      </c>
      <c r="D81" s="46">
        <v>1791303</v>
      </c>
      <c r="E81" s="46">
        <v>205782</v>
      </c>
      <c r="F81" s="46">
        <v>0</v>
      </c>
      <c r="G81" s="46">
        <v>48462</v>
      </c>
      <c r="H81" s="46">
        <v>0</v>
      </c>
      <c r="I81" s="46">
        <v>992323</v>
      </c>
      <c r="J81" s="46">
        <v>1357</v>
      </c>
      <c r="K81" s="46">
        <v>147547</v>
      </c>
      <c r="L81" s="46">
        <v>0</v>
      </c>
      <c r="M81" s="46">
        <v>0</v>
      </c>
      <c r="N81" s="46">
        <f t="shared" si="14"/>
        <v>3186774</v>
      </c>
      <c r="O81" s="47">
        <f t="shared" si="12"/>
        <v>37.740546429967196</v>
      </c>
      <c r="P81" s="9"/>
    </row>
    <row r="82" spans="1:119" ht="15.75">
      <c r="A82" s="29" t="s">
        <v>51</v>
      </c>
      <c r="B82" s="30"/>
      <c r="C82" s="31"/>
      <c r="D82" s="32">
        <f t="shared" ref="D82:M82" si="15">SUM(D83:D85)</f>
        <v>40154092</v>
      </c>
      <c r="E82" s="32">
        <f t="shared" si="15"/>
        <v>618464</v>
      </c>
      <c r="F82" s="32">
        <f t="shared" si="15"/>
        <v>0</v>
      </c>
      <c r="G82" s="32">
        <f t="shared" si="15"/>
        <v>2815173</v>
      </c>
      <c r="H82" s="32">
        <f t="shared" si="15"/>
        <v>0</v>
      </c>
      <c r="I82" s="32">
        <f t="shared" si="15"/>
        <v>3020364</v>
      </c>
      <c r="J82" s="32">
        <f t="shared" si="15"/>
        <v>3709</v>
      </c>
      <c r="K82" s="32">
        <f t="shared" si="15"/>
        <v>0</v>
      </c>
      <c r="L82" s="32">
        <f t="shared" si="15"/>
        <v>0</v>
      </c>
      <c r="M82" s="32">
        <f t="shared" si="15"/>
        <v>0</v>
      </c>
      <c r="N82" s="32">
        <f>SUM(D82:M82)</f>
        <v>46611802</v>
      </c>
      <c r="O82" s="45">
        <f t="shared" si="12"/>
        <v>552.01745638863554</v>
      </c>
      <c r="P82" s="9"/>
    </row>
    <row r="83" spans="1:119">
      <c r="A83" s="12"/>
      <c r="B83" s="25">
        <v>381</v>
      </c>
      <c r="C83" s="20" t="s">
        <v>87</v>
      </c>
      <c r="D83" s="46">
        <v>40154092</v>
      </c>
      <c r="E83" s="46">
        <v>618464</v>
      </c>
      <c r="F83" s="46">
        <v>0</v>
      </c>
      <c r="G83" s="46">
        <v>2815173</v>
      </c>
      <c r="H83" s="46">
        <v>0</v>
      </c>
      <c r="I83" s="46">
        <v>2021581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45609310</v>
      </c>
      <c r="O83" s="47">
        <f t="shared" si="12"/>
        <v>540.1450751430026</v>
      </c>
      <c r="P83" s="9"/>
    </row>
    <row r="84" spans="1:119">
      <c r="A84" s="12"/>
      <c r="B84" s="25">
        <v>389.4</v>
      </c>
      <c r="C84" s="20" t="s">
        <v>104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3709</v>
      </c>
      <c r="K84" s="46">
        <v>0</v>
      </c>
      <c r="L84" s="46">
        <v>0</v>
      </c>
      <c r="M84" s="46">
        <v>0</v>
      </c>
      <c r="N84" s="46">
        <f>SUM(D84:M84)</f>
        <v>3709</v>
      </c>
      <c r="O84" s="47">
        <f t="shared" si="12"/>
        <v>4.3925200440554722E-2</v>
      </c>
      <c r="P84" s="9"/>
    </row>
    <row r="85" spans="1:119" ht="15.75" thickBot="1">
      <c r="A85" s="12"/>
      <c r="B85" s="25">
        <v>389.8</v>
      </c>
      <c r="C85" s="20" t="s">
        <v>88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998783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998783</v>
      </c>
      <c r="O85" s="47">
        <f t="shared" si="12"/>
        <v>11.828456045192388</v>
      </c>
      <c r="P85" s="9"/>
    </row>
    <row r="86" spans="1:119" ht="16.5" thickBot="1">
      <c r="A86" s="14" t="s">
        <v>70</v>
      </c>
      <c r="B86" s="23"/>
      <c r="C86" s="22"/>
      <c r="D86" s="15">
        <f t="shared" ref="D86:M86" si="16">SUM(D5,D18,D30,D43,D64,D71,D82)</f>
        <v>126172866</v>
      </c>
      <c r="E86" s="15">
        <f t="shared" si="16"/>
        <v>7710765</v>
      </c>
      <c r="F86" s="15">
        <f t="shared" si="16"/>
        <v>21177871</v>
      </c>
      <c r="G86" s="15">
        <f t="shared" si="16"/>
        <v>4406995</v>
      </c>
      <c r="H86" s="15">
        <f t="shared" si="16"/>
        <v>0</v>
      </c>
      <c r="I86" s="15">
        <f t="shared" si="16"/>
        <v>112541579</v>
      </c>
      <c r="J86" s="15">
        <f t="shared" si="16"/>
        <v>5197902</v>
      </c>
      <c r="K86" s="15">
        <f t="shared" si="16"/>
        <v>43188920</v>
      </c>
      <c r="L86" s="15">
        <f t="shared" si="16"/>
        <v>0</v>
      </c>
      <c r="M86" s="15">
        <f t="shared" si="16"/>
        <v>0</v>
      </c>
      <c r="N86" s="15">
        <f>SUM(D86:M86)</f>
        <v>320396898</v>
      </c>
      <c r="O86" s="38">
        <f t="shared" si="12"/>
        <v>3794.418432241026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48" t="s">
        <v>105</v>
      </c>
      <c r="M88" s="48"/>
      <c r="N88" s="48"/>
      <c r="O88" s="43">
        <v>84439</v>
      </c>
    </row>
    <row r="89" spans="1:119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19" ht="15.75" thickBot="1">
      <c r="A90" s="52" t="s">
        <v>106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</sheetData>
  <mergeCells count="10">
    <mergeCell ref="A90:O90"/>
    <mergeCell ref="L88:N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38452580</v>
      </c>
      <c r="E5" s="27">
        <f t="shared" si="0"/>
        <v>1580403</v>
      </c>
      <c r="F5" s="27">
        <f t="shared" si="0"/>
        <v>14058193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54091176</v>
      </c>
      <c r="O5" s="33">
        <f t="shared" ref="O5:O36" si="1">(N5/O$86)</f>
        <v>606.11792653683244</v>
      </c>
      <c r="P5" s="6"/>
    </row>
    <row r="6" spans="1:133">
      <c r="A6" s="12"/>
      <c r="B6" s="25">
        <v>311</v>
      </c>
      <c r="C6" s="20" t="s">
        <v>3</v>
      </c>
      <c r="D6" s="46">
        <v>34023013</v>
      </c>
      <c r="E6" s="46">
        <v>0</v>
      </c>
      <c r="F6" s="46">
        <v>2368532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36391545</v>
      </c>
      <c r="O6" s="47">
        <f t="shared" si="1"/>
        <v>407.78495551421975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97481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97481</v>
      </c>
      <c r="O7" s="47">
        <f t="shared" si="1"/>
        <v>1.092322000851617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912111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912111</v>
      </c>
      <c r="O8" s="47">
        <f t="shared" si="1"/>
        <v>10.22064722888326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570811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570811</v>
      </c>
      <c r="O9" s="47">
        <f t="shared" si="1"/>
        <v>6.3962147867595975</v>
      </c>
      <c r="P9" s="9"/>
    </row>
    <row r="10" spans="1:133">
      <c r="A10" s="12"/>
      <c r="B10" s="25">
        <v>312.51</v>
      </c>
      <c r="C10" s="20" t="s">
        <v>96</v>
      </c>
      <c r="D10" s="46">
        <v>859647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859647</v>
      </c>
      <c r="O10" s="47">
        <f t="shared" si="1"/>
        <v>9.6327626005692384</v>
      </c>
      <c r="P10" s="9"/>
    </row>
    <row r="11" spans="1:133">
      <c r="A11" s="12"/>
      <c r="B11" s="25">
        <v>312.52</v>
      </c>
      <c r="C11" s="20" t="s">
        <v>97</v>
      </c>
      <c r="D11" s="46">
        <v>578926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578926</v>
      </c>
      <c r="O11" s="47">
        <f t="shared" si="1"/>
        <v>6.4871473073216643</v>
      </c>
      <c r="P11" s="9"/>
    </row>
    <row r="12" spans="1:133">
      <c r="A12" s="12"/>
      <c r="B12" s="25">
        <v>314.10000000000002</v>
      </c>
      <c r="C12" s="20" t="s">
        <v>14</v>
      </c>
      <c r="D12" s="46">
        <v>0</v>
      </c>
      <c r="E12" s="46">
        <v>0</v>
      </c>
      <c r="F12" s="46">
        <v>5283127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5283127</v>
      </c>
      <c r="O12" s="47">
        <f t="shared" si="1"/>
        <v>59.200006723291722</v>
      </c>
      <c r="P12" s="9"/>
    </row>
    <row r="13" spans="1:133">
      <c r="A13" s="12"/>
      <c r="B13" s="25">
        <v>314.3</v>
      </c>
      <c r="C13" s="20" t="s">
        <v>15</v>
      </c>
      <c r="D13" s="46">
        <v>0</v>
      </c>
      <c r="E13" s="46">
        <v>0</v>
      </c>
      <c r="F13" s="46">
        <v>1188612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1188612</v>
      </c>
      <c r="O13" s="47">
        <f t="shared" si="1"/>
        <v>13.318975370341319</v>
      </c>
      <c r="P13" s="9"/>
    </row>
    <row r="14" spans="1:133">
      <c r="A14" s="12"/>
      <c r="B14" s="25">
        <v>314.39999999999998</v>
      </c>
      <c r="C14" s="20" t="s">
        <v>16</v>
      </c>
      <c r="D14" s="46">
        <v>0</v>
      </c>
      <c r="E14" s="46">
        <v>0</v>
      </c>
      <c r="F14" s="46">
        <v>444324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444324</v>
      </c>
      <c r="O14" s="47">
        <f t="shared" si="1"/>
        <v>4.9788664530153968</v>
      </c>
      <c r="P14" s="9"/>
    </row>
    <row r="15" spans="1:133">
      <c r="A15" s="12"/>
      <c r="B15" s="25">
        <v>314.8</v>
      </c>
      <c r="C15" s="20" t="s">
        <v>17</v>
      </c>
      <c r="D15" s="46">
        <v>0</v>
      </c>
      <c r="E15" s="46">
        <v>0</v>
      </c>
      <c r="F15" s="46">
        <v>40423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40423</v>
      </c>
      <c r="O15" s="47">
        <f t="shared" si="1"/>
        <v>0.45295936890701688</v>
      </c>
      <c r="P15" s="9"/>
    </row>
    <row r="16" spans="1:133">
      <c r="A16" s="12"/>
      <c r="B16" s="25">
        <v>315</v>
      </c>
      <c r="C16" s="20" t="s">
        <v>18</v>
      </c>
      <c r="D16" s="46">
        <v>800561</v>
      </c>
      <c r="E16" s="46">
        <v>0</v>
      </c>
      <c r="F16" s="46">
        <v>4733175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5533736</v>
      </c>
      <c r="O16" s="47">
        <f t="shared" si="1"/>
        <v>62.008202415902829</v>
      </c>
      <c r="P16" s="9"/>
    </row>
    <row r="17" spans="1:16">
      <c r="A17" s="12"/>
      <c r="B17" s="25">
        <v>316</v>
      </c>
      <c r="C17" s="20" t="s">
        <v>19</v>
      </c>
      <c r="D17" s="46">
        <v>2190433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2190433</v>
      </c>
      <c r="O17" s="47">
        <f t="shared" si="1"/>
        <v>24.544866766769012</v>
      </c>
      <c r="P17" s="9"/>
    </row>
    <row r="18" spans="1:16" ht="15.75">
      <c r="A18" s="29" t="s">
        <v>20</v>
      </c>
      <c r="B18" s="30"/>
      <c r="C18" s="31"/>
      <c r="D18" s="32">
        <f>SUM(D19:D29)</f>
        <v>14687317</v>
      </c>
      <c r="E18" s="32">
        <f t="shared" ref="E18:M18" si="3">SUM(E19:E29)</f>
        <v>38128</v>
      </c>
      <c r="F18" s="32">
        <f t="shared" si="3"/>
        <v>6786808</v>
      </c>
      <c r="G18" s="32">
        <f t="shared" si="3"/>
        <v>0</v>
      </c>
      <c r="H18" s="32">
        <f t="shared" si="3"/>
        <v>0</v>
      </c>
      <c r="I18" s="32">
        <f t="shared" si="3"/>
        <v>29170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21541423</v>
      </c>
      <c r="O18" s="45">
        <f t="shared" si="1"/>
        <v>241.3821182851124</v>
      </c>
      <c r="P18" s="10"/>
    </row>
    <row r="19" spans="1:16">
      <c r="A19" s="12"/>
      <c r="B19" s="25">
        <v>322</v>
      </c>
      <c r="C19" s="20" t="s">
        <v>0</v>
      </c>
      <c r="D19" s="46">
        <v>3060319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3060319</v>
      </c>
      <c r="O19" s="47">
        <f t="shared" si="1"/>
        <v>34.292362340601962</v>
      </c>
      <c r="P19" s="9"/>
    </row>
    <row r="20" spans="1:16">
      <c r="A20" s="12"/>
      <c r="B20" s="25">
        <v>323.10000000000002</v>
      </c>
      <c r="C20" s="20" t="s">
        <v>21</v>
      </c>
      <c r="D20" s="46">
        <v>0</v>
      </c>
      <c r="E20" s="46">
        <v>0</v>
      </c>
      <c r="F20" s="46">
        <v>6234903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9" si="4">SUM(D20:M20)</f>
        <v>6234903</v>
      </c>
      <c r="O20" s="47">
        <f t="shared" si="1"/>
        <v>69.865119562537814</v>
      </c>
      <c r="P20" s="9"/>
    </row>
    <row r="21" spans="1:16">
      <c r="A21" s="12"/>
      <c r="B21" s="25">
        <v>323.7</v>
      </c>
      <c r="C21" s="20" t="s">
        <v>22</v>
      </c>
      <c r="D21" s="46">
        <v>3494402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3494402</v>
      </c>
      <c r="O21" s="47">
        <f t="shared" si="1"/>
        <v>39.156473409381235</v>
      </c>
      <c r="P21" s="9"/>
    </row>
    <row r="22" spans="1:16">
      <c r="A22" s="12"/>
      <c r="B22" s="25">
        <v>323.89999999999998</v>
      </c>
      <c r="C22" s="20" t="s">
        <v>23</v>
      </c>
      <c r="D22" s="46">
        <v>227015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227015</v>
      </c>
      <c r="O22" s="47">
        <f t="shared" si="1"/>
        <v>2.5438134510656418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20909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20909</v>
      </c>
      <c r="O23" s="47">
        <f t="shared" si="1"/>
        <v>0.23429551108222585</v>
      </c>
      <c r="P23" s="9"/>
    </row>
    <row r="24" spans="1:16">
      <c r="A24" s="12"/>
      <c r="B24" s="25">
        <v>324.22000000000003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20317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20317</v>
      </c>
      <c r="O24" s="47">
        <f t="shared" si="1"/>
        <v>0.22766186324824633</v>
      </c>
      <c r="P24" s="9"/>
    </row>
    <row r="25" spans="1:16">
      <c r="A25" s="12"/>
      <c r="B25" s="25">
        <v>324.32</v>
      </c>
      <c r="C25" s="20" t="s">
        <v>26</v>
      </c>
      <c r="D25" s="46">
        <v>0</v>
      </c>
      <c r="E25" s="46">
        <v>16629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16629</v>
      </c>
      <c r="O25" s="47">
        <f t="shared" si="1"/>
        <v>0.18633603012034691</v>
      </c>
      <c r="P25" s="9"/>
    </row>
    <row r="26" spans="1:16">
      <c r="A26" s="12"/>
      <c r="B26" s="25">
        <v>324.62</v>
      </c>
      <c r="C26" s="20" t="s">
        <v>27</v>
      </c>
      <c r="D26" s="46">
        <v>0</v>
      </c>
      <c r="E26" s="46">
        <v>590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590</v>
      </c>
      <c r="O26" s="47">
        <f t="shared" si="1"/>
        <v>6.6112368615674237E-3</v>
      </c>
      <c r="P26" s="9"/>
    </row>
    <row r="27" spans="1:16">
      <c r="A27" s="12"/>
      <c r="B27" s="25">
        <v>325.10000000000002</v>
      </c>
      <c r="C27" s="20" t="s">
        <v>28</v>
      </c>
      <c r="D27" s="46">
        <v>0</v>
      </c>
      <c r="E27" s="46">
        <v>0</v>
      </c>
      <c r="F27" s="46">
        <v>551905</v>
      </c>
      <c r="G27" s="46">
        <v>0</v>
      </c>
      <c r="H27" s="46">
        <v>0</v>
      </c>
      <c r="I27" s="46">
        <v>8853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560758</v>
      </c>
      <c r="O27" s="47">
        <f t="shared" si="1"/>
        <v>6.283566033930212</v>
      </c>
      <c r="P27" s="9"/>
    </row>
    <row r="28" spans="1:16">
      <c r="A28" s="12"/>
      <c r="B28" s="25">
        <v>325.2</v>
      </c>
      <c r="C28" s="20" t="s">
        <v>29</v>
      </c>
      <c r="D28" s="46">
        <v>6950004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6950004</v>
      </c>
      <c r="O28" s="47">
        <f t="shared" si="1"/>
        <v>77.87817395396786</v>
      </c>
      <c r="P28" s="9"/>
    </row>
    <row r="29" spans="1:16">
      <c r="A29" s="12"/>
      <c r="B29" s="25">
        <v>329</v>
      </c>
      <c r="C29" s="20" t="s">
        <v>30</v>
      </c>
      <c r="D29" s="46">
        <v>955577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955577</v>
      </c>
      <c r="O29" s="47">
        <f t="shared" si="1"/>
        <v>10.707704892315277</v>
      </c>
      <c r="P29" s="9"/>
    </row>
    <row r="30" spans="1:16" ht="15.75">
      <c r="A30" s="29" t="s">
        <v>32</v>
      </c>
      <c r="B30" s="30"/>
      <c r="C30" s="31"/>
      <c r="D30" s="32">
        <f t="shared" ref="D30:M30" si="5">SUM(D31:D43)</f>
        <v>7561982</v>
      </c>
      <c r="E30" s="32">
        <f t="shared" si="5"/>
        <v>2522243</v>
      </c>
      <c r="F30" s="32">
        <f t="shared" si="5"/>
        <v>0</v>
      </c>
      <c r="G30" s="32">
        <f t="shared" si="5"/>
        <v>200000</v>
      </c>
      <c r="H30" s="32">
        <f t="shared" si="5"/>
        <v>0</v>
      </c>
      <c r="I30" s="32">
        <f t="shared" si="5"/>
        <v>18843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4">
        <f>SUM(D30:M30)</f>
        <v>10303068</v>
      </c>
      <c r="O30" s="45">
        <f t="shared" si="1"/>
        <v>115.45088635395889</v>
      </c>
      <c r="P30" s="10"/>
    </row>
    <row r="31" spans="1:16">
      <c r="A31" s="12"/>
      <c r="B31" s="25">
        <v>331.2</v>
      </c>
      <c r="C31" s="20" t="s">
        <v>31</v>
      </c>
      <c r="D31" s="46">
        <v>40901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6">SUM(D31:M31)</f>
        <v>40901</v>
      </c>
      <c r="O31" s="47">
        <f t="shared" si="1"/>
        <v>0.45831559131350708</v>
      </c>
      <c r="P31" s="9"/>
    </row>
    <row r="32" spans="1:16">
      <c r="A32" s="12"/>
      <c r="B32" s="25">
        <v>331.5</v>
      </c>
      <c r="C32" s="20" t="s">
        <v>33</v>
      </c>
      <c r="D32" s="46">
        <v>79434</v>
      </c>
      <c r="E32" s="46">
        <v>962701</v>
      </c>
      <c r="F32" s="46">
        <v>0</v>
      </c>
      <c r="G32" s="46">
        <v>0</v>
      </c>
      <c r="H32" s="46">
        <v>0</v>
      </c>
      <c r="I32" s="46">
        <v>-3089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1039046</v>
      </c>
      <c r="O32" s="47">
        <f t="shared" si="1"/>
        <v>11.643015620447771</v>
      </c>
      <c r="P32" s="9"/>
    </row>
    <row r="33" spans="1:16">
      <c r="A33" s="12"/>
      <c r="B33" s="25">
        <v>334.2</v>
      </c>
      <c r="C33" s="20" t="s">
        <v>34</v>
      </c>
      <c r="D33" s="46">
        <v>98750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98750</v>
      </c>
      <c r="O33" s="47">
        <f t="shared" si="1"/>
        <v>1.1065417628470899</v>
      </c>
      <c r="P33" s="9"/>
    </row>
    <row r="34" spans="1:16">
      <c r="A34" s="12"/>
      <c r="B34" s="25">
        <v>334.9</v>
      </c>
      <c r="C34" s="20" t="s">
        <v>35</v>
      </c>
      <c r="D34" s="46">
        <v>0</v>
      </c>
      <c r="E34" s="46">
        <v>12856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12856</v>
      </c>
      <c r="O34" s="47">
        <f t="shared" si="1"/>
        <v>0.14405773066493355</v>
      </c>
      <c r="P34" s="9"/>
    </row>
    <row r="35" spans="1:16">
      <c r="A35" s="12"/>
      <c r="B35" s="25">
        <v>335.12</v>
      </c>
      <c r="C35" s="20" t="s">
        <v>36</v>
      </c>
      <c r="D35" s="46">
        <v>2250422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2250422</v>
      </c>
      <c r="O35" s="47">
        <f t="shared" si="1"/>
        <v>25.217072678783531</v>
      </c>
      <c r="P35" s="9"/>
    </row>
    <row r="36" spans="1:16">
      <c r="A36" s="12"/>
      <c r="B36" s="25">
        <v>335.15</v>
      </c>
      <c r="C36" s="20" t="s">
        <v>37</v>
      </c>
      <c r="D36" s="46">
        <v>41992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41992</v>
      </c>
      <c r="O36" s="47">
        <f t="shared" si="1"/>
        <v>0.47054077676430378</v>
      </c>
      <c r="P36" s="9"/>
    </row>
    <row r="37" spans="1:16">
      <c r="A37" s="12"/>
      <c r="B37" s="25">
        <v>335.18</v>
      </c>
      <c r="C37" s="20" t="s">
        <v>38</v>
      </c>
      <c r="D37" s="46">
        <v>4544181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4544181</v>
      </c>
      <c r="O37" s="47">
        <f t="shared" ref="O37:O68" si="7">(N37/O$86)</f>
        <v>50.919757513278498</v>
      </c>
      <c r="P37" s="9"/>
    </row>
    <row r="38" spans="1:16">
      <c r="A38" s="12"/>
      <c r="B38" s="25">
        <v>335.21</v>
      </c>
      <c r="C38" s="20" t="s">
        <v>39</v>
      </c>
      <c r="D38" s="46">
        <v>74880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74880</v>
      </c>
      <c r="O38" s="47">
        <f t="shared" si="7"/>
        <v>0.83906680710876047</v>
      </c>
      <c r="P38" s="9"/>
    </row>
    <row r="39" spans="1:16">
      <c r="A39" s="12"/>
      <c r="B39" s="25">
        <v>335.5</v>
      </c>
      <c r="C39" s="20" t="s">
        <v>40</v>
      </c>
      <c r="D39" s="46">
        <v>0</v>
      </c>
      <c r="E39" s="46">
        <v>817070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817070</v>
      </c>
      <c r="O39" s="47">
        <f t="shared" si="7"/>
        <v>9.1556666143743985</v>
      </c>
      <c r="P39" s="9"/>
    </row>
    <row r="40" spans="1:16">
      <c r="A40" s="12"/>
      <c r="B40" s="25">
        <v>337.5</v>
      </c>
      <c r="C40" s="20" t="s">
        <v>41</v>
      </c>
      <c r="D40" s="46">
        <v>122475</v>
      </c>
      <c r="E40" s="46">
        <v>729616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8">SUM(D40:M40)</f>
        <v>852091</v>
      </c>
      <c r="O40" s="47">
        <f t="shared" si="7"/>
        <v>9.5480939467963513</v>
      </c>
      <c r="P40" s="9"/>
    </row>
    <row r="41" spans="1:16">
      <c r="A41" s="12"/>
      <c r="B41" s="25">
        <v>337.7</v>
      </c>
      <c r="C41" s="20" t="s">
        <v>42</v>
      </c>
      <c r="D41" s="46">
        <v>0</v>
      </c>
      <c r="E41" s="46">
        <v>0</v>
      </c>
      <c r="F41" s="46">
        <v>0</v>
      </c>
      <c r="G41" s="46">
        <v>200000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200000</v>
      </c>
      <c r="O41" s="47">
        <f t="shared" si="7"/>
        <v>2.241097241209296</v>
      </c>
      <c r="P41" s="9"/>
    </row>
    <row r="42" spans="1:16">
      <c r="A42" s="12"/>
      <c r="B42" s="25">
        <v>337.9</v>
      </c>
      <c r="C42" s="20" t="s">
        <v>43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21932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21932</v>
      </c>
      <c r="O42" s="47">
        <f t="shared" si="7"/>
        <v>0.24575872347101141</v>
      </c>
      <c r="P42" s="9"/>
    </row>
    <row r="43" spans="1:16">
      <c r="A43" s="12"/>
      <c r="B43" s="25">
        <v>338</v>
      </c>
      <c r="C43" s="20" t="s">
        <v>44</v>
      </c>
      <c r="D43" s="46">
        <v>308947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308947</v>
      </c>
      <c r="O43" s="47">
        <f t="shared" si="7"/>
        <v>3.4619013468994422</v>
      </c>
      <c r="P43" s="9"/>
    </row>
    <row r="44" spans="1:16" ht="15.75">
      <c r="A44" s="29" t="s">
        <v>49</v>
      </c>
      <c r="B44" s="30"/>
      <c r="C44" s="31"/>
      <c r="D44" s="32">
        <f t="shared" ref="D44:M44" si="9">SUM(D45:D63)</f>
        <v>20061795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90787722</v>
      </c>
      <c r="J44" s="32">
        <f t="shared" si="9"/>
        <v>2303284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8"/>
        <v>113152801</v>
      </c>
      <c r="O44" s="45">
        <f t="shared" si="7"/>
        <v>1267.9321507810223</v>
      </c>
      <c r="P44" s="10"/>
    </row>
    <row r="45" spans="1:16">
      <c r="A45" s="12"/>
      <c r="B45" s="25">
        <v>341.2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2303284</v>
      </c>
      <c r="K45" s="46">
        <v>0</v>
      </c>
      <c r="L45" s="46">
        <v>0</v>
      </c>
      <c r="M45" s="46">
        <v>0</v>
      </c>
      <c r="N45" s="46">
        <f t="shared" si="8"/>
        <v>2303284</v>
      </c>
      <c r="O45" s="47">
        <f t="shared" si="7"/>
        <v>25.80941709060756</v>
      </c>
      <c r="P45" s="9"/>
    </row>
    <row r="46" spans="1:16">
      <c r="A46" s="12"/>
      <c r="B46" s="25">
        <v>342.1</v>
      </c>
      <c r="C46" s="20" t="s">
        <v>53</v>
      </c>
      <c r="D46" s="46">
        <v>1035705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61" si="10">SUM(D46:M46)</f>
        <v>1035705</v>
      </c>
      <c r="O46" s="47">
        <f t="shared" si="7"/>
        <v>11.605578091033371</v>
      </c>
      <c r="P46" s="9"/>
    </row>
    <row r="47" spans="1:16">
      <c r="A47" s="12"/>
      <c r="B47" s="25">
        <v>342.2</v>
      </c>
      <c r="C47" s="20" t="s">
        <v>54</v>
      </c>
      <c r="D47" s="46">
        <v>121315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121315</v>
      </c>
      <c r="O47" s="47">
        <f t="shared" si="7"/>
        <v>1.3593935590865287</v>
      </c>
      <c r="P47" s="9"/>
    </row>
    <row r="48" spans="1:16">
      <c r="A48" s="12"/>
      <c r="B48" s="25">
        <v>342.5</v>
      </c>
      <c r="C48" s="20" t="s">
        <v>55</v>
      </c>
      <c r="D48" s="46">
        <v>952069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952069</v>
      </c>
      <c r="O48" s="47">
        <f t="shared" si="7"/>
        <v>10.668396046704467</v>
      </c>
      <c r="P48" s="9"/>
    </row>
    <row r="49" spans="1:16">
      <c r="A49" s="12"/>
      <c r="B49" s="25">
        <v>342.6</v>
      </c>
      <c r="C49" s="20" t="s">
        <v>56</v>
      </c>
      <c r="D49" s="46">
        <v>2037956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2037956</v>
      </c>
      <c r="O49" s="47">
        <f t="shared" si="7"/>
        <v>22.836287846529661</v>
      </c>
      <c r="P49" s="9"/>
    </row>
    <row r="50" spans="1:16">
      <c r="A50" s="12"/>
      <c r="B50" s="25">
        <v>342.9</v>
      </c>
      <c r="C50" s="20" t="s">
        <v>57</v>
      </c>
      <c r="D50" s="46">
        <v>826140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826140</v>
      </c>
      <c r="O50" s="47">
        <f t="shared" si="7"/>
        <v>9.2573003742632398</v>
      </c>
      <c r="P50" s="9"/>
    </row>
    <row r="51" spans="1:16">
      <c r="A51" s="12"/>
      <c r="B51" s="25">
        <v>343.2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8290006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8290006</v>
      </c>
      <c r="O51" s="47">
        <f t="shared" si="7"/>
        <v>92.893547881042565</v>
      </c>
      <c r="P51" s="9"/>
    </row>
    <row r="52" spans="1:16">
      <c r="A52" s="12"/>
      <c r="B52" s="25">
        <v>343.3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30745984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30745984</v>
      </c>
      <c r="O52" s="47">
        <f t="shared" si="7"/>
        <v>344.52369960332578</v>
      </c>
      <c r="P52" s="9"/>
    </row>
    <row r="53" spans="1:16">
      <c r="A53" s="12"/>
      <c r="B53" s="25">
        <v>343.4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13977607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13977607</v>
      </c>
      <c r="O53" s="47">
        <f t="shared" si="7"/>
        <v>156.62588243203874</v>
      </c>
      <c r="P53" s="9"/>
    </row>
    <row r="54" spans="1:16">
      <c r="A54" s="12"/>
      <c r="B54" s="25">
        <v>343.5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33011665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33011665</v>
      </c>
      <c r="O54" s="47">
        <f t="shared" si="7"/>
        <v>369.91175679612741</v>
      </c>
      <c r="P54" s="9"/>
    </row>
    <row r="55" spans="1:16">
      <c r="A55" s="12"/>
      <c r="B55" s="25">
        <v>343.6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356330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356330</v>
      </c>
      <c r="O55" s="47">
        <f t="shared" si="7"/>
        <v>3.9928508998005423</v>
      </c>
      <c r="P55" s="9"/>
    </row>
    <row r="56" spans="1:16">
      <c r="A56" s="12"/>
      <c r="B56" s="25">
        <v>343.7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178433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178433</v>
      </c>
      <c r="O56" s="47">
        <f t="shared" si="7"/>
        <v>1.9994285202034916</v>
      </c>
      <c r="P56" s="9"/>
    </row>
    <row r="57" spans="1:16">
      <c r="A57" s="12"/>
      <c r="B57" s="25">
        <v>343.9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3733734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3733734</v>
      </c>
      <c r="O57" s="47">
        <f t="shared" si="7"/>
        <v>41.838304834046752</v>
      </c>
      <c r="P57" s="9"/>
    </row>
    <row r="58" spans="1:16">
      <c r="A58" s="12"/>
      <c r="B58" s="25">
        <v>344.3</v>
      </c>
      <c r="C58" s="20" t="s">
        <v>65</v>
      </c>
      <c r="D58" s="46">
        <v>17025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17025</v>
      </c>
      <c r="O58" s="47">
        <f t="shared" si="7"/>
        <v>0.19077340265794132</v>
      </c>
      <c r="P58" s="9"/>
    </row>
    <row r="59" spans="1:16">
      <c r="A59" s="12"/>
      <c r="B59" s="25">
        <v>347.2</v>
      </c>
      <c r="C59" s="20" t="s">
        <v>66</v>
      </c>
      <c r="D59" s="46">
        <v>1041680</v>
      </c>
      <c r="E59" s="46">
        <v>0</v>
      </c>
      <c r="F59" s="46">
        <v>0</v>
      </c>
      <c r="G59" s="46">
        <v>0</v>
      </c>
      <c r="H59" s="46">
        <v>0</v>
      </c>
      <c r="I59" s="46">
        <v>493963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1535643</v>
      </c>
      <c r="O59" s="47">
        <f t="shared" si="7"/>
        <v>17.207626453911836</v>
      </c>
      <c r="P59" s="9"/>
    </row>
    <row r="60" spans="1:16">
      <c r="A60" s="12"/>
      <c r="B60" s="25">
        <v>347.4</v>
      </c>
      <c r="C60" s="20" t="s">
        <v>67</v>
      </c>
      <c r="D60" s="46">
        <v>6010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6010</v>
      </c>
      <c r="O60" s="47">
        <f t="shared" si="7"/>
        <v>6.7344972098339353E-2</v>
      </c>
      <c r="P60" s="9"/>
    </row>
    <row r="61" spans="1:16">
      <c r="A61" s="12"/>
      <c r="B61" s="25">
        <v>347.5</v>
      </c>
      <c r="C61" s="20" t="s">
        <v>68</v>
      </c>
      <c r="D61" s="46">
        <v>126282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126282</v>
      </c>
      <c r="O61" s="47">
        <f t="shared" si="7"/>
        <v>1.4150512090719616</v>
      </c>
      <c r="P61" s="9"/>
    </row>
    <row r="62" spans="1:16">
      <c r="A62" s="12"/>
      <c r="B62" s="25">
        <v>347.9</v>
      </c>
      <c r="C62" s="20" t="s">
        <v>69</v>
      </c>
      <c r="D62" s="46">
        <v>36991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1" si="11">SUM(D62:M62)</f>
        <v>36991</v>
      </c>
      <c r="O62" s="47">
        <f t="shared" si="7"/>
        <v>0.41450214024786536</v>
      </c>
      <c r="P62" s="9"/>
    </row>
    <row r="63" spans="1:16">
      <c r="A63" s="12"/>
      <c r="B63" s="25">
        <v>349</v>
      </c>
      <c r="C63" s="20" t="s">
        <v>1</v>
      </c>
      <c r="D63" s="46">
        <v>13860622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13860622</v>
      </c>
      <c r="O63" s="47">
        <f t="shared" si="7"/>
        <v>155.31500862822438</v>
      </c>
      <c r="P63" s="9"/>
    </row>
    <row r="64" spans="1:16" ht="15.75">
      <c r="A64" s="29" t="s">
        <v>50</v>
      </c>
      <c r="B64" s="30"/>
      <c r="C64" s="31"/>
      <c r="D64" s="32">
        <f t="shared" ref="D64:M64" si="12">SUM(D65:D69)</f>
        <v>531508</v>
      </c>
      <c r="E64" s="32">
        <f t="shared" si="12"/>
        <v>2467745</v>
      </c>
      <c r="F64" s="32">
        <f t="shared" si="12"/>
        <v>0</v>
      </c>
      <c r="G64" s="32">
        <f t="shared" si="12"/>
        <v>0</v>
      </c>
      <c r="H64" s="32">
        <f t="shared" si="12"/>
        <v>0</v>
      </c>
      <c r="I64" s="32">
        <f t="shared" si="12"/>
        <v>0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 t="shared" si="11"/>
        <v>2999253</v>
      </c>
      <c r="O64" s="45">
        <f t="shared" si="7"/>
        <v>33.608088119943524</v>
      </c>
      <c r="P64" s="10"/>
    </row>
    <row r="65" spans="1:16">
      <c r="A65" s="13"/>
      <c r="B65" s="39">
        <v>351.1</v>
      </c>
      <c r="C65" s="21" t="s">
        <v>72</v>
      </c>
      <c r="D65" s="46">
        <v>18234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18234</v>
      </c>
      <c r="O65" s="47">
        <f t="shared" si="7"/>
        <v>0.20432083548105151</v>
      </c>
      <c r="P65" s="9"/>
    </row>
    <row r="66" spans="1:16">
      <c r="A66" s="13"/>
      <c r="B66" s="39">
        <v>351.2</v>
      </c>
      <c r="C66" s="21" t="s">
        <v>73</v>
      </c>
      <c r="D66" s="46">
        <v>163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163</v>
      </c>
      <c r="O66" s="47">
        <f t="shared" si="7"/>
        <v>1.8264942515855763E-3</v>
      </c>
      <c r="P66" s="9"/>
    </row>
    <row r="67" spans="1:16">
      <c r="A67" s="13"/>
      <c r="B67" s="39">
        <v>351.3</v>
      </c>
      <c r="C67" s="21" t="s">
        <v>74</v>
      </c>
      <c r="D67" s="46">
        <v>761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761</v>
      </c>
      <c r="O67" s="47">
        <f t="shared" si="7"/>
        <v>8.5273750028013722E-3</v>
      </c>
      <c r="P67" s="9"/>
    </row>
    <row r="68" spans="1:16">
      <c r="A68" s="13"/>
      <c r="B68" s="39">
        <v>351.5</v>
      </c>
      <c r="C68" s="21" t="s">
        <v>75</v>
      </c>
      <c r="D68" s="46">
        <v>431183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431183</v>
      </c>
      <c r="O68" s="47">
        <f t="shared" si="7"/>
        <v>4.83161515878174</v>
      </c>
      <c r="P68" s="9"/>
    </row>
    <row r="69" spans="1:16">
      <c r="A69" s="13"/>
      <c r="B69" s="39">
        <v>359</v>
      </c>
      <c r="C69" s="21" t="s">
        <v>76</v>
      </c>
      <c r="D69" s="46">
        <v>81167</v>
      </c>
      <c r="E69" s="46">
        <v>2467745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2548912</v>
      </c>
      <c r="O69" s="47">
        <f t="shared" ref="O69:O84" si="13">(N69/O$86)</f>
        <v>28.561798256426346</v>
      </c>
      <c r="P69" s="9"/>
    </row>
    <row r="70" spans="1:16" ht="15.75">
      <c r="A70" s="29" t="s">
        <v>4</v>
      </c>
      <c r="B70" s="30"/>
      <c r="C70" s="31"/>
      <c r="D70" s="32">
        <f t="shared" ref="D70:M70" si="14">SUM(D71:D80)</f>
        <v>2634339</v>
      </c>
      <c r="E70" s="32">
        <f t="shared" si="14"/>
        <v>533163</v>
      </c>
      <c r="F70" s="32">
        <f t="shared" si="14"/>
        <v>96483</v>
      </c>
      <c r="G70" s="32">
        <f t="shared" si="14"/>
        <v>464367</v>
      </c>
      <c r="H70" s="32">
        <f t="shared" si="14"/>
        <v>0</v>
      </c>
      <c r="I70" s="32">
        <f t="shared" si="14"/>
        <v>1862560</v>
      </c>
      <c r="J70" s="32">
        <f t="shared" si="14"/>
        <v>34914</v>
      </c>
      <c r="K70" s="32">
        <f t="shared" si="14"/>
        <v>21754679</v>
      </c>
      <c r="L70" s="32">
        <f t="shared" si="14"/>
        <v>0</v>
      </c>
      <c r="M70" s="32">
        <f t="shared" si="14"/>
        <v>0</v>
      </c>
      <c r="N70" s="32">
        <f t="shared" si="11"/>
        <v>27380505</v>
      </c>
      <c r="O70" s="45">
        <f t="shared" si="13"/>
        <v>306.81187109208668</v>
      </c>
      <c r="P70" s="10"/>
    </row>
    <row r="71" spans="1:16">
      <c r="A71" s="12"/>
      <c r="B71" s="25">
        <v>361.1</v>
      </c>
      <c r="C71" s="20" t="s">
        <v>77</v>
      </c>
      <c r="D71" s="46">
        <v>855177</v>
      </c>
      <c r="E71" s="46">
        <v>661038</v>
      </c>
      <c r="F71" s="46">
        <v>90924</v>
      </c>
      <c r="G71" s="46">
        <v>825151</v>
      </c>
      <c r="H71" s="46">
        <v>0</v>
      </c>
      <c r="I71" s="46">
        <v>1497466</v>
      </c>
      <c r="J71" s="46">
        <v>81563</v>
      </c>
      <c r="K71" s="46">
        <v>2378222</v>
      </c>
      <c r="L71" s="46">
        <v>0</v>
      </c>
      <c r="M71" s="46">
        <v>0</v>
      </c>
      <c r="N71" s="46">
        <f t="shared" si="11"/>
        <v>6389541</v>
      </c>
      <c r="O71" s="47">
        <f t="shared" si="13"/>
        <v>71.597913538468433</v>
      </c>
      <c r="P71" s="9"/>
    </row>
    <row r="72" spans="1:16">
      <c r="A72" s="12"/>
      <c r="B72" s="25">
        <v>361.2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3507185</v>
      </c>
      <c r="L72" s="46">
        <v>0</v>
      </c>
      <c r="M72" s="46">
        <v>0</v>
      </c>
      <c r="N72" s="46">
        <f t="shared" ref="N72:N80" si="15">SUM(D72:M72)</f>
        <v>3507185</v>
      </c>
      <c r="O72" s="47">
        <f t="shared" si="13"/>
        <v>39.299713139553127</v>
      </c>
      <c r="P72" s="9"/>
    </row>
    <row r="73" spans="1:16">
      <c r="A73" s="12"/>
      <c r="B73" s="25">
        <v>361.3</v>
      </c>
      <c r="C73" s="20" t="s">
        <v>79</v>
      </c>
      <c r="D73" s="46">
        <v>-278475</v>
      </c>
      <c r="E73" s="46">
        <v>-288256</v>
      </c>
      <c r="F73" s="46">
        <v>5559</v>
      </c>
      <c r="G73" s="46">
        <v>-429434</v>
      </c>
      <c r="H73" s="46">
        <v>0</v>
      </c>
      <c r="I73" s="46">
        <v>-762030</v>
      </c>
      <c r="J73" s="46">
        <v>-46649</v>
      </c>
      <c r="K73" s="46">
        <v>19412350</v>
      </c>
      <c r="L73" s="46">
        <v>0</v>
      </c>
      <c r="M73" s="46">
        <v>0</v>
      </c>
      <c r="N73" s="46">
        <f t="shared" si="15"/>
        <v>17613065</v>
      </c>
      <c r="O73" s="47">
        <f t="shared" si="13"/>
        <v>197.36295690370005</v>
      </c>
      <c r="P73" s="9"/>
    </row>
    <row r="74" spans="1:16">
      <c r="A74" s="12"/>
      <c r="B74" s="25">
        <v>361.4</v>
      </c>
      <c r="C74" s="20" t="s">
        <v>80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-22144656</v>
      </c>
      <c r="L74" s="46">
        <v>0</v>
      </c>
      <c r="M74" s="46">
        <v>0</v>
      </c>
      <c r="N74" s="46">
        <f t="shared" si="15"/>
        <v>-22144656</v>
      </c>
      <c r="O74" s="47">
        <f t="shared" si="13"/>
        <v>-248.14163734564443</v>
      </c>
      <c r="P74" s="9"/>
    </row>
    <row r="75" spans="1:16">
      <c r="A75" s="12"/>
      <c r="B75" s="25">
        <v>362</v>
      </c>
      <c r="C75" s="20" t="s">
        <v>81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40771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40771</v>
      </c>
      <c r="O75" s="47">
        <f t="shared" si="13"/>
        <v>0.45685887810672104</v>
      </c>
      <c r="P75" s="9"/>
    </row>
    <row r="76" spans="1:16">
      <c r="A76" s="12"/>
      <c r="B76" s="25">
        <v>364</v>
      </c>
      <c r="C76" s="20" t="s">
        <v>82</v>
      </c>
      <c r="D76" s="46">
        <v>47236</v>
      </c>
      <c r="E76" s="46">
        <v>6498</v>
      </c>
      <c r="F76" s="46">
        <v>0</v>
      </c>
      <c r="G76" s="46">
        <v>0</v>
      </c>
      <c r="H76" s="46">
        <v>0</v>
      </c>
      <c r="I76" s="46">
        <v>-856271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-802537</v>
      </c>
      <c r="O76" s="47">
        <f t="shared" si="13"/>
        <v>-8.9928172833419247</v>
      </c>
      <c r="P76" s="9"/>
    </row>
    <row r="77" spans="1:16">
      <c r="A77" s="12"/>
      <c r="B77" s="25">
        <v>365</v>
      </c>
      <c r="C77" s="20" t="s">
        <v>83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148885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148885</v>
      </c>
      <c r="O77" s="47">
        <f t="shared" si="13"/>
        <v>1.6683288137872303</v>
      </c>
      <c r="P77" s="9"/>
    </row>
    <row r="78" spans="1:16">
      <c r="A78" s="12"/>
      <c r="B78" s="25">
        <v>366</v>
      </c>
      <c r="C78" s="20" t="s">
        <v>84</v>
      </c>
      <c r="D78" s="46">
        <v>38038</v>
      </c>
      <c r="E78" s="46">
        <v>6851</v>
      </c>
      <c r="F78" s="46">
        <v>0</v>
      </c>
      <c r="G78" s="46">
        <v>40000</v>
      </c>
      <c r="H78" s="46">
        <v>0</v>
      </c>
      <c r="I78" s="46">
        <v>24000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108889</v>
      </c>
      <c r="O78" s="47">
        <f t="shared" si="13"/>
        <v>1.2201541874901951</v>
      </c>
      <c r="P78" s="9"/>
    </row>
    <row r="79" spans="1:16">
      <c r="A79" s="12"/>
      <c r="B79" s="25">
        <v>368</v>
      </c>
      <c r="C79" s="20" t="s">
        <v>85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18511765</v>
      </c>
      <c r="L79" s="46">
        <v>0</v>
      </c>
      <c r="M79" s="46">
        <v>0</v>
      </c>
      <c r="N79" s="46">
        <f t="shared" si="15"/>
        <v>18511765</v>
      </c>
      <c r="O79" s="47">
        <f t="shared" si="13"/>
        <v>207.43332735707403</v>
      </c>
      <c r="P79" s="9"/>
    </row>
    <row r="80" spans="1:16">
      <c r="A80" s="12"/>
      <c r="B80" s="25">
        <v>369.9</v>
      </c>
      <c r="C80" s="20" t="s">
        <v>86</v>
      </c>
      <c r="D80" s="46">
        <v>1972363</v>
      </c>
      <c r="E80" s="46">
        <v>147032</v>
      </c>
      <c r="F80" s="46">
        <v>0</v>
      </c>
      <c r="G80" s="46">
        <v>28650</v>
      </c>
      <c r="H80" s="46">
        <v>0</v>
      </c>
      <c r="I80" s="46">
        <v>1769739</v>
      </c>
      <c r="J80" s="46">
        <v>0</v>
      </c>
      <c r="K80" s="46">
        <v>89813</v>
      </c>
      <c r="L80" s="46">
        <v>0</v>
      </c>
      <c r="M80" s="46">
        <v>0</v>
      </c>
      <c r="N80" s="46">
        <f t="shared" si="15"/>
        <v>4007597</v>
      </c>
      <c r="O80" s="47">
        <f t="shared" si="13"/>
        <v>44.907072902893255</v>
      </c>
      <c r="P80" s="9"/>
    </row>
    <row r="81" spans="1:119" ht="15.75">
      <c r="A81" s="29" t="s">
        <v>51</v>
      </c>
      <c r="B81" s="30"/>
      <c r="C81" s="31"/>
      <c r="D81" s="32">
        <f t="shared" ref="D81:M81" si="16">SUM(D82:D83)</f>
        <v>12625711</v>
      </c>
      <c r="E81" s="32">
        <f t="shared" si="16"/>
        <v>8164000</v>
      </c>
      <c r="F81" s="32">
        <f t="shared" si="16"/>
        <v>0</v>
      </c>
      <c r="G81" s="32">
        <f t="shared" si="16"/>
        <v>18554038</v>
      </c>
      <c r="H81" s="32">
        <f t="shared" si="16"/>
        <v>0</v>
      </c>
      <c r="I81" s="32">
        <f t="shared" si="16"/>
        <v>4179497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>SUM(D81:M81)</f>
        <v>43523246</v>
      </c>
      <c r="O81" s="45">
        <f t="shared" si="13"/>
        <v>487.69913269536767</v>
      </c>
      <c r="P81" s="9"/>
    </row>
    <row r="82" spans="1:119">
      <c r="A82" s="12"/>
      <c r="B82" s="25">
        <v>381</v>
      </c>
      <c r="C82" s="20" t="s">
        <v>87</v>
      </c>
      <c r="D82" s="46">
        <v>12625711</v>
      </c>
      <c r="E82" s="46">
        <v>8164000</v>
      </c>
      <c r="F82" s="46">
        <v>0</v>
      </c>
      <c r="G82" s="46">
        <v>18554038</v>
      </c>
      <c r="H82" s="46">
        <v>0</v>
      </c>
      <c r="I82" s="46">
        <v>1763226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41106975</v>
      </c>
      <c r="O82" s="47">
        <f t="shared" si="13"/>
        <v>460.62364133479753</v>
      </c>
      <c r="P82" s="9"/>
    </row>
    <row r="83" spans="1:119" ht="15.75" thickBot="1">
      <c r="A83" s="12"/>
      <c r="B83" s="25">
        <v>389.8</v>
      </c>
      <c r="C83" s="20" t="s">
        <v>88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2416271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2416271</v>
      </c>
      <c r="O83" s="47">
        <f t="shared" si="13"/>
        <v>27.075491360570137</v>
      </c>
      <c r="P83" s="9"/>
    </row>
    <row r="84" spans="1:119" ht="16.5" thickBot="1">
      <c r="A84" s="14" t="s">
        <v>70</v>
      </c>
      <c r="B84" s="23"/>
      <c r="C84" s="22"/>
      <c r="D84" s="15">
        <f t="shared" ref="D84:M84" si="17">SUM(D5,D18,D30,D44,D64,D70,D81)</f>
        <v>96555232</v>
      </c>
      <c r="E84" s="15">
        <f t="shared" si="17"/>
        <v>15305682</v>
      </c>
      <c r="F84" s="15">
        <f t="shared" si="17"/>
        <v>20941484</v>
      </c>
      <c r="G84" s="15">
        <f t="shared" si="17"/>
        <v>19218405</v>
      </c>
      <c r="H84" s="15">
        <f t="shared" si="17"/>
        <v>0</v>
      </c>
      <c r="I84" s="15">
        <f t="shared" si="17"/>
        <v>96877792</v>
      </c>
      <c r="J84" s="15">
        <f t="shared" si="17"/>
        <v>2338198</v>
      </c>
      <c r="K84" s="15">
        <f t="shared" si="17"/>
        <v>21754679</v>
      </c>
      <c r="L84" s="15">
        <f t="shared" si="17"/>
        <v>0</v>
      </c>
      <c r="M84" s="15">
        <f t="shared" si="17"/>
        <v>0</v>
      </c>
      <c r="N84" s="15">
        <f>SUM(D84:M84)</f>
        <v>272991472</v>
      </c>
      <c r="O84" s="38">
        <f t="shared" si="13"/>
        <v>3059.002173864324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8" t="s">
        <v>95</v>
      </c>
      <c r="M86" s="48"/>
      <c r="N86" s="48"/>
      <c r="O86" s="43">
        <v>89242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thickBot="1">
      <c r="A88" s="52" t="s">
        <v>106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A88:O88"/>
    <mergeCell ref="A87:O87"/>
    <mergeCell ref="L86:N8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37760593</v>
      </c>
      <c r="E5" s="27">
        <f t="shared" si="0"/>
        <v>1624496</v>
      </c>
      <c r="F5" s="27">
        <f t="shared" si="0"/>
        <v>13033874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52418963</v>
      </c>
      <c r="O5" s="33">
        <f t="shared" ref="O5:O36" si="1">(N5/O$84)</f>
        <v>581.90920393867736</v>
      </c>
      <c r="P5" s="6"/>
    </row>
    <row r="6" spans="1:133">
      <c r="A6" s="12"/>
      <c r="B6" s="25">
        <v>311</v>
      </c>
      <c r="C6" s="20" t="s">
        <v>3</v>
      </c>
      <c r="D6" s="46">
        <v>33285665</v>
      </c>
      <c r="E6" s="46">
        <v>0</v>
      </c>
      <c r="F6" s="46">
        <v>2397365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35683030</v>
      </c>
      <c r="O6" s="47">
        <f t="shared" si="1"/>
        <v>396.12160166960848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100133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100133</v>
      </c>
      <c r="O7" s="47">
        <f t="shared" si="1"/>
        <v>1.111588459275541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939251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939251</v>
      </c>
      <c r="O8" s="47">
        <f t="shared" si="1"/>
        <v>10.426738157880131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585112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585112</v>
      </c>
      <c r="O9" s="47">
        <f t="shared" si="1"/>
        <v>6.4953985857172984</v>
      </c>
      <c r="P9" s="9"/>
    </row>
    <row r="10" spans="1:133">
      <c r="A10" s="12"/>
      <c r="B10" s="25">
        <v>312.51</v>
      </c>
      <c r="C10" s="20" t="s">
        <v>96</v>
      </c>
      <c r="D10" s="46">
        <v>941067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941067</v>
      </c>
      <c r="O10" s="47">
        <f t="shared" si="1"/>
        <v>10.446897791987212</v>
      </c>
      <c r="P10" s="9"/>
    </row>
    <row r="11" spans="1:133">
      <c r="A11" s="12"/>
      <c r="B11" s="25">
        <v>312.52</v>
      </c>
      <c r="C11" s="20" t="s">
        <v>97</v>
      </c>
      <c r="D11" s="46">
        <v>567623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567623</v>
      </c>
      <c r="O11" s="47">
        <f t="shared" si="1"/>
        <v>6.3012510962356103</v>
      </c>
      <c r="P11" s="9"/>
    </row>
    <row r="12" spans="1:133">
      <c r="A12" s="12"/>
      <c r="B12" s="25">
        <v>314.10000000000002</v>
      </c>
      <c r="C12" s="20" t="s">
        <v>14</v>
      </c>
      <c r="D12" s="46">
        <v>0</v>
      </c>
      <c r="E12" s="46">
        <v>0</v>
      </c>
      <c r="F12" s="46">
        <v>5274627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5274627</v>
      </c>
      <c r="O12" s="47">
        <f t="shared" si="1"/>
        <v>58.554267825623604</v>
      </c>
      <c r="P12" s="9"/>
    </row>
    <row r="13" spans="1:133">
      <c r="A13" s="12"/>
      <c r="B13" s="25">
        <v>314.3</v>
      </c>
      <c r="C13" s="20" t="s">
        <v>15</v>
      </c>
      <c r="D13" s="46">
        <v>0</v>
      </c>
      <c r="E13" s="46">
        <v>0</v>
      </c>
      <c r="F13" s="46">
        <v>1030346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1030346</v>
      </c>
      <c r="O13" s="47">
        <f t="shared" si="1"/>
        <v>11.43799469366459</v>
      </c>
      <c r="P13" s="9"/>
    </row>
    <row r="14" spans="1:133">
      <c r="A14" s="12"/>
      <c r="B14" s="25">
        <v>314.39999999999998</v>
      </c>
      <c r="C14" s="20" t="s">
        <v>16</v>
      </c>
      <c r="D14" s="46">
        <v>0</v>
      </c>
      <c r="E14" s="46">
        <v>0</v>
      </c>
      <c r="F14" s="46">
        <v>421251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421251</v>
      </c>
      <c r="O14" s="47">
        <f t="shared" si="1"/>
        <v>4.6763579445166021</v>
      </c>
      <c r="P14" s="9"/>
    </row>
    <row r="15" spans="1:133">
      <c r="A15" s="12"/>
      <c r="B15" s="25">
        <v>314.8</v>
      </c>
      <c r="C15" s="20" t="s">
        <v>17</v>
      </c>
      <c r="D15" s="46">
        <v>0</v>
      </c>
      <c r="E15" s="46">
        <v>0</v>
      </c>
      <c r="F15" s="46">
        <v>38652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38652</v>
      </c>
      <c r="O15" s="47">
        <f t="shared" si="1"/>
        <v>0.429080494221867</v>
      </c>
      <c r="P15" s="9"/>
    </row>
    <row r="16" spans="1:133">
      <c r="A16" s="12"/>
      <c r="B16" s="25">
        <v>315</v>
      </c>
      <c r="C16" s="20" t="s">
        <v>18</v>
      </c>
      <c r="D16" s="46">
        <v>804723</v>
      </c>
      <c r="E16" s="46">
        <v>0</v>
      </c>
      <c r="F16" s="46">
        <v>3871633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4676356</v>
      </c>
      <c r="O16" s="47">
        <f t="shared" si="1"/>
        <v>51.912789600470688</v>
      </c>
      <c r="P16" s="9"/>
    </row>
    <row r="17" spans="1:16">
      <c r="A17" s="12"/>
      <c r="B17" s="25">
        <v>316</v>
      </c>
      <c r="C17" s="20" t="s">
        <v>19</v>
      </c>
      <c r="D17" s="46">
        <v>2161515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2161515</v>
      </c>
      <c r="O17" s="47">
        <f t="shared" si="1"/>
        <v>23.995237619475805</v>
      </c>
      <c r="P17" s="9"/>
    </row>
    <row r="18" spans="1:16" ht="15.75">
      <c r="A18" s="29" t="s">
        <v>131</v>
      </c>
      <c r="B18" s="30"/>
      <c r="C18" s="31"/>
      <c r="D18" s="32">
        <f t="shared" ref="D18:M18" si="3">SUM(D19:D23)</f>
        <v>8828164</v>
      </c>
      <c r="E18" s="32">
        <f t="shared" si="3"/>
        <v>0</v>
      </c>
      <c r="F18" s="32">
        <f t="shared" si="3"/>
        <v>6139228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 t="shared" ref="N18:N24" si="4">SUM(D18:M18)</f>
        <v>14967392</v>
      </c>
      <c r="O18" s="45">
        <f t="shared" si="1"/>
        <v>166.15481622095669</v>
      </c>
      <c r="P18" s="10"/>
    </row>
    <row r="19" spans="1:16">
      <c r="A19" s="12"/>
      <c r="B19" s="25">
        <v>322</v>
      </c>
      <c r="C19" s="20" t="s">
        <v>0</v>
      </c>
      <c r="D19" s="46">
        <v>3516020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3516020</v>
      </c>
      <c r="O19" s="47">
        <f t="shared" si="1"/>
        <v>39.031760304614735</v>
      </c>
      <c r="P19" s="9"/>
    </row>
    <row r="20" spans="1:16">
      <c r="A20" s="12"/>
      <c r="B20" s="25">
        <v>323.10000000000002</v>
      </c>
      <c r="C20" s="20" t="s">
        <v>21</v>
      </c>
      <c r="D20" s="46">
        <v>0</v>
      </c>
      <c r="E20" s="46">
        <v>0</v>
      </c>
      <c r="F20" s="46">
        <v>6139228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6139228</v>
      </c>
      <c r="O20" s="47">
        <f t="shared" si="1"/>
        <v>68.152307367813407</v>
      </c>
      <c r="P20" s="9"/>
    </row>
    <row r="21" spans="1:16">
      <c r="A21" s="12"/>
      <c r="B21" s="25">
        <v>323.7</v>
      </c>
      <c r="C21" s="20" t="s">
        <v>22</v>
      </c>
      <c r="D21" s="46">
        <v>3547490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3547490</v>
      </c>
      <c r="O21" s="47">
        <f t="shared" si="1"/>
        <v>39.381112554256724</v>
      </c>
      <c r="P21" s="9"/>
    </row>
    <row r="22" spans="1:16">
      <c r="A22" s="12"/>
      <c r="B22" s="25">
        <v>323.89999999999998</v>
      </c>
      <c r="C22" s="20" t="s">
        <v>23</v>
      </c>
      <c r="D22" s="46">
        <v>229552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229552</v>
      </c>
      <c r="O22" s="47">
        <f t="shared" si="1"/>
        <v>2.5482843218880786</v>
      </c>
      <c r="P22" s="9"/>
    </row>
    <row r="23" spans="1:16">
      <c r="A23" s="12"/>
      <c r="B23" s="25">
        <v>329</v>
      </c>
      <c r="C23" s="20" t="s">
        <v>132</v>
      </c>
      <c r="D23" s="46">
        <v>1535102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1535102</v>
      </c>
      <c r="O23" s="47">
        <f t="shared" si="1"/>
        <v>17.041351672383744</v>
      </c>
      <c r="P23" s="9"/>
    </row>
    <row r="24" spans="1:16" ht="15.75">
      <c r="A24" s="29" t="s">
        <v>32</v>
      </c>
      <c r="B24" s="30"/>
      <c r="C24" s="31"/>
      <c r="D24" s="32">
        <f t="shared" ref="D24:M24" si="5">SUM(D25:D36)</f>
        <v>8610308</v>
      </c>
      <c r="E24" s="32">
        <f t="shared" si="5"/>
        <v>1593929</v>
      </c>
      <c r="F24" s="32">
        <f t="shared" si="5"/>
        <v>0</v>
      </c>
      <c r="G24" s="32">
        <f t="shared" si="5"/>
        <v>980000</v>
      </c>
      <c r="H24" s="32">
        <f t="shared" si="5"/>
        <v>0</v>
      </c>
      <c r="I24" s="32">
        <f t="shared" si="5"/>
        <v>82488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11266725</v>
      </c>
      <c r="O24" s="45">
        <f t="shared" si="1"/>
        <v>125.07326739267992</v>
      </c>
      <c r="P24" s="10"/>
    </row>
    <row r="25" spans="1:16">
      <c r="A25" s="12"/>
      <c r="B25" s="25">
        <v>331.2</v>
      </c>
      <c r="C25" s="20" t="s">
        <v>31</v>
      </c>
      <c r="D25" s="46">
        <v>95588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95588</v>
      </c>
      <c r="O25" s="47">
        <f t="shared" si="1"/>
        <v>1.0611338684073224</v>
      </c>
      <c r="P25" s="9"/>
    </row>
    <row r="26" spans="1:16">
      <c r="A26" s="12"/>
      <c r="B26" s="25">
        <v>331.5</v>
      </c>
      <c r="C26" s="20" t="s">
        <v>33</v>
      </c>
      <c r="D26" s="46">
        <v>374522</v>
      </c>
      <c r="E26" s="46">
        <v>905419</v>
      </c>
      <c r="F26" s="46">
        <v>0</v>
      </c>
      <c r="G26" s="46">
        <v>0</v>
      </c>
      <c r="H26" s="46">
        <v>0</v>
      </c>
      <c r="I26" s="46">
        <v>82488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1362429</v>
      </c>
      <c r="O26" s="47">
        <f t="shared" si="1"/>
        <v>15.124487960835248</v>
      </c>
      <c r="P26" s="9"/>
    </row>
    <row r="27" spans="1:16">
      <c r="A27" s="12"/>
      <c r="B27" s="25">
        <v>334.49</v>
      </c>
      <c r="C27" s="20" t="s">
        <v>133</v>
      </c>
      <c r="D27" s="46">
        <v>0</v>
      </c>
      <c r="E27" s="46">
        <v>0</v>
      </c>
      <c r="F27" s="46">
        <v>0</v>
      </c>
      <c r="G27" s="46">
        <v>80000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80000</v>
      </c>
      <c r="O27" s="47">
        <f t="shared" si="1"/>
        <v>0.88808960824147154</v>
      </c>
      <c r="P27" s="9"/>
    </row>
    <row r="28" spans="1:16">
      <c r="A28" s="12"/>
      <c r="B28" s="25">
        <v>335.12</v>
      </c>
      <c r="C28" s="20" t="s">
        <v>36</v>
      </c>
      <c r="D28" s="46">
        <v>2527268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2527268</v>
      </c>
      <c r="O28" s="47">
        <f t="shared" si="1"/>
        <v>28.05550560051509</v>
      </c>
      <c r="P28" s="9"/>
    </row>
    <row r="29" spans="1:16">
      <c r="A29" s="12"/>
      <c r="B29" s="25">
        <v>335.15</v>
      </c>
      <c r="C29" s="20" t="s">
        <v>37</v>
      </c>
      <c r="D29" s="46">
        <v>40087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40087</v>
      </c>
      <c r="O29" s="47">
        <f t="shared" si="1"/>
        <v>0.44501060156969841</v>
      </c>
      <c r="P29" s="9"/>
    </row>
    <row r="30" spans="1:16">
      <c r="A30" s="12"/>
      <c r="B30" s="25">
        <v>335.18</v>
      </c>
      <c r="C30" s="20" t="s">
        <v>38</v>
      </c>
      <c r="D30" s="46">
        <v>5077551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5077551</v>
      </c>
      <c r="O30" s="47">
        <f t="shared" si="1"/>
        <v>56.366503480201153</v>
      </c>
      <c r="P30" s="9"/>
    </row>
    <row r="31" spans="1:16">
      <c r="A31" s="12"/>
      <c r="B31" s="25">
        <v>335.21</v>
      </c>
      <c r="C31" s="20" t="s">
        <v>39</v>
      </c>
      <c r="D31" s="46">
        <v>62167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62167</v>
      </c>
      <c r="O31" s="47">
        <f t="shared" si="1"/>
        <v>0.69012333344434451</v>
      </c>
      <c r="P31" s="9"/>
    </row>
    <row r="32" spans="1:16">
      <c r="A32" s="12"/>
      <c r="B32" s="25">
        <v>335.5</v>
      </c>
      <c r="C32" s="20" t="s">
        <v>40</v>
      </c>
      <c r="D32" s="46">
        <v>0</v>
      </c>
      <c r="E32" s="46">
        <v>688510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688510</v>
      </c>
      <c r="O32" s="47">
        <f t="shared" si="1"/>
        <v>7.6432322021291945</v>
      </c>
      <c r="P32" s="9"/>
    </row>
    <row r="33" spans="1:16">
      <c r="A33" s="12"/>
      <c r="B33" s="25">
        <v>337.2</v>
      </c>
      <c r="C33" s="20" t="s">
        <v>134</v>
      </c>
      <c r="D33" s="46">
        <v>11010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7">SUM(D33:M33)</f>
        <v>11010</v>
      </c>
      <c r="O33" s="47">
        <f t="shared" si="1"/>
        <v>0.12222333233423252</v>
      </c>
      <c r="P33" s="9"/>
    </row>
    <row r="34" spans="1:16">
      <c r="A34" s="12"/>
      <c r="B34" s="25">
        <v>337.5</v>
      </c>
      <c r="C34" s="20" t="s">
        <v>41</v>
      </c>
      <c r="D34" s="46">
        <v>120374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120374</v>
      </c>
      <c r="O34" s="47">
        <f t="shared" si="1"/>
        <v>1.3362862312807362</v>
      </c>
      <c r="P34" s="9"/>
    </row>
    <row r="35" spans="1:16">
      <c r="A35" s="12"/>
      <c r="B35" s="25">
        <v>337.7</v>
      </c>
      <c r="C35" s="20" t="s">
        <v>42</v>
      </c>
      <c r="D35" s="46">
        <v>0</v>
      </c>
      <c r="E35" s="46">
        <v>0</v>
      </c>
      <c r="F35" s="46">
        <v>0</v>
      </c>
      <c r="G35" s="46">
        <v>900000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900000</v>
      </c>
      <c r="O35" s="47">
        <f t="shared" si="1"/>
        <v>9.9910080927165552</v>
      </c>
      <c r="P35" s="9"/>
    </row>
    <row r="36" spans="1:16">
      <c r="A36" s="12"/>
      <c r="B36" s="25">
        <v>338</v>
      </c>
      <c r="C36" s="20" t="s">
        <v>44</v>
      </c>
      <c r="D36" s="46">
        <v>301741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301741</v>
      </c>
      <c r="O36" s="47">
        <f t="shared" si="1"/>
        <v>3.3496630810048735</v>
      </c>
      <c r="P36" s="9"/>
    </row>
    <row r="37" spans="1:16" ht="15.75">
      <c r="A37" s="29" t="s">
        <v>49</v>
      </c>
      <c r="B37" s="30"/>
      <c r="C37" s="31"/>
      <c r="D37" s="32">
        <f t="shared" ref="D37:M37" si="8">SUM(D38:D56)</f>
        <v>18347173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82374784</v>
      </c>
      <c r="J37" s="32">
        <f t="shared" si="8"/>
        <v>2342862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103064819</v>
      </c>
      <c r="O37" s="45">
        <f t="shared" ref="O37:O68" si="9">(N37/O$84)</f>
        <v>1144.1349341148523</v>
      </c>
      <c r="P37" s="10"/>
    </row>
    <row r="38" spans="1:16">
      <c r="A38" s="12"/>
      <c r="B38" s="25">
        <v>341.2</v>
      </c>
      <c r="C38" s="20" t="s">
        <v>52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2342862</v>
      </c>
      <c r="K38" s="46">
        <v>0</v>
      </c>
      <c r="L38" s="46">
        <v>0</v>
      </c>
      <c r="M38" s="46">
        <v>0</v>
      </c>
      <c r="N38" s="46">
        <f t="shared" si="7"/>
        <v>2342862</v>
      </c>
      <c r="O38" s="47">
        <f t="shared" si="9"/>
        <v>26.008392446797881</v>
      </c>
      <c r="P38" s="9"/>
    </row>
    <row r="39" spans="1:16">
      <c r="A39" s="12"/>
      <c r="B39" s="25">
        <v>342.1</v>
      </c>
      <c r="C39" s="20" t="s">
        <v>53</v>
      </c>
      <c r="D39" s="46">
        <v>1141733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61" si="10">SUM(D39:M39)</f>
        <v>1141733</v>
      </c>
      <c r="O39" s="47">
        <f t="shared" si="9"/>
        <v>12.674515158579501</v>
      </c>
      <c r="P39" s="9"/>
    </row>
    <row r="40" spans="1:16">
      <c r="A40" s="12"/>
      <c r="B40" s="25">
        <v>342.2</v>
      </c>
      <c r="C40" s="20" t="s">
        <v>54</v>
      </c>
      <c r="D40" s="46">
        <v>98796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98796</v>
      </c>
      <c r="O40" s="47">
        <f t="shared" si="9"/>
        <v>1.0967462616978052</v>
      </c>
      <c r="P40" s="9"/>
    </row>
    <row r="41" spans="1:16">
      <c r="A41" s="12"/>
      <c r="B41" s="25">
        <v>342.5</v>
      </c>
      <c r="C41" s="20" t="s">
        <v>55</v>
      </c>
      <c r="D41" s="46">
        <v>834681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834681</v>
      </c>
      <c r="O41" s="47">
        <f t="shared" si="9"/>
        <v>9.2658940287074962</v>
      </c>
      <c r="P41" s="9"/>
    </row>
    <row r="42" spans="1:16">
      <c r="A42" s="12"/>
      <c r="B42" s="25">
        <v>342.6</v>
      </c>
      <c r="C42" s="20" t="s">
        <v>56</v>
      </c>
      <c r="D42" s="46">
        <v>1846130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1846130</v>
      </c>
      <c r="O42" s="47">
        <f t="shared" si="9"/>
        <v>20.494110855785348</v>
      </c>
      <c r="P42" s="9"/>
    </row>
    <row r="43" spans="1:16">
      <c r="A43" s="12"/>
      <c r="B43" s="25">
        <v>342.9</v>
      </c>
      <c r="C43" s="20" t="s">
        <v>57</v>
      </c>
      <c r="D43" s="46">
        <v>792986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792986</v>
      </c>
      <c r="O43" s="47">
        <f t="shared" si="9"/>
        <v>8.803032826012144</v>
      </c>
      <c r="P43" s="9"/>
    </row>
    <row r="44" spans="1:16">
      <c r="A44" s="12"/>
      <c r="B44" s="25">
        <v>343.2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9779418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9779418</v>
      </c>
      <c r="O44" s="47">
        <f t="shared" si="9"/>
        <v>108.56249375561994</v>
      </c>
      <c r="P44" s="9"/>
    </row>
    <row r="45" spans="1:16">
      <c r="A45" s="12"/>
      <c r="B45" s="25">
        <v>343.3</v>
      </c>
      <c r="C45" s="20" t="s">
        <v>59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26313486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26313486</v>
      </c>
      <c r="O45" s="47">
        <f t="shared" si="9"/>
        <v>292.10916841509311</v>
      </c>
      <c r="P45" s="9"/>
    </row>
    <row r="46" spans="1:16">
      <c r="A46" s="12"/>
      <c r="B46" s="25">
        <v>343.4</v>
      </c>
      <c r="C46" s="20" t="s">
        <v>60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14190059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14190059</v>
      </c>
      <c r="O46" s="47">
        <f t="shared" si="9"/>
        <v>157.52554922791711</v>
      </c>
      <c r="P46" s="9"/>
    </row>
    <row r="47" spans="1:16">
      <c r="A47" s="12"/>
      <c r="B47" s="25">
        <v>343.5</v>
      </c>
      <c r="C47" s="20" t="s">
        <v>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28237138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28237138</v>
      </c>
      <c r="O47" s="47">
        <f t="shared" si="9"/>
        <v>313.46386030350465</v>
      </c>
      <c r="P47" s="9"/>
    </row>
    <row r="48" spans="1:16">
      <c r="A48" s="12"/>
      <c r="B48" s="25">
        <v>343.6</v>
      </c>
      <c r="C48" s="20" t="s">
        <v>62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349912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349912</v>
      </c>
      <c r="O48" s="47">
        <f t="shared" si="9"/>
        <v>3.8844151374873723</v>
      </c>
      <c r="P48" s="9"/>
    </row>
    <row r="49" spans="1:16">
      <c r="A49" s="12"/>
      <c r="B49" s="25">
        <v>343.7</v>
      </c>
      <c r="C49" s="20" t="s">
        <v>63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170265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170265</v>
      </c>
      <c r="O49" s="47">
        <f t="shared" si="9"/>
        <v>1.8901322143404269</v>
      </c>
      <c r="P49" s="9"/>
    </row>
    <row r="50" spans="1:16">
      <c r="A50" s="12"/>
      <c r="B50" s="25">
        <v>343.9</v>
      </c>
      <c r="C50" s="20" t="s">
        <v>64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2768952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2768952</v>
      </c>
      <c r="O50" s="47">
        <f t="shared" si="9"/>
        <v>30.738468711492988</v>
      </c>
      <c r="P50" s="9"/>
    </row>
    <row r="51" spans="1:16">
      <c r="A51" s="12"/>
      <c r="B51" s="25">
        <v>344.3</v>
      </c>
      <c r="C51" s="20" t="s">
        <v>65</v>
      </c>
      <c r="D51" s="46">
        <v>18997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18997</v>
      </c>
      <c r="O51" s="47">
        <f t="shared" si="9"/>
        <v>0.21088797859704045</v>
      </c>
      <c r="P51" s="9"/>
    </row>
    <row r="52" spans="1:16">
      <c r="A52" s="12"/>
      <c r="B52" s="25">
        <v>347.2</v>
      </c>
      <c r="C52" s="20" t="s">
        <v>66</v>
      </c>
      <c r="D52" s="46">
        <v>1087184</v>
      </c>
      <c r="E52" s="46">
        <v>0</v>
      </c>
      <c r="F52" s="46">
        <v>0</v>
      </c>
      <c r="G52" s="46">
        <v>0</v>
      </c>
      <c r="H52" s="46">
        <v>0</v>
      </c>
      <c r="I52" s="46">
        <v>565554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1652738</v>
      </c>
      <c r="O52" s="47">
        <f t="shared" si="9"/>
        <v>18.347243036822416</v>
      </c>
      <c r="P52" s="9"/>
    </row>
    <row r="53" spans="1:16">
      <c r="A53" s="12"/>
      <c r="B53" s="25">
        <v>347.4</v>
      </c>
      <c r="C53" s="20" t="s">
        <v>67</v>
      </c>
      <c r="D53" s="46">
        <v>9875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9875</v>
      </c>
      <c r="O53" s="47">
        <f t="shared" si="9"/>
        <v>0.10962356101730665</v>
      </c>
      <c r="P53" s="9"/>
    </row>
    <row r="54" spans="1:16">
      <c r="A54" s="12"/>
      <c r="B54" s="25">
        <v>347.5</v>
      </c>
      <c r="C54" s="20" t="s">
        <v>68</v>
      </c>
      <c r="D54" s="46">
        <v>173273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173273</v>
      </c>
      <c r="O54" s="47">
        <f t="shared" si="9"/>
        <v>1.9235243836103062</v>
      </c>
      <c r="P54" s="9"/>
    </row>
    <row r="55" spans="1:16">
      <c r="A55" s="12"/>
      <c r="B55" s="25">
        <v>347.9</v>
      </c>
      <c r="C55" s="20" t="s">
        <v>69</v>
      </c>
      <c r="D55" s="46">
        <v>53356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53356</v>
      </c>
      <c r="O55" s="47">
        <f t="shared" si="9"/>
        <v>0.59231136421664943</v>
      </c>
      <c r="P55" s="9"/>
    </row>
    <row r="56" spans="1:16">
      <c r="A56" s="12"/>
      <c r="B56" s="25">
        <v>349</v>
      </c>
      <c r="C56" s="20" t="s">
        <v>1</v>
      </c>
      <c r="D56" s="46">
        <v>12290162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12290162</v>
      </c>
      <c r="O56" s="47">
        <f t="shared" si="9"/>
        <v>136.43456444755276</v>
      </c>
      <c r="P56" s="9"/>
    </row>
    <row r="57" spans="1:16" ht="15.75">
      <c r="A57" s="29" t="s">
        <v>50</v>
      </c>
      <c r="B57" s="30"/>
      <c r="C57" s="31"/>
      <c r="D57" s="32">
        <f t="shared" ref="D57:M57" si="11">SUM(D58:D62)</f>
        <v>430585</v>
      </c>
      <c r="E57" s="32">
        <f t="shared" si="11"/>
        <v>7162317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si="10"/>
        <v>7592902</v>
      </c>
      <c r="O57" s="45">
        <f t="shared" si="9"/>
        <v>84.289717032448578</v>
      </c>
      <c r="P57" s="10"/>
    </row>
    <row r="58" spans="1:16">
      <c r="A58" s="13"/>
      <c r="B58" s="39">
        <v>351.1</v>
      </c>
      <c r="C58" s="21" t="s">
        <v>72</v>
      </c>
      <c r="D58" s="46">
        <v>12531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12531</v>
      </c>
      <c r="O58" s="47">
        <f t="shared" si="9"/>
        <v>0.13910813601092351</v>
      </c>
      <c r="P58" s="9"/>
    </row>
    <row r="59" spans="1:16">
      <c r="A59" s="13"/>
      <c r="B59" s="39">
        <v>351.2</v>
      </c>
      <c r="C59" s="21" t="s">
        <v>73</v>
      </c>
      <c r="D59" s="46">
        <v>128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128</v>
      </c>
      <c r="O59" s="47">
        <f t="shared" si="9"/>
        <v>1.4209433731863545E-3</v>
      </c>
      <c r="P59" s="9"/>
    </row>
    <row r="60" spans="1:16">
      <c r="A60" s="13"/>
      <c r="B60" s="39">
        <v>351.3</v>
      </c>
      <c r="C60" s="21" t="s">
        <v>74</v>
      </c>
      <c r="D60" s="46">
        <v>1667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1667</v>
      </c>
      <c r="O60" s="47">
        <f t="shared" si="9"/>
        <v>1.8505567211731664E-2</v>
      </c>
      <c r="P60" s="9"/>
    </row>
    <row r="61" spans="1:16">
      <c r="A61" s="13"/>
      <c r="B61" s="39">
        <v>351.5</v>
      </c>
      <c r="C61" s="21" t="s">
        <v>75</v>
      </c>
      <c r="D61" s="46">
        <v>337875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337875</v>
      </c>
      <c r="O61" s="47">
        <f t="shared" si="9"/>
        <v>3.7507909548073401</v>
      </c>
      <c r="P61" s="9"/>
    </row>
    <row r="62" spans="1:16">
      <c r="A62" s="13"/>
      <c r="B62" s="39">
        <v>359</v>
      </c>
      <c r="C62" s="21" t="s">
        <v>76</v>
      </c>
      <c r="D62" s="46">
        <v>78384</v>
      </c>
      <c r="E62" s="46">
        <v>7162317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7240701</v>
      </c>
      <c r="O62" s="47">
        <f t="shared" si="9"/>
        <v>80.379891431045394</v>
      </c>
      <c r="P62" s="9"/>
    </row>
    <row r="63" spans="1:16" ht="15.75">
      <c r="A63" s="29" t="s">
        <v>4</v>
      </c>
      <c r="B63" s="30"/>
      <c r="C63" s="31"/>
      <c r="D63" s="32">
        <f t="shared" ref="D63:M63" si="12">SUM(D64:D78)</f>
        <v>8757986</v>
      </c>
      <c r="E63" s="32">
        <f t="shared" si="12"/>
        <v>1208823</v>
      </c>
      <c r="F63" s="32">
        <f t="shared" si="12"/>
        <v>889235</v>
      </c>
      <c r="G63" s="32">
        <f t="shared" si="12"/>
        <v>1311553</v>
      </c>
      <c r="H63" s="32">
        <f t="shared" si="12"/>
        <v>0</v>
      </c>
      <c r="I63" s="32">
        <f t="shared" si="12"/>
        <v>3626450</v>
      </c>
      <c r="J63" s="32">
        <f t="shared" si="12"/>
        <v>123926</v>
      </c>
      <c r="K63" s="32">
        <f t="shared" si="12"/>
        <v>-12474042</v>
      </c>
      <c r="L63" s="32">
        <f t="shared" si="12"/>
        <v>0</v>
      </c>
      <c r="M63" s="32">
        <f t="shared" si="12"/>
        <v>0</v>
      </c>
      <c r="N63" s="32">
        <f>SUM(D63:M63)</f>
        <v>3443931</v>
      </c>
      <c r="O63" s="45">
        <f t="shared" si="9"/>
        <v>38.231491657508244</v>
      </c>
      <c r="P63" s="10"/>
    </row>
    <row r="64" spans="1:16">
      <c r="A64" s="12"/>
      <c r="B64" s="25">
        <v>361.1</v>
      </c>
      <c r="C64" s="20" t="s">
        <v>77</v>
      </c>
      <c r="D64" s="46">
        <v>1806895</v>
      </c>
      <c r="E64" s="46">
        <v>1228919</v>
      </c>
      <c r="F64" s="46">
        <v>340235</v>
      </c>
      <c r="G64" s="46">
        <v>1886550</v>
      </c>
      <c r="H64" s="46">
        <v>0</v>
      </c>
      <c r="I64" s="46">
        <v>3946183</v>
      </c>
      <c r="J64" s="46">
        <v>180174</v>
      </c>
      <c r="K64" s="46">
        <v>2358589</v>
      </c>
      <c r="L64" s="46">
        <v>0</v>
      </c>
      <c r="M64" s="46">
        <v>0</v>
      </c>
      <c r="N64" s="46">
        <f>SUM(D64:M64)</f>
        <v>11747545</v>
      </c>
      <c r="O64" s="47">
        <f t="shared" si="9"/>
        <v>130.41090796061323</v>
      </c>
      <c r="P64" s="9"/>
    </row>
    <row r="65" spans="1:16">
      <c r="A65" s="12"/>
      <c r="B65" s="25">
        <v>361.2</v>
      </c>
      <c r="C65" s="20" t="s">
        <v>78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3382312</v>
      </c>
      <c r="L65" s="46">
        <v>0</v>
      </c>
      <c r="M65" s="46">
        <v>0</v>
      </c>
      <c r="N65" s="46">
        <f t="shared" ref="N65:N78" si="13">SUM(D65:M65)</f>
        <v>3382312</v>
      </c>
      <c r="O65" s="47">
        <f t="shared" si="9"/>
        <v>37.547451737880351</v>
      </c>
      <c r="P65" s="9"/>
    </row>
    <row r="66" spans="1:16">
      <c r="A66" s="12"/>
      <c r="B66" s="25">
        <v>361.3</v>
      </c>
      <c r="C66" s="20" t="s">
        <v>79</v>
      </c>
      <c r="D66" s="46">
        <v>-426402</v>
      </c>
      <c r="E66" s="46">
        <v>-372586</v>
      </c>
      <c r="F66" s="46">
        <v>0</v>
      </c>
      <c r="G66" s="46">
        <v>-586572</v>
      </c>
      <c r="H66" s="46">
        <v>0</v>
      </c>
      <c r="I66" s="46">
        <v>-1028501</v>
      </c>
      <c r="J66" s="46">
        <v>-56248</v>
      </c>
      <c r="K66" s="46">
        <v>-40109666</v>
      </c>
      <c r="L66" s="46">
        <v>0</v>
      </c>
      <c r="M66" s="46">
        <v>0</v>
      </c>
      <c r="N66" s="46">
        <f t="shared" si="13"/>
        <v>-42579975</v>
      </c>
      <c r="O66" s="47">
        <f t="shared" si="9"/>
        <v>-472.68541645852065</v>
      </c>
      <c r="P66" s="9"/>
    </row>
    <row r="67" spans="1:16">
      <c r="A67" s="12"/>
      <c r="B67" s="25">
        <v>361.4</v>
      </c>
      <c r="C67" s="20" t="s">
        <v>80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4554084</v>
      </c>
      <c r="L67" s="46">
        <v>0</v>
      </c>
      <c r="M67" s="46">
        <v>0</v>
      </c>
      <c r="N67" s="46">
        <f t="shared" si="13"/>
        <v>4554084</v>
      </c>
      <c r="O67" s="47">
        <f t="shared" si="9"/>
        <v>50.555433443234421</v>
      </c>
      <c r="P67" s="9"/>
    </row>
    <row r="68" spans="1:16">
      <c r="A68" s="12"/>
      <c r="B68" s="25">
        <v>362</v>
      </c>
      <c r="C68" s="20" t="s">
        <v>81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54259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54259</v>
      </c>
      <c r="O68" s="47">
        <f t="shared" si="9"/>
        <v>0.60233567566967505</v>
      </c>
      <c r="P68" s="9"/>
    </row>
    <row r="69" spans="1:16">
      <c r="A69" s="12"/>
      <c r="B69" s="25">
        <v>363.11</v>
      </c>
      <c r="C69" s="20" t="s">
        <v>28</v>
      </c>
      <c r="D69" s="46">
        <v>0</v>
      </c>
      <c r="E69" s="46">
        <v>0</v>
      </c>
      <c r="F69" s="46">
        <v>549000</v>
      </c>
      <c r="G69" s="46">
        <v>0</v>
      </c>
      <c r="H69" s="46">
        <v>0</v>
      </c>
      <c r="I69" s="46">
        <v>47889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596889</v>
      </c>
      <c r="O69" s="47">
        <f t="shared" ref="O69:O82" si="14">(N69/O$84)</f>
        <v>6.6261364771705464</v>
      </c>
      <c r="P69" s="9"/>
    </row>
    <row r="70" spans="1:16">
      <c r="A70" s="12"/>
      <c r="B70" s="25">
        <v>363.12</v>
      </c>
      <c r="C70" s="20" t="s">
        <v>29</v>
      </c>
      <c r="D70" s="46">
        <v>4817421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4817421</v>
      </c>
      <c r="O70" s="47">
        <f t="shared" si="14"/>
        <v>53.478769107802975</v>
      </c>
      <c r="P70" s="9"/>
    </row>
    <row r="71" spans="1:16">
      <c r="A71" s="12"/>
      <c r="B71" s="25">
        <v>363.22</v>
      </c>
      <c r="C71" s="20" t="s">
        <v>135</v>
      </c>
      <c r="D71" s="46">
        <v>0</v>
      </c>
      <c r="E71" s="46">
        <v>45285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45285</v>
      </c>
      <c r="O71" s="47">
        <f t="shared" si="14"/>
        <v>0.50271422386518805</v>
      </c>
      <c r="P71" s="9"/>
    </row>
    <row r="72" spans="1:16">
      <c r="A72" s="12"/>
      <c r="B72" s="25">
        <v>363.24</v>
      </c>
      <c r="C72" s="20" t="s">
        <v>136</v>
      </c>
      <c r="D72" s="46">
        <v>0</v>
      </c>
      <c r="E72" s="46">
        <v>33898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33898</v>
      </c>
      <c r="O72" s="47">
        <f t="shared" si="14"/>
        <v>0.37630576925211756</v>
      </c>
      <c r="P72" s="9"/>
    </row>
    <row r="73" spans="1:16">
      <c r="A73" s="12"/>
      <c r="B73" s="25">
        <v>363.27</v>
      </c>
      <c r="C73" s="20" t="s">
        <v>137</v>
      </c>
      <c r="D73" s="46">
        <v>0</v>
      </c>
      <c r="E73" s="46">
        <v>59331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59331</v>
      </c>
      <c r="O73" s="47">
        <f t="shared" si="14"/>
        <v>0.65864055683218437</v>
      </c>
      <c r="P73" s="9"/>
    </row>
    <row r="74" spans="1:16">
      <c r="A74" s="12"/>
      <c r="B74" s="25">
        <v>364</v>
      </c>
      <c r="C74" s="20" t="s">
        <v>82</v>
      </c>
      <c r="D74" s="46">
        <v>168932</v>
      </c>
      <c r="E74" s="46">
        <v>4835</v>
      </c>
      <c r="F74" s="46">
        <v>0</v>
      </c>
      <c r="G74" s="46">
        <v>0</v>
      </c>
      <c r="H74" s="46">
        <v>0</v>
      </c>
      <c r="I74" s="46">
        <v>-11982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161785</v>
      </c>
      <c r="O74" s="47">
        <f t="shared" si="14"/>
        <v>1.795994715866831</v>
      </c>
      <c r="P74" s="9"/>
    </row>
    <row r="75" spans="1:16">
      <c r="A75" s="12"/>
      <c r="B75" s="25">
        <v>365</v>
      </c>
      <c r="C75" s="20" t="s">
        <v>83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332899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332899</v>
      </c>
      <c r="O75" s="47">
        <f t="shared" si="14"/>
        <v>3.6955517811747205</v>
      </c>
      <c r="P75" s="9"/>
    </row>
    <row r="76" spans="1:16">
      <c r="A76" s="12"/>
      <c r="B76" s="25">
        <v>366</v>
      </c>
      <c r="C76" s="20" t="s">
        <v>84</v>
      </c>
      <c r="D76" s="46">
        <v>21481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3"/>
        <v>21481</v>
      </c>
      <c r="O76" s="47">
        <f t="shared" si="14"/>
        <v>0.23846316093293812</v>
      </c>
      <c r="P76" s="9"/>
    </row>
    <row r="77" spans="1:16">
      <c r="A77" s="12"/>
      <c r="B77" s="25">
        <v>368</v>
      </c>
      <c r="C77" s="20" t="s">
        <v>85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17300569</v>
      </c>
      <c r="L77" s="46">
        <v>0</v>
      </c>
      <c r="M77" s="46">
        <v>0</v>
      </c>
      <c r="N77" s="46">
        <f t="shared" si="13"/>
        <v>17300569</v>
      </c>
      <c r="O77" s="47">
        <f t="shared" si="14"/>
        <v>192.05569431955684</v>
      </c>
      <c r="P77" s="9"/>
    </row>
    <row r="78" spans="1:16">
      <c r="A78" s="12"/>
      <c r="B78" s="25">
        <v>369.9</v>
      </c>
      <c r="C78" s="20" t="s">
        <v>86</v>
      </c>
      <c r="D78" s="46">
        <v>2369659</v>
      </c>
      <c r="E78" s="46">
        <v>209141</v>
      </c>
      <c r="F78" s="46">
        <v>0</v>
      </c>
      <c r="G78" s="46">
        <v>11575</v>
      </c>
      <c r="H78" s="46">
        <v>0</v>
      </c>
      <c r="I78" s="46">
        <v>285703</v>
      </c>
      <c r="J78" s="46">
        <v>0</v>
      </c>
      <c r="K78" s="46">
        <v>40070</v>
      </c>
      <c r="L78" s="46">
        <v>0</v>
      </c>
      <c r="M78" s="46">
        <v>0</v>
      </c>
      <c r="N78" s="46">
        <f t="shared" si="13"/>
        <v>2916148</v>
      </c>
      <c r="O78" s="47">
        <f t="shared" si="14"/>
        <v>32.372509186176885</v>
      </c>
      <c r="P78" s="9"/>
    </row>
    <row r="79" spans="1:16" ht="15.75">
      <c r="A79" s="29" t="s">
        <v>51</v>
      </c>
      <c r="B79" s="30"/>
      <c r="C79" s="31"/>
      <c r="D79" s="32">
        <f t="shared" ref="D79:M79" si="15">SUM(D80:D81)</f>
        <v>12976426</v>
      </c>
      <c r="E79" s="32">
        <f t="shared" si="15"/>
        <v>8507538</v>
      </c>
      <c r="F79" s="32">
        <f t="shared" si="15"/>
        <v>0</v>
      </c>
      <c r="G79" s="32">
        <f t="shared" si="15"/>
        <v>6050000</v>
      </c>
      <c r="H79" s="32">
        <f t="shared" si="15"/>
        <v>0</v>
      </c>
      <c r="I79" s="32">
        <f t="shared" si="15"/>
        <v>4971255</v>
      </c>
      <c r="J79" s="32">
        <f t="shared" si="15"/>
        <v>0</v>
      </c>
      <c r="K79" s="32">
        <f t="shared" si="15"/>
        <v>0</v>
      </c>
      <c r="L79" s="32">
        <f t="shared" si="15"/>
        <v>0</v>
      </c>
      <c r="M79" s="32">
        <f t="shared" si="15"/>
        <v>0</v>
      </c>
      <c r="N79" s="32">
        <f>SUM(D79:M79)</f>
        <v>32505219</v>
      </c>
      <c r="O79" s="45">
        <f t="shared" si="14"/>
        <v>360.84434009391549</v>
      </c>
      <c r="P79" s="9"/>
    </row>
    <row r="80" spans="1:16">
      <c r="A80" s="12"/>
      <c r="B80" s="25">
        <v>381</v>
      </c>
      <c r="C80" s="20" t="s">
        <v>87</v>
      </c>
      <c r="D80" s="46">
        <v>12976426</v>
      </c>
      <c r="E80" s="46">
        <v>8507538</v>
      </c>
      <c r="F80" s="46">
        <v>0</v>
      </c>
      <c r="G80" s="46">
        <v>6050000</v>
      </c>
      <c r="H80" s="46">
        <v>0</v>
      </c>
      <c r="I80" s="46">
        <v>1698572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29232536</v>
      </c>
      <c r="O80" s="47">
        <f t="shared" si="14"/>
        <v>324.51389305180891</v>
      </c>
      <c r="P80" s="9"/>
    </row>
    <row r="81" spans="1:119" ht="15.75" thickBot="1">
      <c r="A81" s="12"/>
      <c r="B81" s="25">
        <v>389.8</v>
      </c>
      <c r="C81" s="20" t="s">
        <v>88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3272683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3272683</v>
      </c>
      <c r="O81" s="47">
        <f t="shared" si="14"/>
        <v>36.330447042106549</v>
      </c>
      <c r="P81" s="9"/>
    </row>
    <row r="82" spans="1:119" ht="16.5" thickBot="1">
      <c r="A82" s="14" t="s">
        <v>70</v>
      </c>
      <c r="B82" s="23"/>
      <c r="C82" s="22"/>
      <c r="D82" s="15">
        <f t="shared" ref="D82:M82" si="16">SUM(D5,D18,D24,D37,D57,D63,D79)</f>
        <v>95711235</v>
      </c>
      <c r="E82" s="15">
        <f t="shared" si="16"/>
        <v>20097103</v>
      </c>
      <c r="F82" s="15">
        <f t="shared" si="16"/>
        <v>20062337</v>
      </c>
      <c r="G82" s="15">
        <f t="shared" si="16"/>
        <v>8341553</v>
      </c>
      <c r="H82" s="15">
        <f t="shared" si="16"/>
        <v>0</v>
      </c>
      <c r="I82" s="15">
        <f t="shared" si="16"/>
        <v>91054977</v>
      </c>
      <c r="J82" s="15">
        <f t="shared" si="16"/>
        <v>2466788</v>
      </c>
      <c r="K82" s="15">
        <f t="shared" si="16"/>
        <v>-12474042</v>
      </c>
      <c r="L82" s="15">
        <f t="shared" si="16"/>
        <v>0</v>
      </c>
      <c r="M82" s="15">
        <f t="shared" si="16"/>
        <v>0</v>
      </c>
      <c r="N82" s="15">
        <f>SUM(D82:M82)</f>
        <v>225259951</v>
      </c>
      <c r="O82" s="38">
        <f t="shared" si="14"/>
        <v>2500.6377704510387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48" t="s">
        <v>138</v>
      </c>
      <c r="M84" s="48"/>
      <c r="N84" s="48"/>
      <c r="O84" s="43">
        <v>90081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106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89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8"/>
      <c r="M3" s="69"/>
      <c r="N3" s="36"/>
      <c r="O3" s="37"/>
      <c r="P3" s="70" t="s">
        <v>170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171</v>
      </c>
      <c r="N4" s="35" t="s">
        <v>10</v>
      </c>
      <c r="O4" s="35" t="s">
        <v>172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173</v>
      </c>
      <c r="B5" s="26"/>
      <c r="C5" s="26"/>
      <c r="D5" s="27">
        <f t="shared" ref="D5:N5" si="0">SUM(D6:D16)</f>
        <v>67292482</v>
      </c>
      <c r="E5" s="27">
        <f t="shared" si="0"/>
        <v>1635705</v>
      </c>
      <c r="F5" s="27">
        <f t="shared" si="0"/>
        <v>3347820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72276007</v>
      </c>
      <c r="P5" s="33">
        <f t="shared" ref="P5:P36" si="1">(O5/P$82)</f>
        <v>741.45207685757953</v>
      </c>
      <c r="Q5" s="6"/>
    </row>
    <row r="6" spans="1:134">
      <c r="A6" s="12"/>
      <c r="B6" s="25">
        <v>311</v>
      </c>
      <c r="C6" s="20" t="s">
        <v>3</v>
      </c>
      <c r="D6" s="46">
        <v>49853921</v>
      </c>
      <c r="E6" s="46">
        <v>0</v>
      </c>
      <c r="F6" s="46">
        <v>3347820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53201741</v>
      </c>
      <c r="P6" s="47">
        <f t="shared" si="1"/>
        <v>545.77643389858326</v>
      </c>
      <c r="Q6" s="9"/>
    </row>
    <row r="7" spans="1:134">
      <c r="A7" s="12"/>
      <c r="B7" s="25">
        <v>312.41000000000003</v>
      </c>
      <c r="C7" s="20" t="s">
        <v>174</v>
      </c>
      <c r="D7" s="46">
        <v>0</v>
      </c>
      <c r="E7" s="46">
        <v>1058546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1058546</v>
      </c>
      <c r="P7" s="47">
        <f t="shared" si="1"/>
        <v>10.859220960411987</v>
      </c>
      <c r="Q7" s="9"/>
    </row>
    <row r="8" spans="1:134">
      <c r="A8" s="12"/>
      <c r="B8" s="25">
        <v>312.43</v>
      </c>
      <c r="C8" s="20" t="s">
        <v>175</v>
      </c>
      <c r="D8" s="46">
        <v>0</v>
      </c>
      <c r="E8" s="46">
        <v>577159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577159</v>
      </c>
      <c r="P8" s="47">
        <f t="shared" si="1"/>
        <v>5.9208547482021769</v>
      </c>
      <c r="Q8" s="9"/>
    </row>
    <row r="9" spans="1:134">
      <c r="A9" s="12"/>
      <c r="B9" s="25">
        <v>312.51</v>
      </c>
      <c r="C9" s="20" t="s">
        <v>96</v>
      </c>
      <c r="D9" s="46">
        <v>1025399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1025399</v>
      </c>
      <c r="P9" s="47">
        <f t="shared" si="1"/>
        <v>10.519178489725991</v>
      </c>
      <c r="Q9" s="9"/>
    </row>
    <row r="10" spans="1:134">
      <c r="A10" s="12"/>
      <c r="B10" s="25">
        <v>312.52</v>
      </c>
      <c r="C10" s="20" t="s">
        <v>115</v>
      </c>
      <c r="D10" s="46">
        <v>919970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919970</v>
      </c>
      <c r="P10" s="47">
        <f t="shared" si="1"/>
        <v>9.4376224622739251</v>
      </c>
      <c r="Q10" s="9"/>
    </row>
    <row r="11" spans="1:134">
      <c r="A11" s="12"/>
      <c r="B11" s="25">
        <v>314.10000000000002</v>
      </c>
      <c r="C11" s="20" t="s">
        <v>14</v>
      </c>
      <c r="D11" s="46">
        <v>7681977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7681977</v>
      </c>
      <c r="P11" s="47">
        <f t="shared" si="1"/>
        <v>78.806481395992989</v>
      </c>
      <c r="Q11" s="9"/>
    </row>
    <row r="12" spans="1:134">
      <c r="A12" s="12"/>
      <c r="B12" s="25">
        <v>314.3</v>
      </c>
      <c r="C12" s="20" t="s">
        <v>15</v>
      </c>
      <c r="D12" s="46">
        <v>2218105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2218105</v>
      </c>
      <c r="P12" s="47">
        <f t="shared" si="1"/>
        <v>22.754695883215874</v>
      </c>
      <c r="Q12" s="9"/>
    </row>
    <row r="13" spans="1:134">
      <c r="A13" s="12"/>
      <c r="B13" s="25">
        <v>314.39999999999998</v>
      </c>
      <c r="C13" s="20" t="s">
        <v>16</v>
      </c>
      <c r="D13" s="46">
        <v>531255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531255</v>
      </c>
      <c r="P13" s="47">
        <f t="shared" si="1"/>
        <v>5.449943064660081</v>
      </c>
      <c r="Q13" s="9"/>
    </row>
    <row r="14" spans="1:134">
      <c r="A14" s="12"/>
      <c r="B14" s="25">
        <v>314.8</v>
      </c>
      <c r="C14" s="20" t="s">
        <v>17</v>
      </c>
      <c r="D14" s="46">
        <v>62581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62581</v>
      </c>
      <c r="P14" s="47">
        <f t="shared" si="1"/>
        <v>0.64199468603494081</v>
      </c>
      <c r="Q14" s="9"/>
    </row>
    <row r="15" spans="1:134">
      <c r="A15" s="12"/>
      <c r="B15" s="25">
        <v>315.10000000000002</v>
      </c>
      <c r="C15" s="20" t="s">
        <v>176</v>
      </c>
      <c r="D15" s="46">
        <v>2863815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2863815</v>
      </c>
      <c r="P15" s="47">
        <f t="shared" si="1"/>
        <v>29.378789277690579</v>
      </c>
      <c r="Q15" s="9"/>
    </row>
    <row r="16" spans="1:134">
      <c r="A16" s="12"/>
      <c r="B16" s="25">
        <v>316</v>
      </c>
      <c r="C16" s="20" t="s">
        <v>117</v>
      </c>
      <c r="D16" s="46">
        <v>2135459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2135459</v>
      </c>
      <c r="P16" s="47">
        <f t="shared" si="1"/>
        <v>21.90686199078776</v>
      </c>
      <c r="Q16" s="9"/>
    </row>
    <row r="17" spans="1:17" ht="15.75">
      <c r="A17" s="29" t="s">
        <v>20</v>
      </c>
      <c r="B17" s="30"/>
      <c r="C17" s="31"/>
      <c r="D17" s="32">
        <f t="shared" ref="D17:N17" si="3">SUM(D18:D24)</f>
        <v>26216449</v>
      </c>
      <c r="E17" s="32">
        <f t="shared" si="3"/>
        <v>3722963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4749611</v>
      </c>
      <c r="N17" s="32">
        <f t="shared" si="3"/>
        <v>0</v>
      </c>
      <c r="O17" s="44">
        <f>SUM(D17:N17)</f>
        <v>34689023</v>
      </c>
      <c r="P17" s="45">
        <f t="shared" si="1"/>
        <v>355.86149837400876</v>
      </c>
      <c r="Q17" s="10"/>
    </row>
    <row r="18" spans="1:17">
      <c r="A18" s="12"/>
      <c r="B18" s="25">
        <v>322</v>
      </c>
      <c r="C18" s="20" t="s">
        <v>177</v>
      </c>
      <c r="D18" s="46">
        <v>0</v>
      </c>
      <c r="E18" s="46">
        <v>3722963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3722963</v>
      </c>
      <c r="P18" s="47">
        <f t="shared" si="1"/>
        <v>38.192461966167073</v>
      </c>
      <c r="Q18" s="9"/>
    </row>
    <row r="19" spans="1:17">
      <c r="A19" s="12"/>
      <c r="B19" s="25">
        <v>323.10000000000002</v>
      </c>
      <c r="C19" s="20" t="s">
        <v>21</v>
      </c>
      <c r="D19" s="46">
        <v>6418330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4" si="4">SUM(D19:N19)</f>
        <v>6418330</v>
      </c>
      <c r="P19" s="47">
        <f t="shared" si="1"/>
        <v>65.84320725489593</v>
      </c>
      <c r="Q19" s="9"/>
    </row>
    <row r="20" spans="1:17">
      <c r="A20" s="12"/>
      <c r="B20" s="25">
        <v>323.7</v>
      </c>
      <c r="C20" s="20" t="s">
        <v>22</v>
      </c>
      <c r="D20" s="46">
        <v>4148959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4148959</v>
      </c>
      <c r="P20" s="47">
        <f t="shared" si="1"/>
        <v>42.562592968741988</v>
      </c>
      <c r="Q20" s="9"/>
    </row>
    <row r="21" spans="1:17">
      <c r="A21" s="12"/>
      <c r="B21" s="25">
        <v>323.89999999999998</v>
      </c>
      <c r="C21" s="20" t="s">
        <v>23</v>
      </c>
      <c r="D21" s="46">
        <v>292268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292268</v>
      </c>
      <c r="P21" s="47">
        <f t="shared" si="1"/>
        <v>2.9982662932529056</v>
      </c>
      <c r="Q21" s="9"/>
    </row>
    <row r="22" spans="1:17">
      <c r="A22" s="12"/>
      <c r="B22" s="25">
        <v>325.10000000000002</v>
      </c>
      <c r="C22" s="20" t="s">
        <v>28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4749611</v>
      </c>
      <c r="N22" s="46">
        <v>0</v>
      </c>
      <c r="O22" s="46">
        <f t="shared" si="4"/>
        <v>4749611</v>
      </c>
      <c r="P22" s="47">
        <f t="shared" si="1"/>
        <v>48.724453472029872</v>
      </c>
      <c r="Q22" s="9"/>
    </row>
    <row r="23" spans="1:17">
      <c r="A23" s="12"/>
      <c r="B23" s="25">
        <v>325.2</v>
      </c>
      <c r="C23" s="20" t="s">
        <v>29</v>
      </c>
      <c r="D23" s="46">
        <v>12910311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12910311</v>
      </c>
      <c r="P23" s="47">
        <f t="shared" si="1"/>
        <v>132.44197211707137</v>
      </c>
      <c r="Q23" s="9"/>
    </row>
    <row r="24" spans="1:17">
      <c r="A24" s="12"/>
      <c r="B24" s="25">
        <v>329.5</v>
      </c>
      <c r="C24" s="20" t="s">
        <v>178</v>
      </c>
      <c r="D24" s="46">
        <v>2446581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2446581</v>
      </c>
      <c r="P24" s="47">
        <f t="shared" si="1"/>
        <v>25.098544301849628</v>
      </c>
      <c r="Q24" s="9"/>
    </row>
    <row r="25" spans="1:17" ht="15.75">
      <c r="A25" s="29" t="s">
        <v>179</v>
      </c>
      <c r="B25" s="30"/>
      <c r="C25" s="31"/>
      <c r="D25" s="32">
        <f t="shared" ref="D25:N25" si="5">SUM(D26:D36)</f>
        <v>12041407</v>
      </c>
      <c r="E25" s="32">
        <f t="shared" si="5"/>
        <v>1683679</v>
      </c>
      <c r="F25" s="32">
        <f t="shared" si="5"/>
        <v>0</v>
      </c>
      <c r="G25" s="32">
        <f t="shared" si="5"/>
        <v>184059</v>
      </c>
      <c r="H25" s="32">
        <f t="shared" si="5"/>
        <v>0</v>
      </c>
      <c r="I25" s="32">
        <f t="shared" si="5"/>
        <v>17</v>
      </c>
      <c r="J25" s="32">
        <f t="shared" si="5"/>
        <v>1283234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15192396</v>
      </c>
      <c r="P25" s="45">
        <f t="shared" si="1"/>
        <v>155.85301449542979</v>
      </c>
      <c r="Q25" s="10"/>
    </row>
    <row r="26" spans="1:17">
      <c r="A26" s="12"/>
      <c r="B26" s="25">
        <v>331.2</v>
      </c>
      <c r="C26" s="20" t="s">
        <v>31</v>
      </c>
      <c r="D26" s="46">
        <v>238956</v>
      </c>
      <c r="E26" s="46">
        <v>72483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311439</v>
      </c>
      <c r="P26" s="47">
        <f t="shared" si="1"/>
        <v>3.1949342935401472</v>
      </c>
      <c r="Q26" s="9"/>
    </row>
    <row r="27" spans="1:17">
      <c r="A27" s="12"/>
      <c r="B27" s="25">
        <v>331.5</v>
      </c>
      <c r="C27" s="20" t="s">
        <v>33</v>
      </c>
      <c r="D27" s="46">
        <v>50</v>
      </c>
      <c r="E27" s="46">
        <v>601852</v>
      </c>
      <c r="F27" s="46">
        <v>0</v>
      </c>
      <c r="G27" s="46">
        <v>0</v>
      </c>
      <c r="H27" s="46">
        <v>0</v>
      </c>
      <c r="I27" s="46">
        <v>17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3" si="6">SUM(D27:N27)</f>
        <v>601919</v>
      </c>
      <c r="P27" s="47">
        <f t="shared" si="1"/>
        <v>6.1748581745811917</v>
      </c>
      <c r="Q27" s="9"/>
    </row>
    <row r="28" spans="1:17">
      <c r="A28" s="12"/>
      <c r="B28" s="25">
        <v>331.51</v>
      </c>
      <c r="C28" s="20" t="s">
        <v>189</v>
      </c>
      <c r="D28" s="46">
        <v>43900</v>
      </c>
      <c r="E28" s="46">
        <v>0</v>
      </c>
      <c r="F28" s="46">
        <v>0</v>
      </c>
      <c r="G28" s="46">
        <v>8260</v>
      </c>
      <c r="H28" s="46">
        <v>0</v>
      </c>
      <c r="I28" s="46">
        <v>0</v>
      </c>
      <c r="J28" s="46">
        <v>1283234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1335394</v>
      </c>
      <c r="P28" s="47">
        <f t="shared" si="1"/>
        <v>13.699299336267298</v>
      </c>
      <c r="Q28" s="9"/>
    </row>
    <row r="29" spans="1:17">
      <c r="A29" s="12"/>
      <c r="B29" s="25">
        <v>335.125</v>
      </c>
      <c r="C29" s="20" t="s">
        <v>181</v>
      </c>
      <c r="D29" s="46">
        <v>3636588</v>
      </c>
      <c r="E29" s="46">
        <v>925333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4561921</v>
      </c>
      <c r="P29" s="47">
        <f t="shared" si="1"/>
        <v>46.799013120774731</v>
      </c>
      <c r="Q29" s="9"/>
    </row>
    <row r="30" spans="1:17">
      <c r="A30" s="12"/>
      <c r="B30" s="25">
        <v>335.15</v>
      </c>
      <c r="C30" s="20" t="s">
        <v>119</v>
      </c>
      <c r="D30" s="46">
        <v>44143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44143</v>
      </c>
      <c r="P30" s="47">
        <f t="shared" si="1"/>
        <v>0.45284625406497808</v>
      </c>
      <c r="Q30" s="9"/>
    </row>
    <row r="31" spans="1:17">
      <c r="A31" s="12"/>
      <c r="B31" s="25">
        <v>335.18</v>
      </c>
      <c r="C31" s="20" t="s">
        <v>182</v>
      </c>
      <c r="D31" s="46">
        <v>7857090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7857090</v>
      </c>
      <c r="P31" s="47">
        <f t="shared" si="1"/>
        <v>80.602899085956977</v>
      </c>
      <c r="Q31" s="9"/>
    </row>
    <row r="32" spans="1:17">
      <c r="A32" s="12"/>
      <c r="B32" s="25">
        <v>335.21</v>
      </c>
      <c r="C32" s="20" t="s">
        <v>39</v>
      </c>
      <c r="D32" s="46">
        <v>105977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105977</v>
      </c>
      <c r="P32" s="47">
        <f t="shared" si="1"/>
        <v>1.0871777511053662</v>
      </c>
      <c r="Q32" s="9"/>
    </row>
    <row r="33" spans="1:17">
      <c r="A33" s="12"/>
      <c r="B33" s="25">
        <v>335.29</v>
      </c>
      <c r="C33" s="20" t="s">
        <v>167</v>
      </c>
      <c r="D33" s="46">
        <v>12390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12390</v>
      </c>
      <c r="P33" s="47">
        <f t="shared" si="1"/>
        <v>0.1271042993875604</v>
      </c>
      <c r="Q33" s="9"/>
    </row>
    <row r="34" spans="1:17">
      <c r="A34" s="12"/>
      <c r="B34" s="25">
        <v>335.45</v>
      </c>
      <c r="C34" s="20" t="s">
        <v>183</v>
      </c>
      <c r="D34" s="46">
        <v>0</v>
      </c>
      <c r="E34" s="46">
        <v>84011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84011</v>
      </c>
      <c r="P34" s="47">
        <f t="shared" si="1"/>
        <v>0.86183690846233552</v>
      </c>
      <c r="Q34" s="9"/>
    </row>
    <row r="35" spans="1:17">
      <c r="A35" s="12"/>
      <c r="B35" s="25">
        <v>337.3</v>
      </c>
      <c r="C35" s="20" t="s">
        <v>108</v>
      </c>
      <c r="D35" s="46">
        <v>0</v>
      </c>
      <c r="E35" s="46">
        <v>0</v>
      </c>
      <c r="F35" s="46">
        <v>0</v>
      </c>
      <c r="G35" s="46">
        <v>175799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175799</v>
      </c>
      <c r="P35" s="47">
        <f t="shared" si="1"/>
        <v>1.8034551031504222</v>
      </c>
      <c r="Q35" s="9"/>
    </row>
    <row r="36" spans="1:17">
      <c r="A36" s="12"/>
      <c r="B36" s="25">
        <v>338</v>
      </c>
      <c r="C36" s="20" t="s">
        <v>44</v>
      </c>
      <c r="D36" s="46">
        <v>102313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102313</v>
      </c>
      <c r="P36" s="47">
        <f t="shared" si="1"/>
        <v>1.0495901681387787</v>
      </c>
      <c r="Q36" s="9"/>
    </row>
    <row r="37" spans="1:17" ht="15.75">
      <c r="A37" s="29" t="s">
        <v>49</v>
      </c>
      <c r="B37" s="30"/>
      <c r="C37" s="31"/>
      <c r="D37" s="32">
        <f t="shared" ref="D37:N37" si="7">SUM(D38:D57)</f>
        <v>33896388</v>
      </c>
      <c r="E37" s="32">
        <f t="shared" si="7"/>
        <v>49754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150210560</v>
      </c>
      <c r="J37" s="32">
        <f t="shared" si="7"/>
        <v>30673250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7"/>
        <v>0</v>
      </c>
      <c r="O37" s="32">
        <f>SUM(D37:N37)</f>
        <v>214829952</v>
      </c>
      <c r="P37" s="45">
        <f t="shared" ref="P37:P68" si="8">(O37/P$82)</f>
        <v>2203.8588003569998</v>
      </c>
      <c r="Q37" s="10"/>
    </row>
    <row r="38" spans="1:17">
      <c r="A38" s="12"/>
      <c r="B38" s="25">
        <v>341.2</v>
      </c>
      <c r="C38" s="20" t="s">
        <v>121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30673250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56" si="9">SUM(D38:N38)</f>
        <v>30673250</v>
      </c>
      <c r="P38" s="47">
        <f t="shared" si="8"/>
        <v>314.66520994265431</v>
      </c>
      <c r="Q38" s="9"/>
    </row>
    <row r="39" spans="1:17">
      <c r="A39" s="12"/>
      <c r="B39" s="25">
        <v>341.9</v>
      </c>
      <c r="C39" s="20" t="s">
        <v>146</v>
      </c>
      <c r="D39" s="46">
        <v>479000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479000</v>
      </c>
      <c r="P39" s="47">
        <f t="shared" si="8"/>
        <v>4.9138788867345786</v>
      </c>
      <c r="Q39" s="9"/>
    </row>
    <row r="40" spans="1:17">
      <c r="A40" s="12"/>
      <c r="B40" s="25">
        <v>342.1</v>
      </c>
      <c r="C40" s="20" t="s">
        <v>53</v>
      </c>
      <c r="D40" s="46">
        <v>1236290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1236290</v>
      </c>
      <c r="P40" s="47">
        <f t="shared" si="8"/>
        <v>12.6826290790837</v>
      </c>
      <c r="Q40" s="9"/>
    </row>
    <row r="41" spans="1:17">
      <c r="A41" s="12"/>
      <c r="B41" s="25">
        <v>342.2</v>
      </c>
      <c r="C41" s="20" t="s">
        <v>54</v>
      </c>
      <c r="D41" s="46">
        <v>187861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187861</v>
      </c>
      <c r="P41" s="47">
        <f t="shared" si="8"/>
        <v>1.9271945752418469</v>
      </c>
      <c r="Q41" s="9"/>
    </row>
    <row r="42" spans="1:17">
      <c r="A42" s="12"/>
      <c r="B42" s="25">
        <v>342.5</v>
      </c>
      <c r="C42" s="20" t="s">
        <v>55</v>
      </c>
      <c r="D42" s="46">
        <v>1200250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1200250</v>
      </c>
      <c r="P42" s="47">
        <f t="shared" si="8"/>
        <v>12.312908421300998</v>
      </c>
      <c r="Q42" s="9"/>
    </row>
    <row r="43" spans="1:17">
      <c r="A43" s="12"/>
      <c r="B43" s="25">
        <v>342.6</v>
      </c>
      <c r="C43" s="20" t="s">
        <v>56</v>
      </c>
      <c r="D43" s="46">
        <v>3429868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3429868</v>
      </c>
      <c r="P43" s="47">
        <f t="shared" si="8"/>
        <v>35.185711794335191</v>
      </c>
      <c r="Q43" s="9"/>
    </row>
    <row r="44" spans="1:17">
      <c r="A44" s="12"/>
      <c r="B44" s="25">
        <v>342.9</v>
      </c>
      <c r="C44" s="20" t="s">
        <v>57</v>
      </c>
      <c r="D44" s="46">
        <v>1420249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1420249</v>
      </c>
      <c r="P44" s="47">
        <f t="shared" si="8"/>
        <v>14.569794519845299</v>
      </c>
      <c r="Q44" s="9"/>
    </row>
    <row r="45" spans="1:17">
      <c r="A45" s="12"/>
      <c r="B45" s="25">
        <v>343.2</v>
      </c>
      <c r="C45" s="20" t="s">
        <v>58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10534642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10534642</v>
      </c>
      <c r="P45" s="47">
        <f t="shared" si="8"/>
        <v>108.07088706285457</v>
      </c>
      <c r="Q45" s="9"/>
    </row>
    <row r="46" spans="1:17">
      <c r="A46" s="12"/>
      <c r="B46" s="25">
        <v>343.3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55005409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55005409</v>
      </c>
      <c r="P46" s="47">
        <f t="shared" si="8"/>
        <v>564.27957816555363</v>
      </c>
      <c r="Q46" s="9"/>
    </row>
    <row r="47" spans="1:17">
      <c r="A47" s="12"/>
      <c r="B47" s="25">
        <v>343.4</v>
      </c>
      <c r="C47" s="20" t="s">
        <v>60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12916730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12916730</v>
      </c>
      <c r="P47" s="47">
        <f t="shared" si="8"/>
        <v>132.50782219760154</v>
      </c>
      <c r="Q47" s="9"/>
    </row>
    <row r="48" spans="1:17">
      <c r="A48" s="12"/>
      <c r="B48" s="25">
        <v>343.5</v>
      </c>
      <c r="C48" s="20" t="s">
        <v>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59920119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59920119</v>
      </c>
      <c r="P48" s="47">
        <f t="shared" si="8"/>
        <v>614.69771950881727</v>
      </c>
      <c r="Q48" s="9"/>
    </row>
    <row r="49" spans="1:17">
      <c r="A49" s="12"/>
      <c r="B49" s="25">
        <v>343.6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719160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719160</v>
      </c>
      <c r="P49" s="47">
        <f t="shared" si="8"/>
        <v>7.3775890191733602</v>
      </c>
      <c r="Q49" s="9"/>
    </row>
    <row r="50" spans="1:17">
      <c r="A50" s="12"/>
      <c r="B50" s="25">
        <v>343.7</v>
      </c>
      <c r="C50" s="20" t="s">
        <v>63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1267047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1267047</v>
      </c>
      <c r="P50" s="47">
        <f t="shared" si="8"/>
        <v>12.998153448435048</v>
      </c>
      <c r="Q50" s="9"/>
    </row>
    <row r="51" spans="1:17">
      <c r="A51" s="12"/>
      <c r="B51" s="25">
        <v>343.9</v>
      </c>
      <c r="C51" s="20" t="s">
        <v>64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8392645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8392645</v>
      </c>
      <c r="P51" s="47">
        <f t="shared" si="8"/>
        <v>86.096954215779803</v>
      </c>
      <c r="Q51" s="9"/>
    </row>
    <row r="52" spans="1:17">
      <c r="A52" s="12"/>
      <c r="B52" s="25">
        <v>344.9</v>
      </c>
      <c r="C52" s="20" t="s">
        <v>123</v>
      </c>
      <c r="D52" s="46">
        <v>0</v>
      </c>
      <c r="E52" s="46">
        <v>49754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49754</v>
      </c>
      <c r="P52" s="47">
        <f t="shared" si="8"/>
        <v>0.51040736979246815</v>
      </c>
      <c r="Q52" s="9"/>
    </row>
    <row r="53" spans="1:17">
      <c r="A53" s="12"/>
      <c r="B53" s="25">
        <v>347.2</v>
      </c>
      <c r="C53" s="20" t="s">
        <v>66</v>
      </c>
      <c r="D53" s="46">
        <v>1168940</v>
      </c>
      <c r="E53" s="46">
        <v>0</v>
      </c>
      <c r="F53" s="46">
        <v>0</v>
      </c>
      <c r="G53" s="46">
        <v>0</v>
      </c>
      <c r="H53" s="46">
        <v>0</v>
      </c>
      <c r="I53" s="46">
        <v>1127244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2296184</v>
      </c>
      <c r="P53" s="47">
        <f t="shared" si="8"/>
        <v>23.555678658993219</v>
      </c>
      <c r="Q53" s="9"/>
    </row>
    <row r="54" spans="1:17">
      <c r="A54" s="12"/>
      <c r="B54" s="25">
        <v>347.4</v>
      </c>
      <c r="C54" s="20" t="s">
        <v>67</v>
      </c>
      <c r="D54" s="46">
        <v>91622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91622</v>
      </c>
      <c r="P54" s="47">
        <f t="shared" si="8"/>
        <v>0.93991526380040824</v>
      </c>
      <c r="Q54" s="9"/>
    </row>
    <row r="55" spans="1:17">
      <c r="A55" s="12"/>
      <c r="B55" s="25">
        <v>347.5</v>
      </c>
      <c r="C55" s="20" t="s">
        <v>68</v>
      </c>
      <c r="D55" s="46">
        <v>448801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448801</v>
      </c>
      <c r="P55" s="47">
        <f t="shared" si="8"/>
        <v>4.6040788272345843</v>
      </c>
      <c r="Q55" s="9"/>
    </row>
    <row r="56" spans="1:17">
      <c r="A56" s="12"/>
      <c r="B56" s="25">
        <v>347.9</v>
      </c>
      <c r="C56" s="20" t="s">
        <v>69</v>
      </c>
      <c r="D56" s="46">
        <v>227079</v>
      </c>
      <c r="E56" s="46">
        <v>0</v>
      </c>
      <c r="F56" s="46">
        <v>0</v>
      </c>
      <c r="G56" s="46">
        <v>0</v>
      </c>
      <c r="H56" s="46">
        <v>0</v>
      </c>
      <c r="I56" s="46">
        <v>327564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554643</v>
      </c>
      <c r="P56" s="47">
        <f t="shared" si="8"/>
        <v>5.689871664666236</v>
      </c>
      <c r="Q56" s="9"/>
    </row>
    <row r="57" spans="1:17">
      <c r="A57" s="12"/>
      <c r="B57" s="25">
        <v>349</v>
      </c>
      <c r="C57" s="20" t="s">
        <v>185</v>
      </c>
      <c r="D57" s="46">
        <v>24006428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65" si="10">SUM(D57:N57)</f>
        <v>24006428</v>
      </c>
      <c r="P57" s="47">
        <f t="shared" si="8"/>
        <v>246.27281773510191</v>
      </c>
      <c r="Q57" s="9"/>
    </row>
    <row r="58" spans="1:17" ht="15.75">
      <c r="A58" s="29" t="s">
        <v>50</v>
      </c>
      <c r="B58" s="30"/>
      <c r="C58" s="31"/>
      <c r="D58" s="32">
        <f t="shared" ref="D58:N58" si="11">SUM(D59:D63)</f>
        <v>1982668</v>
      </c>
      <c r="E58" s="32">
        <f t="shared" si="11"/>
        <v>1213868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si="11"/>
        <v>0</v>
      </c>
      <c r="O58" s="32">
        <f t="shared" si="10"/>
        <v>3196536</v>
      </c>
      <c r="P58" s="45">
        <f t="shared" si="8"/>
        <v>32.792047517926939</v>
      </c>
      <c r="Q58" s="10"/>
    </row>
    <row r="59" spans="1:17">
      <c r="A59" s="13"/>
      <c r="B59" s="39">
        <v>351.1</v>
      </c>
      <c r="C59" s="21" t="s">
        <v>72</v>
      </c>
      <c r="D59" s="46">
        <v>12343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12343</v>
      </c>
      <c r="P59" s="47">
        <f t="shared" si="8"/>
        <v>0.1266221442567117</v>
      </c>
      <c r="Q59" s="9"/>
    </row>
    <row r="60" spans="1:17">
      <c r="A60" s="13"/>
      <c r="B60" s="39">
        <v>351.2</v>
      </c>
      <c r="C60" s="21" t="s">
        <v>73</v>
      </c>
      <c r="D60" s="46">
        <v>338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338</v>
      </c>
      <c r="P60" s="47">
        <f t="shared" si="8"/>
        <v>3.4674134941884917E-3</v>
      </c>
      <c r="Q60" s="9"/>
    </row>
    <row r="61" spans="1:17">
      <c r="A61" s="13"/>
      <c r="B61" s="39">
        <v>351.5</v>
      </c>
      <c r="C61" s="21" t="s">
        <v>75</v>
      </c>
      <c r="D61" s="46">
        <v>793295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793295</v>
      </c>
      <c r="P61" s="47">
        <f t="shared" si="8"/>
        <v>8.1381117984386382</v>
      </c>
      <c r="Q61" s="9"/>
    </row>
    <row r="62" spans="1:17">
      <c r="A62" s="13"/>
      <c r="B62" s="39">
        <v>354</v>
      </c>
      <c r="C62" s="21" t="s">
        <v>109</v>
      </c>
      <c r="D62" s="46">
        <v>1166126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1166126</v>
      </c>
      <c r="P62" s="47">
        <f t="shared" si="8"/>
        <v>11.962843279065234</v>
      </c>
      <c r="Q62" s="9"/>
    </row>
    <row r="63" spans="1:17">
      <c r="A63" s="13"/>
      <c r="B63" s="39">
        <v>359</v>
      </c>
      <c r="C63" s="21" t="s">
        <v>76</v>
      </c>
      <c r="D63" s="46">
        <v>10566</v>
      </c>
      <c r="E63" s="46">
        <v>1213868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1224434</v>
      </c>
      <c r="P63" s="47">
        <f t="shared" si="8"/>
        <v>12.561002882672165</v>
      </c>
      <c r="Q63" s="9"/>
    </row>
    <row r="64" spans="1:17" ht="15.75">
      <c r="A64" s="29" t="s">
        <v>4</v>
      </c>
      <c r="B64" s="30"/>
      <c r="C64" s="31"/>
      <c r="D64" s="32">
        <f t="shared" ref="D64:N64" si="12">SUM(D65:D75)</f>
        <v>1630556</v>
      </c>
      <c r="E64" s="32">
        <f t="shared" si="12"/>
        <v>85886</v>
      </c>
      <c r="F64" s="32">
        <f t="shared" si="12"/>
        <v>11672</v>
      </c>
      <c r="G64" s="32">
        <f t="shared" si="12"/>
        <v>503924</v>
      </c>
      <c r="H64" s="32">
        <f t="shared" si="12"/>
        <v>0</v>
      </c>
      <c r="I64" s="32">
        <f t="shared" si="12"/>
        <v>-831284</v>
      </c>
      <c r="J64" s="32">
        <f t="shared" si="12"/>
        <v>3955933</v>
      </c>
      <c r="K64" s="32">
        <f t="shared" si="12"/>
        <v>-70022174</v>
      </c>
      <c r="L64" s="32">
        <f t="shared" si="12"/>
        <v>0</v>
      </c>
      <c r="M64" s="32">
        <f t="shared" si="12"/>
        <v>46186</v>
      </c>
      <c r="N64" s="32">
        <f t="shared" si="12"/>
        <v>0</v>
      </c>
      <c r="O64" s="32">
        <f t="shared" si="10"/>
        <v>-64619301</v>
      </c>
      <c r="P64" s="45">
        <f t="shared" si="8"/>
        <v>-662.90484104268614</v>
      </c>
      <c r="Q64" s="10"/>
    </row>
    <row r="65" spans="1:120">
      <c r="A65" s="12"/>
      <c r="B65" s="25">
        <v>361.1</v>
      </c>
      <c r="C65" s="20" t="s">
        <v>77</v>
      </c>
      <c r="D65" s="46">
        <v>560197</v>
      </c>
      <c r="E65" s="46">
        <v>55871</v>
      </c>
      <c r="F65" s="46">
        <v>11672</v>
      </c>
      <c r="G65" s="46">
        <v>707590</v>
      </c>
      <c r="H65" s="46">
        <v>0</v>
      </c>
      <c r="I65" s="46">
        <v>2010296</v>
      </c>
      <c r="J65" s="46">
        <v>193934</v>
      </c>
      <c r="K65" s="46">
        <v>3688786</v>
      </c>
      <c r="L65" s="46">
        <v>0</v>
      </c>
      <c r="M65" s="46">
        <v>46186</v>
      </c>
      <c r="N65" s="46">
        <v>0</v>
      </c>
      <c r="O65" s="46">
        <f t="shared" si="10"/>
        <v>7274532</v>
      </c>
      <c r="P65" s="47">
        <f t="shared" si="8"/>
        <v>74.626658049426027</v>
      </c>
      <c r="Q65" s="9"/>
    </row>
    <row r="66" spans="1:120">
      <c r="A66" s="12"/>
      <c r="B66" s="25">
        <v>361.2</v>
      </c>
      <c r="C66" s="20" t="s">
        <v>78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6924457</v>
      </c>
      <c r="L66" s="46">
        <v>0</v>
      </c>
      <c r="M66" s="46">
        <v>0</v>
      </c>
      <c r="N66" s="46">
        <v>0</v>
      </c>
      <c r="O66" s="46">
        <f t="shared" ref="O66:O79" si="13">SUM(D66:N66)</f>
        <v>6924457</v>
      </c>
      <c r="P66" s="47">
        <f t="shared" si="8"/>
        <v>71.035371721088651</v>
      </c>
      <c r="Q66" s="9"/>
    </row>
    <row r="67" spans="1:120">
      <c r="A67" s="12"/>
      <c r="B67" s="25">
        <v>361.3</v>
      </c>
      <c r="C67" s="20" t="s">
        <v>79</v>
      </c>
      <c r="D67" s="46">
        <v>-1227031</v>
      </c>
      <c r="E67" s="46">
        <v>-90266</v>
      </c>
      <c r="F67" s="46">
        <v>0</v>
      </c>
      <c r="G67" s="46">
        <v>-203666</v>
      </c>
      <c r="H67" s="46">
        <v>0</v>
      </c>
      <c r="I67" s="46">
        <v>-4043732</v>
      </c>
      <c r="J67" s="46">
        <v>-394205</v>
      </c>
      <c r="K67" s="46">
        <v>-158373917</v>
      </c>
      <c r="L67" s="46">
        <v>0</v>
      </c>
      <c r="M67" s="46">
        <v>0</v>
      </c>
      <c r="N67" s="46">
        <v>0</v>
      </c>
      <c r="O67" s="46">
        <f t="shared" si="13"/>
        <v>-164332817</v>
      </c>
      <c r="P67" s="47">
        <f t="shared" si="8"/>
        <v>-1685.8278911355267</v>
      </c>
      <c r="Q67" s="9"/>
    </row>
    <row r="68" spans="1:120">
      <c r="A68" s="12"/>
      <c r="B68" s="25">
        <v>361.4</v>
      </c>
      <c r="C68" s="20" t="s">
        <v>125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37874412</v>
      </c>
      <c r="L68" s="46">
        <v>0</v>
      </c>
      <c r="M68" s="46">
        <v>0</v>
      </c>
      <c r="N68" s="46">
        <v>0</v>
      </c>
      <c r="O68" s="46">
        <f t="shared" si="13"/>
        <v>37874412</v>
      </c>
      <c r="P68" s="47">
        <f t="shared" si="8"/>
        <v>388.5391930569661</v>
      </c>
      <c r="Q68" s="9"/>
    </row>
    <row r="69" spans="1:120">
      <c r="A69" s="12"/>
      <c r="B69" s="25">
        <v>362</v>
      </c>
      <c r="C69" s="20" t="s">
        <v>81</v>
      </c>
      <c r="D69" s="46">
        <v>204643</v>
      </c>
      <c r="E69" s="46">
        <v>0</v>
      </c>
      <c r="F69" s="46">
        <v>0</v>
      </c>
      <c r="G69" s="46">
        <v>0</v>
      </c>
      <c r="H69" s="46">
        <v>0</v>
      </c>
      <c r="I69" s="46">
        <v>153433</v>
      </c>
      <c r="J69" s="46">
        <v>0</v>
      </c>
      <c r="K69" s="46">
        <v>2924</v>
      </c>
      <c r="L69" s="46">
        <v>0</v>
      </c>
      <c r="M69" s="46">
        <v>0</v>
      </c>
      <c r="N69" s="46">
        <v>0</v>
      </c>
      <c r="O69" s="46">
        <f t="shared" si="13"/>
        <v>361000</v>
      </c>
      <c r="P69" s="47">
        <f t="shared" ref="P69:P80" si="14">(O69/P$82)</f>
        <v>3.7033617497101941</v>
      </c>
      <c r="Q69" s="9"/>
    </row>
    <row r="70" spans="1:120">
      <c r="A70" s="12"/>
      <c r="B70" s="25">
        <v>364</v>
      </c>
      <c r="C70" s="20" t="s">
        <v>126</v>
      </c>
      <c r="D70" s="46">
        <v>60525</v>
      </c>
      <c r="E70" s="46">
        <v>0</v>
      </c>
      <c r="F70" s="46">
        <v>0</v>
      </c>
      <c r="G70" s="46">
        <v>0</v>
      </c>
      <c r="H70" s="46">
        <v>0</v>
      </c>
      <c r="I70" s="46">
        <v>124339</v>
      </c>
      <c r="J70" s="46">
        <v>11300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3"/>
        <v>196164</v>
      </c>
      <c r="P70" s="47">
        <f t="shared" si="14"/>
        <v>2.0123718954851815</v>
      </c>
      <c r="Q70" s="9"/>
    </row>
    <row r="71" spans="1:120">
      <c r="A71" s="12"/>
      <c r="B71" s="25">
        <v>365</v>
      </c>
      <c r="C71" s="20" t="s">
        <v>127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10481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3"/>
        <v>10481</v>
      </c>
      <c r="P71" s="47">
        <f t="shared" si="14"/>
        <v>0.10752059417925912</v>
      </c>
      <c r="Q71" s="9"/>
    </row>
    <row r="72" spans="1:120">
      <c r="A72" s="12"/>
      <c r="B72" s="25">
        <v>366</v>
      </c>
      <c r="C72" s="20" t="s">
        <v>84</v>
      </c>
      <c r="D72" s="46">
        <v>83994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3"/>
        <v>83994</v>
      </c>
      <c r="P72" s="47">
        <f t="shared" si="14"/>
        <v>0.86166251192564547</v>
      </c>
      <c r="Q72" s="9"/>
    </row>
    <row r="73" spans="1:120">
      <c r="A73" s="12"/>
      <c r="B73" s="25">
        <v>368</v>
      </c>
      <c r="C73" s="20" t="s">
        <v>85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39824496</v>
      </c>
      <c r="L73" s="46">
        <v>0</v>
      </c>
      <c r="M73" s="46">
        <v>0</v>
      </c>
      <c r="N73" s="46">
        <v>0</v>
      </c>
      <c r="O73" s="46">
        <f t="shared" si="13"/>
        <v>39824496</v>
      </c>
      <c r="P73" s="47">
        <f t="shared" si="14"/>
        <v>408.54436340134799</v>
      </c>
      <c r="Q73" s="9"/>
    </row>
    <row r="74" spans="1:120">
      <c r="A74" s="12"/>
      <c r="B74" s="25">
        <v>369.3</v>
      </c>
      <c r="C74" s="20" t="s">
        <v>147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36668</v>
      </c>
      <c r="L74" s="46">
        <v>0</v>
      </c>
      <c r="M74" s="46">
        <v>0</v>
      </c>
      <c r="N74" s="46">
        <v>0</v>
      </c>
      <c r="O74" s="46">
        <f>SUM(D74:N74)</f>
        <v>36668</v>
      </c>
      <c r="P74" s="47">
        <f t="shared" si="14"/>
        <v>0.3761630710204249</v>
      </c>
      <c r="Q74" s="9"/>
    </row>
    <row r="75" spans="1:120">
      <c r="A75" s="12"/>
      <c r="B75" s="25">
        <v>369.9</v>
      </c>
      <c r="C75" s="20" t="s">
        <v>86</v>
      </c>
      <c r="D75" s="46">
        <v>1948228</v>
      </c>
      <c r="E75" s="46">
        <v>120281</v>
      </c>
      <c r="F75" s="46">
        <v>0</v>
      </c>
      <c r="G75" s="46">
        <v>0</v>
      </c>
      <c r="H75" s="46">
        <v>0</v>
      </c>
      <c r="I75" s="46">
        <v>913899</v>
      </c>
      <c r="J75" s="46">
        <v>4144904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3"/>
        <v>7127312</v>
      </c>
      <c r="P75" s="47">
        <f t="shared" si="14"/>
        <v>73.116384041691035</v>
      </c>
      <c r="Q75" s="9"/>
    </row>
    <row r="76" spans="1:120" ht="15.75">
      <c r="A76" s="29" t="s">
        <v>51</v>
      </c>
      <c r="B76" s="30"/>
      <c r="C76" s="31"/>
      <c r="D76" s="32">
        <f t="shared" ref="D76:N76" si="15">SUM(D77:D79)</f>
        <v>5245448</v>
      </c>
      <c r="E76" s="32">
        <f t="shared" si="15"/>
        <v>3012100</v>
      </c>
      <c r="F76" s="32">
        <f t="shared" si="15"/>
        <v>2159700</v>
      </c>
      <c r="G76" s="32">
        <f t="shared" si="15"/>
        <v>2809911</v>
      </c>
      <c r="H76" s="32">
        <f t="shared" si="15"/>
        <v>0</v>
      </c>
      <c r="I76" s="32">
        <f t="shared" si="15"/>
        <v>2750868</v>
      </c>
      <c r="J76" s="32">
        <f t="shared" si="15"/>
        <v>0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 t="shared" si="15"/>
        <v>0</v>
      </c>
      <c r="O76" s="32">
        <f t="shared" si="13"/>
        <v>15978027</v>
      </c>
      <c r="P76" s="45">
        <f t="shared" si="14"/>
        <v>163.91250423168066</v>
      </c>
      <c r="Q76" s="9"/>
    </row>
    <row r="77" spans="1:120">
      <c r="A77" s="12"/>
      <c r="B77" s="25">
        <v>381</v>
      </c>
      <c r="C77" s="20" t="s">
        <v>87</v>
      </c>
      <c r="D77" s="46">
        <v>5245448</v>
      </c>
      <c r="E77" s="46">
        <v>3012100</v>
      </c>
      <c r="F77" s="46">
        <v>2159700</v>
      </c>
      <c r="G77" s="46">
        <v>2809911</v>
      </c>
      <c r="H77" s="46">
        <v>0</v>
      </c>
      <c r="I77" s="46">
        <v>1451780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3"/>
        <v>14678939</v>
      </c>
      <c r="P77" s="47">
        <f t="shared" si="14"/>
        <v>150.58565434606427</v>
      </c>
      <c r="Q77" s="9"/>
    </row>
    <row r="78" spans="1:120">
      <c r="A78" s="12"/>
      <c r="B78" s="25">
        <v>389.4</v>
      </c>
      <c r="C78" s="20" t="s">
        <v>104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50598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3"/>
        <v>50598</v>
      </c>
      <c r="P78" s="47">
        <f t="shared" si="14"/>
        <v>0.51906564490813401</v>
      </c>
      <c r="Q78" s="9"/>
    </row>
    <row r="79" spans="1:120" ht="15.75" thickBot="1">
      <c r="A79" s="12"/>
      <c r="B79" s="25">
        <v>389.8</v>
      </c>
      <c r="C79" s="20" t="s">
        <v>88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1248490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3"/>
        <v>1248490</v>
      </c>
      <c r="P79" s="47">
        <f t="shared" si="14"/>
        <v>12.807784240708255</v>
      </c>
      <c r="Q79" s="9"/>
    </row>
    <row r="80" spans="1:120" ht="16.5" thickBot="1">
      <c r="A80" s="14" t="s">
        <v>70</v>
      </c>
      <c r="B80" s="23"/>
      <c r="C80" s="22"/>
      <c r="D80" s="15">
        <f t="shared" ref="D80:N80" si="16">SUM(D5,D17,D25,D37,D58,D64,D76)</f>
        <v>148305398</v>
      </c>
      <c r="E80" s="15">
        <f t="shared" si="16"/>
        <v>11403955</v>
      </c>
      <c r="F80" s="15">
        <f t="shared" si="16"/>
        <v>5519192</v>
      </c>
      <c r="G80" s="15">
        <f t="shared" si="16"/>
        <v>3497894</v>
      </c>
      <c r="H80" s="15">
        <f t="shared" si="16"/>
        <v>0</v>
      </c>
      <c r="I80" s="15">
        <f t="shared" si="16"/>
        <v>152130161</v>
      </c>
      <c r="J80" s="15">
        <f t="shared" si="16"/>
        <v>35912417</v>
      </c>
      <c r="K80" s="15">
        <f t="shared" si="16"/>
        <v>-70022174</v>
      </c>
      <c r="L80" s="15">
        <f t="shared" si="16"/>
        <v>0</v>
      </c>
      <c r="M80" s="15">
        <f t="shared" si="16"/>
        <v>4795797</v>
      </c>
      <c r="N80" s="15">
        <f t="shared" si="16"/>
        <v>0</v>
      </c>
      <c r="O80" s="15">
        <f>SUM(D80:N80)</f>
        <v>291542640</v>
      </c>
      <c r="P80" s="38">
        <f t="shared" si="14"/>
        <v>2990.8251007909398</v>
      </c>
      <c r="Q80" s="6"/>
      <c r="R80" s="2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</row>
    <row r="81" spans="1:16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9"/>
    </row>
    <row r="82" spans="1:16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2"/>
      <c r="M82" s="48" t="s">
        <v>190</v>
      </c>
      <c r="N82" s="48"/>
      <c r="O82" s="48"/>
      <c r="P82" s="43">
        <v>97479</v>
      </c>
    </row>
    <row r="83" spans="1:16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1"/>
    </row>
    <row r="84" spans="1:16" ht="15.75" customHeight="1" thickBot="1">
      <c r="A84" s="52" t="s">
        <v>106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4"/>
    </row>
  </sheetData>
  <mergeCells count="10">
    <mergeCell ref="M82:O82"/>
    <mergeCell ref="A83:P83"/>
    <mergeCell ref="A84:P8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89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8"/>
      <c r="M3" s="69"/>
      <c r="N3" s="36"/>
      <c r="O3" s="37"/>
      <c r="P3" s="70" t="s">
        <v>170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171</v>
      </c>
      <c r="N4" s="35" t="s">
        <v>10</v>
      </c>
      <c r="O4" s="35" t="s">
        <v>172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173</v>
      </c>
      <c r="B5" s="26"/>
      <c r="C5" s="26"/>
      <c r="D5" s="27">
        <f t="shared" ref="D5:N5" si="0">SUM(D6:D16)</f>
        <v>64461629</v>
      </c>
      <c r="E5" s="27">
        <f t="shared" si="0"/>
        <v>1524355</v>
      </c>
      <c r="F5" s="27">
        <f t="shared" si="0"/>
        <v>3339816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69325800</v>
      </c>
      <c r="P5" s="33">
        <f t="shared" ref="P5:P36" si="1">(O5/P$86)</f>
        <v>712.06359966721107</v>
      </c>
      <c r="Q5" s="6"/>
    </row>
    <row r="6" spans="1:134">
      <c r="A6" s="12"/>
      <c r="B6" s="25">
        <v>311</v>
      </c>
      <c r="C6" s="20" t="s">
        <v>3</v>
      </c>
      <c r="D6" s="46">
        <v>47250405</v>
      </c>
      <c r="E6" s="46">
        <v>0</v>
      </c>
      <c r="F6" s="46">
        <v>3339816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50590221</v>
      </c>
      <c r="P6" s="47">
        <f t="shared" si="1"/>
        <v>519.62551998274432</v>
      </c>
      <c r="Q6" s="9"/>
    </row>
    <row r="7" spans="1:134">
      <c r="A7" s="12"/>
      <c r="B7" s="25">
        <v>312.41000000000003</v>
      </c>
      <c r="C7" s="20" t="s">
        <v>174</v>
      </c>
      <c r="D7" s="46">
        <v>0</v>
      </c>
      <c r="E7" s="46">
        <v>986111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986111</v>
      </c>
      <c r="P7" s="47">
        <f t="shared" si="1"/>
        <v>10.128606497601659</v>
      </c>
      <c r="Q7" s="9"/>
    </row>
    <row r="8" spans="1:134">
      <c r="A8" s="12"/>
      <c r="B8" s="25">
        <v>312.43</v>
      </c>
      <c r="C8" s="20" t="s">
        <v>175</v>
      </c>
      <c r="D8" s="46">
        <v>0</v>
      </c>
      <c r="E8" s="46">
        <v>538244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538244</v>
      </c>
      <c r="P8" s="47">
        <f t="shared" si="1"/>
        <v>5.528446265881942</v>
      </c>
      <c r="Q8" s="9"/>
    </row>
    <row r="9" spans="1:134">
      <c r="A9" s="12"/>
      <c r="B9" s="25">
        <v>312.51</v>
      </c>
      <c r="C9" s="20" t="s">
        <v>96</v>
      </c>
      <c r="D9" s="46">
        <v>934287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934287</v>
      </c>
      <c r="P9" s="47">
        <f t="shared" si="1"/>
        <v>9.5963085076880414</v>
      </c>
      <c r="Q9" s="9"/>
    </row>
    <row r="10" spans="1:134">
      <c r="A10" s="12"/>
      <c r="B10" s="25">
        <v>312.52</v>
      </c>
      <c r="C10" s="20" t="s">
        <v>115</v>
      </c>
      <c r="D10" s="46">
        <v>838995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838995</v>
      </c>
      <c r="P10" s="47">
        <f t="shared" si="1"/>
        <v>8.6175392105506425</v>
      </c>
      <c r="Q10" s="9"/>
    </row>
    <row r="11" spans="1:134">
      <c r="A11" s="12"/>
      <c r="B11" s="25">
        <v>314.10000000000002</v>
      </c>
      <c r="C11" s="20" t="s">
        <v>14</v>
      </c>
      <c r="D11" s="46">
        <v>7387684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7387684</v>
      </c>
      <c r="P11" s="47">
        <f t="shared" si="1"/>
        <v>75.880853336620135</v>
      </c>
      <c r="Q11" s="9"/>
    </row>
    <row r="12" spans="1:134">
      <c r="A12" s="12"/>
      <c r="B12" s="25">
        <v>314.3</v>
      </c>
      <c r="C12" s="20" t="s">
        <v>15</v>
      </c>
      <c r="D12" s="46">
        <v>2209762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2209762</v>
      </c>
      <c r="P12" s="47">
        <f t="shared" si="1"/>
        <v>22.69704906582853</v>
      </c>
      <c r="Q12" s="9"/>
    </row>
    <row r="13" spans="1:134">
      <c r="A13" s="12"/>
      <c r="B13" s="25">
        <v>314.39999999999998</v>
      </c>
      <c r="C13" s="20" t="s">
        <v>16</v>
      </c>
      <c r="D13" s="46">
        <v>509714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509714</v>
      </c>
      <c r="P13" s="47">
        <f t="shared" si="1"/>
        <v>5.2354071015519876</v>
      </c>
      <c r="Q13" s="9"/>
    </row>
    <row r="14" spans="1:134">
      <c r="A14" s="12"/>
      <c r="B14" s="25">
        <v>314.8</v>
      </c>
      <c r="C14" s="20" t="s">
        <v>17</v>
      </c>
      <c r="D14" s="46">
        <v>63465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63465</v>
      </c>
      <c r="P14" s="47">
        <f t="shared" si="1"/>
        <v>0.65186577512094412</v>
      </c>
      <c r="Q14" s="9"/>
    </row>
    <row r="15" spans="1:134">
      <c r="A15" s="12"/>
      <c r="B15" s="25">
        <v>315.10000000000002</v>
      </c>
      <c r="C15" s="20" t="s">
        <v>176</v>
      </c>
      <c r="D15" s="46">
        <v>2986685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2986685</v>
      </c>
      <c r="P15" s="47">
        <f t="shared" si="1"/>
        <v>30.677030372127899</v>
      </c>
      <c r="Q15" s="9"/>
    </row>
    <row r="16" spans="1:134">
      <c r="A16" s="12"/>
      <c r="B16" s="25">
        <v>316</v>
      </c>
      <c r="C16" s="20" t="s">
        <v>117</v>
      </c>
      <c r="D16" s="46">
        <v>2280632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2280632</v>
      </c>
      <c r="P16" s="47">
        <f t="shared" si="1"/>
        <v>23.424973551494983</v>
      </c>
      <c r="Q16" s="9"/>
    </row>
    <row r="17" spans="1:17" ht="15.75">
      <c r="A17" s="29" t="s">
        <v>20</v>
      </c>
      <c r="B17" s="30"/>
      <c r="C17" s="31"/>
      <c r="D17" s="32">
        <f t="shared" ref="D17:N17" si="3">SUM(D18:D26)</f>
        <v>22643928</v>
      </c>
      <c r="E17" s="32">
        <f t="shared" si="3"/>
        <v>5214891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4636485</v>
      </c>
      <c r="N17" s="32">
        <f t="shared" si="3"/>
        <v>0</v>
      </c>
      <c r="O17" s="44">
        <f>SUM(D17:N17)</f>
        <v>32495304</v>
      </c>
      <c r="P17" s="45">
        <f t="shared" si="1"/>
        <v>333.76784888916279</v>
      </c>
      <c r="Q17" s="10"/>
    </row>
    <row r="18" spans="1:17">
      <c r="A18" s="12"/>
      <c r="B18" s="25">
        <v>322</v>
      </c>
      <c r="C18" s="20" t="s">
        <v>177</v>
      </c>
      <c r="D18" s="46">
        <v>0</v>
      </c>
      <c r="E18" s="46">
        <v>5178368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5178368</v>
      </c>
      <c r="P18" s="47">
        <f t="shared" si="1"/>
        <v>53.188385254573284</v>
      </c>
      <c r="Q18" s="9"/>
    </row>
    <row r="19" spans="1:17">
      <c r="A19" s="12"/>
      <c r="B19" s="25">
        <v>323.10000000000002</v>
      </c>
      <c r="C19" s="20" t="s">
        <v>21</v>
      </c>
      <c r="D19" s="46">
        <v>5456108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6" si="4">SUM(D19:N19)</f>
        <v>5456108</v>
      </c>
      <c r="P19" s="47">
        <f t="shared" si="1"/>
        <v>56.041126141394223</v>
      </c>
      <c r="Q19" s="9"/>
    </row>
    <row r="20" spans="1:17">
      <c r="A20" s="12"/>
      <c r="B20" s="25">
        <v>323.7</v>
      </c>
      <c r="C20" s="20" t="s">
        <v>22</v>
      </c>
      <c r="D20" s="46">
        <v>3960819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3960819</v>
      </c>
      <c r="P20" s="47">
        <f t="shared" si="1"/>
        <v>40.68261793978985</v>
      </c>
      <c r="Q20" s="9"/>
    </row>
    <row r="21" spans="1:17">
      <c r="A21" s="12"/>
      <c r="B21" s="25">
        <v>323.89999999999998</v>
      </c>
      <c r="C21" s="20" t="s">
        <v>23</v>
      </c>
      <c r="D21" s="46">
        <v>287190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287190</v>
      </c>
      <c r="P21" s="47">
        <f t="shared" si="1"/>
        <v>2.9498043324191907</v>
      </c>
      <c r="Q21" s="9"/>
    </row>
    <row r="22" spans="1:17">
      <c r="A22" s="12"/>
      <c r="B22" s="25">
        <v>324.12</v>
      </c>
      <c r="C22" s="20" t="s">
        <v>24</v>
      </c>
      <c r="D22" s="46">
        <v>0</v>
      </c>
      <c r="E22" s="46">
        <v>33322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33322</v>
      </c>
      <c r="P22" s="47">
        <f t="shared" si="1"/>
        <v>0.34225906182273852</v>
      </c>
      <c r="Q22" s="9"/>
    </row>
    <row r="23" spans="1:17">
      <c r="A23" s="12"/>
      <c r="B23" s="25">
        <v>324.32</v>
      </c>
      <c r="C23" s="20" t="s">
        <v>26</v>
      </c>
      <c r="D23" s="46">
        <v>0</v>
      </c>
      <c r="E23" s="46">
        <v>3201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3201</v>
      </c>
      <c r="P23" s="47">
        <f t="shared" si="1"/>
        <v>3.2878316334391276E-2</v>
      </c>
      <c r="Q23" s="9"/>
    </row>
    <row r="24" spans="1:17">
      <c r="A24" s="12"/>
      <c r="B24" s="25">
        <v>325.10000000000002</v>
      </c>
      <c r="C24" s="20" t="s">
        <v>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4636485</v>
      </c>
      <c r="N24" s="46">
        <v>0</v>
      </c>
      <c r="O24" s="46">
        <f t="shared" si="4"/>
        <v>4636485</v>
      </c>
      <c r="P24" s="47">
        <f t="shared" si="1"/>
        <v>47.622561858687952</v>
      </c>
      <c r="Q24" s="9"/>
    </row>
    <row r="25" spans="1:17">
      <c r="A25" s="12"/>
      <c r="B25" s="25">
        <v>325.2</v>
      </c>
      <c r="C25" s="20" t="s">
        <v>29</v>
      </c>
      <c r="D25" s="46">
        <v>11803562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11803562</v>
      </c>
      <c r="P25" s="47">
        <f t="shared" si="1"/>
        <v>121.23750243942521</v>
      </c>
      <c r="Q25" s="9"/>
    </row>
    <row r="26" spans="1:17">
      <c r="A26" s="12"/>
      <c r="B26" s="25">
        <v>329.5</v>
      </c>
      <c r="C26" s="20" t="s">
        <v>178</v>
      </c>
      <c r="D26" s="46">
        <v>1136249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1136249</v>
      </c>
      <c r="P26" s="47">
        <f t="shared" si="1"/>
        <v>11.670713544715948</v>
      </c>
      <c r="Q26" s="9"/>
    </row>
    <row r="27" spans="1:17" ht="15.75">
      <c r="A27" s="29" t="s">
        <v>179</v>
      </c>
      <c r="B27" s="30"/>
      <c r="C27" s="31"/>
      <c r="D27" s="32">
        <f t="shared" ref="D27:N27" si="5">SUM(D28:D39)</f>
        <v>14880760</v>
      </c>
      <c r="E27" s="32">
        <f t="shared" si="5"/>
        <v>1370646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16251406</v>
      </c>
      <c r="P27" s="45">
        <f t="shared" si="1"/>
        <v>166.92248276995448</v>
      </c>
      <c r="Q27" s="10"/>
    </row>
    <row r="28" spans="1:17">
      <c r="A28" s="12"/>
      <c r="B28" s="25">
        <v>331.2</v>
      </c>
      <c r="C28" s="20" t="s">
        <v>31</v>
      </c>
      <c r="D28" s="46">
        <v>355082</v>
      </c>
      <c r="E28" s="46">
        <v>113171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468253</v>
      </c>
      <c r="P28" s="47">
        <f t="shared" si="1"/>
        <v>4.8095502213457406</v>
      </c>
      <c r="Q28" s="9"/>
    </row>
    <row r="29" spans="1:17">
      <c r="A29" s="12"/>
      <c r="B29" s="25">
        <v>331.5</v>
      </c>
      <c r="C29" s="20" t="s">
        <v>33</v>
      </c>
      <c r="D29" s="46">
        <v>0</v>
      </c>
      <c r="E29" s="46">
        <v>329703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6" si="6">SUM(D29:N29)</f>
        <v>329703</v>
      </c>
      <c r="P29" s="47">
        <f t="shared" si="1"/>
        <v>3.386466582442301</v>
      </c>
      <c r="Q29" s="9"/>
    </row>
    <row r="30" spans="1:17">
      <c r="A30" s="12"/>
      <c r="B30" s="25">
        <v>332</v>
      </c>
      <c r="C30" s="20" t="s">
        <v>180</v>
      </c>
      <c r="D30" s="46">
        <v>558690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558690</v>
      </c>
      <c r="P30" s="47">
        <f t="shared" si="1"/>
        <v>5.7384525313530332</v>
      </c>
      <c r="Q30" s="9"/>
    </row>
    <row r="31" spans="1:17">
      <c r="A31" s="12"/>
      <c r="B31" s="25">
        <v>334.49</v>
      </c>
      <c r="C31" s="20" t="s">
        <v>133</v>
      </c>
      <c r="D31" s="46">
        <v>0</v>
      </c>
      <c r="E31" s="46">
        <v>30520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30520</v>
      </c>
      <c r="P31" s="47">
        <f t="shared" si="1"/>
        <v>0.31347897985805112</v>
      </c>
      <c r="Q31" s="9"/>
    </row>
    <row r="32" spans="1:17">
      <c r="A32" s="12"/>
      <c r="B32" s="25">
        <v>335.125</v>
      </c>
      <c r="C32" s="20" t="s">
        <v>181</v>
      </c>
      <c r="D32" s="46">
        <v>2852554</v>
      </c>
      <c r="E32" s="46">
        <v>789067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3641621</v>
      </c>
      <c r="P32" s="47">
        <f t="shared" si="1"/>
        <v>37.404050986554914</v>
      </c>
      <c r="Q32" s="9"/>
    </row>
    <row r="33" spans="1:17">
      <c r="A33" s="12"/>
      <c r="B33" s="25">
        <v>335.15</v>
      </c>
      <c r="C33" s="20" t="s">
        <v>119</v>
      </c>
      <c r="D33" s="46">
        <v>44267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44267</v>
      </c>
      <c r="P33" s="47">
        <f t="shared" si="1"/>
        <v>0.45467804722727229</v>
      </c>
      <c r="Q33" s="9"/>
    </row>
    <row r="34" spans="1:17">
      <c r="A34" s="12"/>
      <c r="B34" s="25">
        <v>335.18</v>
      </c>
      <c r="C34" s="20" t="s">
        <v>182</v>
      </c>
      <c r="D34" s="46">
        <v>6756523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6756523</v>
      </c>
      <c r="P34" s="47">
        <f t="shared" si="1"/>
        <v>69.398032025801413</v>
      </c>
      <c r="Q34" s="9"/>
    </row>
    <row r="35" spans="1:17">
      <c r="A35" s="12"/>
      <c r="B35" s="25">
        <v>335.21</v>
      </c>
      <c r="C35" s="20" t="s">
        <v>39</v>
      </c>
      <c r="D35" s="46">
        <v>118815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118815</v>
      </c>
      <c r="P35" s="47">
        <f t="shared" si="1"/>
        <v>1.2203802421964072</v>
      </c>
      <c r="Q35" s="9"/>
    </row>
    <row r="36" spans="1:17">
      <c r="A36" s="12"/>
      <c r="B36" s="25">
        <v>335.29</v>
      </c>
      <c r="C36" s="20" t="s">
        <v>167</v>
      </c>
      <c r="D36" s="46">
        <v>9880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9880</v>
      </c>
      <c r="P36" s="47">
        <f t="shared" si="1"/>
        <v>0.10148008915457225</v>
      </c>
      <c r="Q36" s="9"/>
    </row>
    <row r="37" spans="1:17">
      <c r="A37" s="12"/>
      <c r="B37" s="25">
        <v>335.45</v>
      </c>
      <c r="C37" s="20" t="s">
        <v>183</v>
      </c>
      <c r="D37" s="46">
        <v>0</v>
      </c>
      <c r="E37" s="46">
        <v>80746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80746</v>
      </c>
      <c r="P37" s="47">
        <f t="shared" ref="P37:P68" si="7">(O37/P$86)</f>
        <v>0.82936348976468532</v>
      </c>
      <c r="Q37" s="9"/>
    </row>
    <row r="38" spans="1:17">
      <c r="A38" s="12"/>
      <c r="B38" s="25">
        <v>337.6</v>
      </c>
      <c r="C38" s="20" t="s">
        <v>184</v>
      </c>
      <c r="D38" s="46">
        <v>4081577</v>
      </c>
      <c r="E38" s="46">
        <v>27439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4109016</v>
      </c>
      <c r="P38" s="47">
        <f t="shared" si="7"/>
        <v>42.204788463316177</v>
      </c>
      <c r="Q38" s="9"/>
    </row>
    <row r="39" spans="1:17">
      <c r="A39" s="12"/>
      <c r="B39" s="25">
        <v>338</v>
      </c>
      <c r="C39" s="20" t="s">
        <v>44</v>
      </c>
      <c r="D39" s="46">
        <v>103372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103372</v>
      </c>
      <c r="P39" s="47">
        <f t="shared" si="7"/>
        <v>1.0617611109399234</v>
      </c>
      <c r="Q39" s="9"/>
    </row>
    <row r="40" spans="1:17" ht="15.75">
      <c r="A40" s="29" t="s">
        <v>49</v>
      </c>
      <c r="B40" s="30"/>
      <c r="C40" s="31"/>
      <c r="D40" s="32">
        <f t="shared" ref="D40:N40" si="8">SUM(D41:D60)</f>
        <v>32416295</v>
      </c>
      <c r="E40" s="32">
        <f t="shared" si="8"/>
        <v>44226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145453509</v>
      </c>
      <c r="J40" s="32">
        <f t="shared" si="8"/>
        <v>28657060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8"/>
        <v>0</v>
      </c>
      <c r="O40" s="32">
        <f>SUM(D40:N40)</f>
        <v>206571090</v>
      </c>
      <c r="P40" s="45">
        <f t="shared" si="7"/>
        <v>2121.7462176070007</v>
      </c>
      <c r="Q40" s="10"/>
    </row>
    <row r="41" spans="1:17">
      <c r="A41" s="12"/>
      <c r="B41" s="25">
        <v>341.2</v>
      </c>
      <c r="C41" s="20" t="s">
        <v>121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28657060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60" si="9">SUM(D41:N41)</f>
        <v>28657060</v>
      </c>
      <c r="P41" s="47">
        <f t="shared" si="7"/>
        <v>294.34423114452693</v>
      </c>
      <c r="Q41" s="9"/>
    </row>
    <row r="42" spans="1:17">
      <c r="A42" s="12"/>
      <c r="B42" s="25">
        <v>341.9</v>
      </c>
      <c r="C42" s="20" t="s">
        <v>146</v>
      </c>
      <c r="D42" s="46">
        <v>511800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511800</v>
      </c>
      <c r="P42" s="47">
        <f t="shared" si="7"/>
        <v>5.2568329584321942</v>
      </c>
      <c r="Q42" s="9"/>
    </row>
    <row r="43" spans="1:17">
      <c r="A43" s="12"/>
      <c r="B43" s="25">
        <v>342.1</v>
      </c>
      <c r="C43" s="20" t="s">
        <v>53</v>
      </c>
      <c r="D43" s="46">
        <v>956940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956940</v>
      </c>
      <c r="P43" s="47">
        <f t="shared" si="7"/>
        <v>9.82898345299356</v>
      </c>
      <c r="Q43" s="9"/>
    </row>
    <row r="44" spans="1:17">
      <c r="A44" s="12"/>
      <c r="B44" s="25">
        <v>342.2</v>
      </c>
      <c r="C44" s="20" t="s">
        <v>54</v>
      </c>
      <c r="D44" s="46">
        <v>71604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71604</v>
      </c>
      <c r="P44" s="47">
        <f t="shared" si="7"/>
        <v>0.73546359350445256</v>
      </c>
      <c r="Q44" s="9"/>
    </row>
    <row r="45" spans="1:17">
      <c r="A45" s="12"/>
      <c r="B45" s="25">
        <v>342.5</v>
      </c>
      <c r="C45" s="20" t="s">
        <v>55</v>
      </c>
      <c r="D45" s="46">
        <v>1389795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1389795</v>
      </c>
      <c r="P45" s="47">
        <f t="shared" si="7"/>
        <v>14.274951468277202</v>
      </c>
      <c r="Q45" s="9"/>
    </row>
    <row r="46" spans="1:17">
      <c r="A46" s="12"/>
      <c r="B46" s="25">
        <v>342.6</v>
      </c>
      <c r="C46" s="20" t="s">
        <v>56</v>
      </c>
      <c r="D46" s="46">
        <v>2945257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2945257</v>
      </c>
      <c r="P46" s="47">
        <f t="shared" si="7"/>
        <v>30.25151244363644</v>
      </c>
      <c r="Q46" s="9"/>
    </row>
    <row r="47" spans="1:17">
      <c r="A47" s="12"/>
      <c r="B47" s="25">
        <v>342.9</v>
      </c>
      <c r="C47" s="20" t="s">
        <v>57</v>
      </c>
      <c r="D47" s="46">
        <v>1499026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1499026</v>
      </c>
      <c r="P47" s="47">
        <f t="shared" si="7"/>
        <v>15.396891915488039</v>
      </c>
      <c r="Q47" s="9"/>
    </row>
    <row r="48" spans="1:17">
      <c r="A48" s="12"/>
      <c r="B48" s="25">
        <v>343.2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8127377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8127377</v>
      </c>
      <c r="P48" s="47">
        <f t="shared" si="7"/>
        <v>83.47843548105466</v>
      </c>
      <c r="Q48" s="9"/>
    </row>
    <row r="49" spans="1:17">
      <c r="A49" s="12"/>
      <c r="B49" s="25">
        <v>343.3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54946128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54946128</v>
      </c>
      <c r="P49" s="47">
        <f t="shared" si="7"/>
        <v>564.36619110713957</v>
      </c>
      <c r="Q49" s="9"/>
    </row>
    <row r="50" spans="1:17">
      <c r="A50" s="12"/>
      <c r="B50" s="25">
        <v>343.4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12354970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12354970</v>
      </c>
      <c r="P50" s="47">
        <f t="shared" si="7"/>
        <v>126.90115962571514</v>
      </c>
      <c r="Q50" s="9"/>
    </row>
    <row r="51" spans="1:17">
      <c r="A51" s="12"/>
      <c r="B51" s="25">
        <v>343.5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59663810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59663810</v>
      </c>
      <c r="P51" s="47">
        <f t="shared" si="7"/>
        <v>612.82274879569434</v>
      </c>
      <c r="Q51" s="9"/>
    </row>
    <row r="52" spans="1:17">
      <c r="A52" s="12"/>
      <c r="B52" s="25">
        <v>343.6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134634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134634</v>
      </c>
      <c r="P52" s="47">
        <f t="shared" si="7"/>
        <v>1.382861368748652</v>
      </c>
      <c r="Q52" s="9"/>
    </row>
    <row r="53" spans="1:17">
      <c r="A53" s="12"/>
      <c r="B53" s="25">
        <v>343.7</v>
      </c>
      <c r="C53" s="20" t="s">
        <v>63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1232920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1232920</v>
      </c>
      <c r="P53" s="47">
        <f t="shared" si="7"/>
        <v>12.663646915025833</v>
      </c>
      <c r="Q53" s="9"/>
    </row>
    <row r="54" spans="1:17">
      <c r="A54" s="12"/>
      <c r="B54" s="25">
        <v>343.9</v>
      </c>
      <c r="C54" s="20" t="s">
        <v>64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7796463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7796463</v>
      </c>
      <c r="P54" s="47">
        <f t="shared" si="7"/>
        <v>80.079530397806053</v>
      </c>
      <c r="Q54" s="9"/>
    </row>
    <row r="55" spans="1:17">
      <c r="A55" s="12"/>
      <c r="B55" s="25">
        <v>344.9</v>
      </c>
      <c r="C55" s="20" t="s">
        <v>123</v>
      </c>
      <c r="D55" s="46">
        <v>0</v>
      </c>
      <c r="E55" s="46">
        <v>44226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44226</v>
      </c>
      <c r="P55" s="47">
        <f t="shared" si="7"/>
        <v>0.45425692539980894</v>
      </c>
      <c r="Q55" s="9"/>
    </row>
    <row r="56" spans="1:17">
      <c r="A56" s="12"/>
      <c r="B56" s="25">
        <v>347.2</v>
      </c>
      <c r="C56" s="20" t="s">
        <v>66</v>
      </c>
      <c r="D56" s="46">
        <v>966070</v>
      </c>
      <c r="E56" s="46">
        <v>0</v>
      </c>
      <c r="F56" s="46">
        <v>0</v>
      </c>
      <c r="G56" s="46">
        <v>0</v>
      </c>
      <c r="H56" s="46">
        <v>0</v>
      </c>
      <c r="I56" s="46">
        <v>956825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1922895</v>
      </c>
      <c r="P56" s="47">
        <f t="shared" si="7"/>
        <v>19.750562351708624</v>
      </c>
      <c r="Q56" s="9"/>
    </row>
    <row r="57" spans="1:17">
      <c r="A57" s="12"/>
      <c r="B57" s="25">
        <v>347.4</v>
      </c>
      <c r="C57" s="20" t="s">
        <v>67</v>
      </c>
      <c r="D57" s="46">
        <v>33148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9"/>
        <v>33148</v>
      </c>
      <c r="P57" s="47">
        <f t="shared" si="7"/>
        <v>0.34047186187204059</v>
      </c>
      <c r="Q57" s="9"/>
    </row>
    <row r="58" spans="1:17">
      <c r="A58" s="12"/>
      <c r="B58" s="25">
        <v>347.5</v>
      </c>
      <c r="C58" s="20" t="s">
        <v>68</v>
      </c>
      <c r="D58" s="46">
        <v>144105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9"/>
        <v>144105</v>
      </c>
      <c r="P58" s="47">
        <f t="shared" si="7"/>
        <v>1.4801405108926755</v>
      </c>
      <c r="Q58" s="9"/>
    </row>
    <row r="59" spans="1:17">
      <c r="A59" s="12"/>
      <c r="B59" s="25">
        <v>347.9</v>
      </c>
      <c r="C59" s="20" t="s">
        <v>69</v>
      </c>
      <c r="D59" s="46">
        <v>54469</v>
      </c>
      <c r="E59" s="46">
        <v>0</v>
      </c>
      <c r="F59" s="46">
        <v>0</v>
      </c>
      <c r="G59" s="46">
        <v>0</v>
      </c>
      <c r="H59" s="46">
        <v>0</v>
      </c>
      <c r="I59" s="46">
        <v>240382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9"/>
        <v>294851</v>
      </c>
      <c r="P59" s="47">
        <f t="shared" si="7"/>
        <v>3.0284924865703222</v>
      </c>
      <c r="Q59" s="9"/>
    </row>
    <row r="60" spans="1:17">
      <c r="A60" s="12"/>
      <c r="B60" s="25">
        <v>349</v>
      </c>
      <c r="C60" s="20" t="s">
        <v>185</v>
      </c>
      <c r="D60" s="46">
        <v>23844081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9"/>
        <v>23844081</v>
      </c>
      <c r="P60" s="47">
        <f t="shared" si="7"/>
        <v>244.90885280251442</v>
      </c>
      <c r="Q60" s="9"/>
    </row>
    <row r="61" spans="1:17" ht="15.75">
      <c r="A61" s="29" t="s">
        <v>50</v>
      </c>
      <c r="B61" s="30"/>
      <c r="C61" s="31"/>
      <c r="D61" s="32">
        <f t="shared" ref="D61:N61" si="10">SUM(D62:D66)</f>
        <v>2144893</v>
      </c>
      <c r="E61" s="32">
        <f t="shared" si="10"/>
        <v>388280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si="10"/>
        <v>0</v>
      </c>
      <c r="O61" s="32">
        <f t="shared" ref="O61:O68" si="11">SUM(D61:N61)</f>
        <v>2533173</v>
      </c>
      <c r="P61" s="45">
        <f t="shared" si="7"/>
        <v>26.01888885465134</v>
      </c>
      <c r="Q61" s="10"/>
    </row>
    <row r="62" spans="1:17">
      <c r="A62" s="13"/>
      <c r="B62" s="39">
        <v>351.1</v>
      </c>
      <c r="C62" s="21" t="s">
        <v>72</v>
      </c>
      <c r="D62" s="46">
        <v>14717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1"/>
        <v>14717</v>
      </c>
      <c r="P62" s="47">
        <f t="shared" si="7"/>
        <v>0.15116219353115787</v>
      </c>
      <c r="Q62" s="9"/>
    </row>
    <row r="63" spans="1:17">
      <c r="A63" s="13"/>
      <c r="B63" s="39">
        <v>351.2</v>
      </c>
      <c r="C63" s="21" t="s">
        <v>73</v>
      </c>
      <c r="D63" s="46">
        <v>517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1"/>
        <v>517</v>
      </c>
      <c r="P63" s="47">
        <f t="shared" si="7"/>
        <v>5.3102435316714431E-3</v>
      </c>
      <c r="Q63" s="9"/>
    </row>
    <row r="64" spans="1:17">
      <c r="A64" s="13"/>
      <c r="B64" s="39">
        <v>351.5</v>
      </c>
      <c r="C64" s="21" t="s">
        <v>75</v>
      </c>
      <c r="D64" s="46">
        <v>632539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1"/>
        <v>632539</v>
      </c>
      <c r="P64" s="47">
        <f t="shared" si="7"/>
        <v>6.4969751127271236</v>
      </c>
      <c r="Q64" s="9"/>
    </row>
    <row r="65" spans="1:17">
      <c r="A65" s="13"/>
      <c r="B65" s="39">
        <v>354</v>
      </c>
      <c r="C65" s="21" t="s">
        <v>109</v>
      </c>
      <c r="D65" s="46">
        <v>1459159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1"/>
        <v>1459159</v>
      </c>
      <c r="P65" s="47">
        <f t="shared" si="7"/>
        <v>14.987407430232439</v>
      </c>
      <c r="Q65" s="9"/>
    </row>
    <row r="66" spans="1:17">
      <c r="A66" s="13"/>
      <c r="B66" s="39">
        <v>359</v>
      </c>
      <c r="C66" s="21" t="s">
        <v>76</v>
      </c>
      <c r="D66" s="46">
        <v>37961</v>
      </c>
      <c r="E66" s="46">
        <v>388280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1"/>
        <v>426241</v>
      </c>
      <c r="P66" s="47">
        <f t="shared" si="7"/>
        <v>4.3780338746289509</v>
      </c>
      <c r="Q66" s="9"/>
    </row>
    <row r="67" spans="1:17" ht="15.75">
      <c r="A67" s="29" t="s">
        <v>4</v>
      </c>
      <c r="B67" s="30"/>
      <c r="C67" s="31"/>
      <c r="D67" s="32">
        <f t="shared" ref="D67:N67" si="12">SUM(D68:D77)</f>
        <v>1726255</v>
      </c>
      <c r="E67" s="32">
        <f t="shared" si="12"/>
        <v>114606</v>
      </c>
      <c r="F67" s="32">
        <f t="shared" si="12"/>
        <v>824</v>
      </c>
      <c r="G67" s="32">
        <f t="shared" si="12"/>
        <v>177152</v>
      </c>
      <c r="H67" s="32">
        <f t="shared" si="12"/>
        <v>0</v>
      </c>
      <c r="I67" s="32">
        <f t="shared" si="12"/>
        <v>760540</v>
      </c>
      <c r="J67" s="32">
        <f t="shared" si="12"/>
        <v>1882375</v>
      </c>
      <c r="K67" s="32">
        <f t="shared" si="12"/>
        <v>164976966</v>
      </c>
      <c r="L67" s="32">
        <f t="shared" si="12"/>
        <v>0</v>
      </c>
      <c r="M67" s="32">
        <f t="shared" si="12"/>
        <v>2167</v>
      </c>
      <c r="N67" s="32">
        <f t="shared" si="12"/>
        <v>0</v>
      </c>
      <c r="O67" s="32">
        <f t="shared" si="11"/>
        <v>169640885</v>
      </c>
      <c r="P67" s="45">
        <f t="shared" si="7"/>
        <v>1742.4263293583542</v>
      </c>
      <c r="Q67" s="10"/>
    </row>
    <row r="68" spans="1:17">
      <c r="A68" s="12"/>
      <c r="B68" s="25">
        <v>361.1</v>
      </c>
      <c r="C68" s="20" t="s">
        <v>77</v>
      </c>
      <c r="D68" s="46">
        <v>215535</v>
      </c>
      <c r="E68" s="46">
        <v>40912</v>
      </c>
      <c r="F68" s="46">
        <v>824</v>
      </c>
      <c r="G68" s="46">
        <v>193333</v>
      </c>
      <c r="H68" s="46">
        <v>0</v>
      </c>
      <c r="I68" s="46">
        <v>801808</v>
      </c>
      <c r="J68" s="46">
        <v>82092</v>
      </c>
      <c r="K68" s="46">
        <v>2991846</v>
      </c>
      <c r="L68" s="46">
        <v>0</v>
      </c>
      <c r="M68" s="46">
        <v>2167</v>
      </c>
      <c r="N68" s="46">
        <v>0</v>
      </c>
      <c r="O68" s="46">
        <f t="shared" si="11"/>
        <v>4328517</v>
      </c>
      <c r="P68" s="47">
        <f t="shared" si="7"/>
        <v>44.459341201121624</v>
      </c>
      <c r="Q68" s="9"/>
    </row>
    <row r="69" spans="1:17">
      <c r="A69" s="12"/>
      <c r="B69" s="25">
        <v>361.2</v>
      </c>
      <c r="C69" s="20" t="s">
        <v>78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4996324</v>
      </c>
      <c r="L69" s="46">
        <v>0</v>
      </c>
      <c r="M69" s="46">
        <v>0</v>
      </c>
      <c r="N69" s="46">
        <v>0</v>
      </c>
      <c r="O69" s="46">
        <f t="shared" ref="O69:O77" si="13">SUM(D69:N69)</f>
        <v>4996324</v>
      </c>
      <c r="P69" s="47">
        <f t="shared" ref="P69:P84" si="14">(O69/P$86)</f>
        <v>51.318563255579868</v>
      </c>
      <c r="Q69" s="9"/>
    </row>
    <row r="70" spans="1:17">
      <c r="A70" s="12"/>
      <c r="B70" s="25">
        <v>361.3</v>
      </c>
      <c r="C70" s="20" t="s">
        <v>79</v>
      </c>
      <c r="D70" s="46">
        <v>-112784</v>
      </c>
      <c r="E70" s="46">
        <v>-6381</v>
      </c>
      <c r="F70" s="46">
        <v>0</v>
      </c>
      <c r="G70" s="46">
        <v>-18681</v>
      </c>
      <c r="H70" s="46">
        <v>0</v>
      </c>
      <c r="I70" s="46">
        <v>-359150</v>
      </c>
      <c r="J70" s="46">
        <v>-33699</v>
      </c>
      <c r="K70" s="46">
        <v>74644350</v>
      </c>
      <c r="L70" s="46">
        <v>0</v>
      </c>
      <c r="M70" s="46">
        <v>0</v>
      </c>
      <c r="N70" s="46">
        <v>0</v>
      </c>
      <c r="O70" s="46">
        <f t="shared" si="13"/>
        <v>74113655</v>
      </c>
      <c r="P70" s="47">
        <f t="shared" si="14"/>
        <v>761.24092277036539</v>
      </c>
      <c r="Q70" s="9"/>
    </row>
    <row r="71" spans="1:17">
      <c r="A71" s="12"/>
      <c r="B71" s="25">
        <v>361.4</v>
      </c>
      <c r="C71" s="20" t="s">
        <v>125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43066579</v>
      </c>
      <c r="L71" s="46">
        <v>0</v>
      </c>
      <c r="M71" s="46">
        <v>0</v>
      </c>
      <c r="N71" s="46">
        <v>0</v>
      </c>
      <c r="O71" s="46">
        <f t="shared" si="13"/>
        <v>43066579</v>
      </c>
      <c r="P71" s="47">
        <f t="shared" si="14"/>
        <v>442.34820612372766</v>
      </c>
      <c r="Q71" s="9"/>
    </row>
    <row r="72" spans="1:17">
      <c r="A72" s="12"/>
      <c r="B72" s="25">
        <v>362</v>
      </c>
      <c r="C72" s="20" t="s">
        <v>81</v>
      </c>
      <c r="D72" s="46">
        <v>196374</v>
      </c>
      <c r="E72" s="46">
        <v>0</v>
      </c>
      <c r="F72" s="46">
        <v>0</v>
      </c>
      <c r="G72" s="46">
        <v>0</v>
      </c>
      <c r="H72" s="46">
        <v>0</v>
      </c>
      <c r="I72" s="46">
        <v>154396</v>
      </c>
      <c r="J72" s="46">
        <v>0</v>
      </c>
      <c r="K72" s="46">
        <v>2924</v>
      </c>
      <c r="L72" s="46">
        <v>0</v>
      </c>
      <c r="M72" s="46">
        <v>0</v>
      </c>
      <c r="N72" s="46">
        <v>0</v>
      </c>
      <c r="O72" s="46">
        <f t="shared" si="13"/>
        <v>353694</v>
      </c>
      <c r="P72" s="47">
        <f t="shared" si="14"/>
        <v>3.6328844790928421</v>
      </c>
      <c r="Q72" s="9"/>
    </row>
    <row r="73" spans="1:17">
      <c r="A73" s="12"/>
      <c r="B73" s="25">
        <v>364</v>
      </c>
      <c r="C73" s="20" t="s">
        <v>126</v>
      </c>
      <c r="D73" s="46">
        <v>156645</v>
      </c>
      <c r="E73" s="46">
        <v>3675</v>
      </c>
      <c r="F73" s="46">
        <v>0</v>
      </c>
      <c r="G73" s="46">
        <v>0</v>
      </c>
      <c r="H73" s="46">
        <v>0</v>
      </c>
      <c r="I73" s="46">
        <v>88054</v>
      </c>
      <c r="J73" s="46">
        <v>58702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3"/>
        <v>307076</v>
      </c>
      <c r="P73" s="47">
        <f t="shared" si="14"/>
        <v>3.1540586900029788</v>
      </c>
      <c r="Q73" s="9"/>
    </row>
    <row r="74" spans="1:17">
      <c r="A74" s="12"/>
      <c r="B74" s="25">
        <v>365</v>
      </c>
      <c r="C74" s="20" t="s">
        <v>127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16024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3"/>
        <v>16024</v>
      </c>
      <c r="P74" s="47">
        <f t="shared" si="14"/>
        <v>0.16458673568956131</v>
      </c>
      <c r="Q74" s="9"/>
    </row>
    <row r="75" spans="1:17">
      <c r="A75" s="12"/>
      <c r="B75" s="25">
        <v>366</v>
      </c>
      <c r="C75" s="20" t="s">
        <v>84</v>
      </c>
      <c r="D75" s="46">
        <v>41000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3"/>
        <v>41000</v>
      </c>
      <c r="P75" s="47">
        <f t="shared" si="14"/>
        <v>0.4211218274633059</v>
      </c>
      <c r="Q75" s="9"/>
    </row>
    <row r="76" spans="1:17">
      <c r="A76" s="12"/>
      <c r="B76" s="25">
        <v>368</v>
      </c>
      <c r="C76" s="20" t="s">
        <v>85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39253019</v>
      </c>
      <c r="L76" s="46">
        <v>0</v>
      </c>
      <c r="M76" s="46">
        <v>0</v>
      </c>
      <c r="N76" s="46">
        <v>0</v>
      </c>
      <c r="O76" s="46">
        <f t="shared" si="13"/>
        <v>39253019</v>
      </c>
      <c r="P76" s="47">
        <f t="shared" si="14"/>
        <v>403.17812426175288</v>
      </c>
      <c r="Q76" s="9"/>
    </row>
    <row r="77" spans="1:17">
      <c r="A77" s="12"/>
      <c r="B77" s="25">
        <v>369.9</v>
      </c>
      <c r="C77" s="20" t="s">
        <v>86</v>
      </c>
      <c r="D77" s="46">
        <v>1229485</v>
      </c>
      <c r="E77" s="46">
        <v>76400</v>
      </c>
      <c r="F77" s="46">
        <v>0</v>
      </c>
      <c r="G77" s="46">
        <v>2500</v>
      </c>
      <c r="H77" s="46">
        <v>0</v>
      </c>
      <c r="I77" s="46">
        <v>59408</v>
      </c>
      <c r="J77" s="46">
        <v>1775280</v>
      </c>
      <c r="K77" s="46">
        <v>21924</v>
      </c>
      <c r="L77" s="46">
        <v>0</v>
      </c>
      <c r="M77" s="46">
        <v>0</v>
      </c>
      <c r="N77" s="46">
        <v>0</v>
      </c>
      <c r="O77" s="46">
        <f t="shared" si="13"/>
        <v>3164997</v>
      </c>
      <c r="P77" s="47">
        <f t="shared" si="14"/>
        <v>32.508520013558069</v>
      </c>
      <c r="Q77" s="9"/>
    </row>
    <row r="78" spans="1:17" ht="15.75">
      <c r="A78" s="29" t="s">
        <v>51</v>
      </c>
      <c r="B78" s="30"/>
      <c r="C78" s="31"/>
      <c r="D78" s="32">
        <f t="shared" ref="D78:N78" si="15">SUM(D79:D83)</f>
        <v>7229406</v>
      </c>
      <c r="E78" s="32">
        <f t="shared" si="15"/>
        <v>1602790</v>
      </c>
      <c r="F78" s="32">
        <f t="shared" si="15"/>
        <v>3700731</v>
      </c>
      <c r="G78" s="32">
        <f t="shared" si="15"/>
        <v>59749248</v>
      </c>
      <c r="H78" s="32">
        <f t="shared" si="15"/>
        <v>0</v>
      </c>
      <c r="I78" s="32">
        <f t="shared" si="15"/>
        <v>2525167</v>
      </c>
      <c r="J78" s="32">
        <f t="shared" si="15"/>
        <v>47296</v>
      </c>
      <c r="K78" s="32">
        <f t="shared" si="15"/>
        <v>0</v>
      </c>
      <c r="L78" s="32">
        <f t="shared" si="15"/>
        <v>0</v>
      </c>
      <c r="M78" s="32">
        <f t="shared" si="15"/>
        <v>0</v>
      </c>
      <c r="N78" s="32">
        <f t="shared" si="15"/>
        <v>0</v>
      </c>
      <c r="O78" s="32">
        <f t="shared" ref="O78:O84" si="16">SUM(D78:N78)</f>
        <v>74854638</v>
      </c>
      <c r="P78" s="45">
        <f t="shared" si="14"/>
        <v>768.8517548454688</v>
      </c>
      <c r="Q78" s="9"/>
    </row>
    <row r="79" spans="1:17">
      <c r="A79" s="12"/>
      <c r="B79" s="25">
        <v>381</v>
      </c>
      <c r="C79" s="20" t="s">
        <v>87</v>
      </c>
      <c r="D79" s="46">
        <v>7229406</v>
      </c>
      <c r="E79" s="46">
        <v>1602790</v>
      </c>
      <c r="F79" s="46">
        <v>2161700</v>
      </c>
      <c r="G79" s="46">
        <v>14741254</v>
      </c>
      <c r="H79" s="46">
        <v>0</v>
      </c>
      <c r="I79" s="46">
        <v>817990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6"/>
        <v>26553140</v>
      </c>
      <c r="P79" s="47">
        <f t="shared" si="14"/>
        <v>272.73431321192697</v>
      </c>
      <c r="Q79" s="9"/>
    </row>
    <row r="80" spans="1:17">
      <c r="A80" s="12"/>
      <c r="B80" s="25">
        <v>384</v>
      </c>
      <c r="C80" s="20" t="s">
        <v>148</v>
      </c>
      <c r="D80" s="46">
        <v>0</v>
      </c>
      <c r="E80" s="46">
        <v>0</v>
      </c>
      <c r="F80" s="46">
        <v>1539031</v>
      </c>
      <c r="G80" s="46">
        <v>45007994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6"/>
        <v>46547025</v>
      </c>
      <c r="P80" s="47">
        <f t="shared" si="14"/>
        <v>478.09678612146797</v>
      </c>
      <c r="Q80" s="9"/>
    </row>
    <row r="81" spans="1:120">
      <c r="A81" s="12"/>
      <c r="B81" s="25">
        <v>389.3</v>
      </c>
      <c r="C81" s="20" t="s">
        <v>186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450000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6"/>
        <v>450000</v>
      </c>
      <c r="P81" s="47">
        <f t="shared" si="14"/>
        <v>4.6220688380118942</v>
      </c>
      <c r="Q81" s="9"/>
    </row>
    <row r="82" spans="1:120">
      <c r="A82" s="12"/>
      <c r="B82" s="25">
        <v>389.4</v>
      </c>
      <c r="C82" s="20" t="s">
        <v>104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300135</v>
      </c>
      <c r="J82" s="46">
        <v>47296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6"/>
        <v>347431</v>
      </c>
      <c r="P82" s="47">
        <f t="shared" si="14"/>
        <v>3.5685555521318006</v>
      </c>
      <c r="Q82" s="9"/>
    </row>
    <row r="83" spans="1:120" ht="15.75" thickBot="1">
      <c r="A83" s="12"/>
      <c r="B83" s="25">
        <v>389.8</v>
      </c>
      <c r="C83" s="20" t="s">
        <v>88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957042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6"/>
        <v>957042</v>
      </c>
      <c r="P83" s="47">
        <f t="shared" si="14"/>
        <v>9.8300311219301761</v>
      </c>
      <c r="Q83" s="9"/>
    </row>
    <row r="84" spans="1:120" ht="16.5" thickBot="1">
      <c r="A84" s="14" t="s">
        <v>70</v>
      </c>
      <c r="B84" s="23"/>
      <c r="C84" s="22"/>
      <c r="D84" s="15">
        <f t="shared" ref="D84:N84" si="17">SUM(D5,D17,D27,D40,D61,D67,D78)</f>
        <v>145503166</v>
      </c>
      <c r="E84" s="15">
        <f t="shared" si="17"/>
        <v>10259794</v>
      </c>
      <c r="F84" s="15">
        <f t="shared" si="17"/>
        <v>7041371</v>
      </c>
      <c r="G84" s="15">
        <f t="shared" si="17"/>
        <v>59926400</v>
      </c>
      <c r="H84" s="15">
        <f t="shared" si="17"/>
        <v>0</v>
      </c>
      <c r="I84" s="15">
        <f t="shared" si="17"/>
        <v>148739216</v>
      </c>
      <c r="J84" s="15">
        <f t="shared" si="17"/>
        <v>30586731</v>
      </c>
      <c r="K84" s="15">
        <f t="shared" si="17"/>
        <v>164976966</v>
      </c>
      <c r="L84" s="15">
        <f t="shared" si="17"/>
        <v>0</v>
      </c>
      <c r="M84" s="15">
        <f t="shared" si="17"/>
        <v>4638652</v>
      </c>
      <c r="N84" s="15">
        <f t="shared" si="17"/>
        <v>0</v>
      </c>
      <c r="O84" s="15">
        <f t="shared" si="16"/>
        <v>571672296</v>
      </c>
      <c r="P84" s="38">
        <f t="shared" si="14"/>
        <v>5871.7971219918036</v>
      </c>
      <c r="Q84" s="6"/>
      <c r="R84" s="2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</row>
    <row r="85" spans="1:120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9"/>
    </row>
    <row r="86" spans="1:120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2"/>
      <c r="M86" s="48" t="s">
        <v>187</v>
      </c>
      <c r="N86" s="48"/>
      <c r="O86" s="48"/>
      <c r="P86" s="43">
        <v>97359</v>
      </c>
    </row>
    <row r="87" spans="1:120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1"/>
    </row>
    <row r="88" spans="1:120" ht="15.75" customHeight="1" thickBot="1">
      <c r="A88" s="52" t="s">
        <v>106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4"/>
    </row>
  </sheetData>
  <mergeCells count="10">
    <mergeCell ref="M86:O86"/>
    <mergeCell ref="A87:P87"/>
    <mergeCell ref="A88:P8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 xml:space="preserve">&amp;L&amp;14Office of Economic and Demographic Research&amp;R&amp;14Page &amp;P of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61750318</v>
      </c>
      <c r="E5" s="27">
        <f t="shared" si="0"/>
        <v>1470761</v>
      </c>
      <c r="F5" s="27">
        <f t="shared" si="0"/>
        <v>4679520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67900599</v>
      </c>
      <c r="O5" s="33">
        <f t="shared" ref="O5:O36" si="1">(N5/O$92)</f>
        <v>719.79687914091573</v>
      </c>
      <c r="P5" s="6"/>
    </row>
    <row r="6" spans="1:133">
      <c r="A6" s="12"/>
      <c r="B6" s="25">
        <v>311</v>
      </c>
      <c r="C6" s="20" t="s">
        <v>3</v>
      </c>
      <c r="D6" s="46">
        <v>45217806</v>
      </c>
      <c r="E6" s="46">
        <v>0</v>
      </c>
      <c r="F6" s="46">
        <v>4679520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49897326</v>
      </c>
      <c r="O6" s="47">
        <f t="shared" si="1"/>
        <v>528.94878780490387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952374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952374</v>
      </c>
      <c r="O7" s="47">
        <f t="shared" si="1"/>
        <v>10.095873130293747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518387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518387</v>
      </c>
      <c r="O8" s="47">
        <f t="shared" si="1"/>
        <v>5.4952879692154388</v>
      </c>
      <c r="P8" s="9"/>
    </row>
    <row r="9" spans="1:133">
      <c r="A9" s="12"/>
      <c r="B9" s="25">
        <v>312.51</v>
      </c>
      <c r="C9" s="20" t="s">
        <v>96</v>
      </c>
      <c r="D9" s="46">
        <v>861888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861888</v>
      </c>
      <c r="O9" s="47">
        <f t="shared" si="1"/>
        <v>9.1366541931243574</v>
      </c>
      <c r="P9" s="9"/>
    </row>
    <row r="10" spans="1:133">
      <c r="A10" s="12"/>
      <c r="B10" s="25">
        <v>312.52</v>
      </c>
      <c r="C10" s="20" t="s">
        <v>115</v>
      </c>
      <c r="D10" s="46">
        <v>856666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856666</v>
      </c>
      <c r="O10" s="47">
        <f t="shared" si="1"/>
        <v>9.0812971070569155</v>
      </c>
      <c r="P10" s="9"/>
    </row>
    <row r="11" spans="1:133">
      <c r="A11" s="12"/>
      <c r="B11" s="25">
        <v>314.10000000000002</v>
      </c>
      <c r="C11" s="20" t="s">
        <v>14</v>
      </c>
      <c r="D11" s="46">
        <v>7346935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7346935</v>
      </c>
      <c r="O11" s="47">
        <f t="shared" si="1"/>
        <v>77.882978385082637</v>
      </c>
      <c r="P11" s="9"/>
    </row>
    <row r="12" spans="1:133">
      <c r="A12" s="12"/>
      <c r="B12" s="25">
        <v>314.3</v>
      </c>
      <c r="C12" s="20" t="s">
        <v>15</v>
      </c>
      <c r="D12" s="46">
        <v>2197902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2197902</v>
      </c>
      <c r="O12" s="47">
        <f t="shared" si="1"/>
        <v>23.2993968176566</v>
      </c>
      <c r="P12" s="9"/>
    </row>
    <row r="13" spans="1:133">
      <c r="A13" s="12"/>
      <c r="B13" s="25">
        <v>314.39999999999998</v>
      </c>
      <c r="C13" s="20" t="s">
        <v>16</v>
      </c>
      <c r="D13" s="46">
        <v>492845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492845</v>
      </c>
      <c r="O13" s="47">
        <f t="shared" si="1"/>
        <v>5.2245237615680624</v>
      </c>
      <c r="P13" s="9"/>
    </row>
    <row r="14" spans="1:133">
      <c r="A14" s="12"/>
      <c r="B14" s="25">
        <v>314.8</v>
      </c>
      <c r="C14" s="20" t="s">
        <v>17</v>
      </c>
      <c r="D14" s="46">
        <v>66430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66430</v>
      </c>
      <c r="O14" s="47">
        <f t="shared" si="1"/>
        <v>0.7042074353619624</v>
      </c>
      <c r="P14" s="9"/>
    </row>
    <row r="15" spans="1:133">
      <c r="A15" s="12"/>
      <c r="B15" s="25">
        <v>315</v>
      </c>
      <c r="C15" s="20" t="s">
        <v>116</v>
      </c>
      <c r="D15" s="46">
        <v>2959356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2959356</v>
      </c>
      <c r="O15" s="47">
        <f t="shared" si="1"/>
        <v>31.371375870586114</v>
      </c>
      <c r="P15" s="9"/>
    </row>
    <row r="16" spans="1:133">
      <c r="A16" s="12"/>
      <c r="B16" s="25">
        <v>316</v>
      </c>
      <c r="C16" s="20" t="s">
        <v>117</v>
      </c>
      <c r="D16" s="46">
        <v>1750490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1750490</v>
      </c>
      <c r="O16" s="47">
        <f t="shared" si="1"/>
        <v>18.556496666065957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SUM(D18:D27)</f>
        <v>22717100</v>
      </c>
      <c r="E17" s="32">
        <f t="shared" si="3"/>
        <v>6630667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29347767</v>
      </c>
      <c r="O17" s="45">
        <f t="shared" si="1"/>
        <v>311.10816999353352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6256305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6256305</v>
      </c>
      <c r="O18" s="47">
        <f t="shared" si="1"/>
        <v>66.321488768511543</v>
      </c>
      <c r="P18" s="9"/>
    </row>
    <row r="19" spans="1:16">
      <c r="A19" s="12"/>
      <c r="B19" s="25">
        <v>323.10000000000002</v>
      </c>
      <c r="C19" s="20" t="s">
        <v>21</v>
      </c>
      <c r="D19" s="46">
        <v>5309112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4">SUM(D19:M19)</f>
        <v>5309112</v>
      </c>
      <c r="O19" s="47">
        <f t="shared" si="1"/>
        <v>56.280538093774183</v>
      </c>
      <c r="P19" s="9"/>
    </row>
    <row r="20" spans="1:16">
      <c r="A20" s="12"/>
      <c r="B20" s="25">
        <v>323.7</v>
      </c>
      <c r="C20" s="20" t="s">
        <v>22</v>
      </c>
      <c r="D20" s="46">
        <v>3872276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3872276</v>
      </c>
      <c r="O20" s="47">
        <f t="shared" si="1"/>
        <v>41.049007240308271</v>
      </c>
      <c r="P20" s="9"/>
    </row>
    <row r="21" spans="1:16">
      <c r="A21" s="12"/>
      <c r="B21" s="25">
        <v>323.89999999999998</v>
      </c>
      <c r="C21" s="20" t="s">
        <v>23</v>
      </c>
      <c r="D21" s="46">
        <v>281864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281864</v>
      </c>
      <c r="O21" s="47">
        <f t="shared" si="1"/>
        <v>2.9879681553645066</v>
      </c>
      <c r="P21" s="9"/>
    </row>
    <row r="22" spans="1:16">
      <c r="A22" s="12"/>
      <c r="B22" s="25">
        <v>324.11</v>
      </c>
      <c r="C22" s="20" t="s">
        <v>162</v>
      </c>
      <c r="D22" s="46">
        <v>0</v>
      </c>
      <c r="E22" s="46">
        <v>15932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15932</v>
      </c>
      <c r="O22" s="47">
        <f t="shared" si="1"/>
        <v>0.16889105615214189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6930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6930</v>
      </c>
      <c r="O23" s="47">
        <f t="shared" si="1"/>
        <v>7.3463157113629371E-2</v>
      </c>
      <c r="P23" s="9"/>
    </row>
    <row r="24" spans="1:16">
      <c r="A24" s="12"/>
      <c r="B24" s="25">
        <v>324.31</v>
      </c>
      <c r="C24" s="20" t="s">
        <v>163</v>
      </c>
      <c r="D24" s="46">
        <v>0</v>
      </c>
      <c r="E24" s="46">
        <v>29838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29838</v>
      </c>
      <c r="O24" s="47">
        <f t="shared" si="1"/>
        <v>0.31630500461132371</v>
      </c>
      <c r="P24" s="9"/>
    </row>
    <row r="25" spans="1:16">
      <c r="A25" s="12"/>
      <c r="B25" s="25">
        <v>324.61</v>
      </c>
      <c r="C25" s="20" t="s">
        <v>164</v>
      </c>
      <c r="D25" s="46">
        <v>0</v>
      </c>
      <c r="E25" s="46">
        <v>321662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321662</v>
      </c>
      <c r="O25" s="47">
        <f t="shared" si="1"/>
        <v>3.4098565719313494</v>
      </c>
      <c r="P25" s="9"/>
    </row>
    <row r="26" spans="1:16">
      <c r="A26" s="12"/>
      <c r="B26" s="25">
        <v>325.2</v>
      </c>
      <c r="C26" s="20" t="s">
        <v>29</v>
      </c>
      <c r="D26" s="46">
        <v>11828173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11828173</v>
      </c>
      <c r="O26" s="47">
        <f t="shared" si="1"/>
        <v>125.38743599800706</v>
      </c>
      <c r="P26" s="9"/>
    </row>
    <row r="27" spans="1:16">
      <c r="A27" s="12"/>
      <c r="B27" s="25">
        <v>329</v>
      </c>
      <c r="C27" s="20" t="s">
        <v>30</v>
      </c>
      <c r="D27" s="46">
        <v>1425675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5">SUM(D27:M27)</f>
        <v>1425675</v>
      </c>
      <c r="O27" s="47">
        <f t="shared" si="1"/>
        <v>15.113215947759533</v>
      </c>
      <c r="P27" s="9"/>
    </row>
    <row r="28" spans="1:16" ht="15.75">
      <c r="A28" s="29" t="s">
        <v>32</v>
      </c>
      <c r="B28" s="30"/>
      <c r="C28" s="31"/>
      <c r="D28" s="32">
        <f t="shared" ref="D28:M28" si="6">SUM(D29:D45)</f>
        <v>11770851</v>
      </c>
      <c r="E28" s="32">
        <f t="shared" si="6"/>
        <v>1462562</v>
      </c>
      <c r="F28" s="32">
        <f t="shared" si="6"/>
        <v>0</v>
      </c>
      <c r="G28" s="32">
        <f t="shared" si="6"/>
        <v>628901</v>
      </c>
      <c r="H28" s="32">
        <f t="shared" si="6"/>
        <v>0</v>
      </c>
      <c r="I28" s="32">
        <f t="shared" si="6"/>
        <v>1664329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15526643</v>
      </c>
      <c r="O28" s="45">
        <f t="shared" si="1"/>
        <v>164.59397029671484</v>
      </c>
      <c r="P28" s="10"/>
    </row>
    <row r="29" spans="1:16">
      <c r="A29" s="12"/>
      <c r="B29" s="25">
        <v>331.2</v>
      </c>
      <c r="C29" s="20" t="s">
        <v>31</v>
      </c>
      <c r="D29" s="46">
        <v>90981</v>
      </c>
      <c r="E29" s="46">
        <v>123141</v>
      </c>
      <c r="F29" s="46">
        <v>0</v>
      </c>
      <c r="G29" s="46">
        <v>143953</v>
      </c>
      <c r="H29" s="46">
        <v>0</v>
      </c>
      <c r="I29" s="46">
        <v>2469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360544</v>
      </c>
      <c r="O29" s="47">
        <f t="shared" si="1"/>
        <v>3.82203470683642</v>
      </c>
      <c r="P29" s="9"/>
    </row>
    <row r="30" spans="1:16">
      <c r="A30" s="12"/>
      <c r="B30" s="25">
        <v>331.49</v>
      </c>
      <c r="C30" s="20" t="s">
        <v>141</v>
      </c>
      <c r="D30" s="46">
        <v>0</v>
      </c>
      <c r="E30" s="46">
        <v>0</v>
      </c>
      <c r="F30" s="46">
        <v>0</v>
      </c>
      <c r="G30" s="46">
        <v>290948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290948</v>
      </c>
      <c r="O30" s="47">
        <f t="shared" si="1"/>
        <v>3.0842653154251427</v>
      </c>
      <c r="P30" s="9"/>
    </row>
    <row r="31" spans="1:16">
      <c r="A31" s="12"/>
      <c r="B31" s="25">
        <v>331.5</v>
      </c>
      <c r="C31" s="20" t="s">
        <v>33</v>
      </c>
      <c r="D31" s="46">
        <v>3252301</v>
      </c>
      <c r="E31" s="46">
        <v>367120</v>
      </c>
      <c r="F31" s="46">
        <v>0</v>
      </c>
      <c r="G31" s="46">
        <v>0</v>
      </c>
      <c r="H31" s="46">
        <v>0</v>
      </c>
      <c r="I31" s="46">
        <v>908410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4527831</v>
      </c>
      <c r="O31" s="47">
        <f t="shared" si="1"/>
        <v>47.998378086141649</v>
      </c>
      <c r="P31" s="9"/>
    </row>
    <row r="32" spans="1:16">
      <c r="A32" s="12"/>
      <c r="B32" s="25">
        <v>331.62</v>
      </c>
      <c r="C32" s="20" t="s">
        <v>165</v>
      </c>
      <c r="D32" s="46">
        <v>29310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29310</v>
      </c>
      <c r="O32" s="47">
        <f t="shared" si="1"/>
        <v>0.31070781168838052</v>
      </c>
      <c r="P32" s="9"/>
    </row>
    <row r="33" spans="1:16">
      <c r="A33" s="12"/>
      <c r="B33" s="25">
        <v>334.2</v>
      </c>
      <c r="C33" s="20" t="s">
        <v>34</v>
      </c>
      <c r="D33" s="46">
        <v>40406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40406</v>
      </c>
      <c r="O33" s="47">
        <f t="shared" si="1"/>
        <v>0.42833366902356546</v>
      </c>
      <c r="P33" s="9"/>
    </row>
    <row r="34" spans="1:16">
      <c r="A34" s="12"/>
      <c r="B34" s="25">
        <v>334.35</v>
      </c>
      <c r="C34" s="20" t="s">
        <v>158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753450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753450</v>
      </c>
      <c r="O34" s="47">
        <f t="shared" si="1"/>
        <v>7.9871306965748996</v>
      </c>
      <c r="P34" s="9"/>
    </row>
    <row r="35" spans="1:16">
      <c r="A35" s="12"/>
      <c r="B35" s="25">
        <v>334.49</v>
      </c>
      <c r="C35" s="20" t="s">
        <v>133</v>
      </c>
      <c r="D35" s="46">
        <v>0</v>
      </c>
      <c r="E35" s="46">
        <v>29631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7">SUM(D35:M35)</f>
        <v>29631</v>
      </c>
      <c r="O35" s="47">
        <f t="shared" si="1"/>
        <v>0.31411065056766985</v>
      </c>
      <c r="P35" s="9"/>
    </row>
    <row r="36" spans="1:16">
      <c r="A36" s="12"/>
      <c r="B36" s="25">
        <v>334.5</v>
      </c>
      <c r="C36" s="20" t="s">
        <v>166</v>
      </c>
      <c r="D36" s="46">
        <v>0</v>
      </c>
      <c r="E36" s="46">
        <v>0</v>
      </c>
      <c r="F36" s="46">
        <v>0</v>
      </c>
      <c r="G36" s="46">
        <v>194000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194000</v>
      </c>
      <c r="O36" s="47">
        <f t="shared" si="1"/>
        <v>2.0565443694147327</v>
      </c>
      <c r="P36" s="9"/>
    </row>
    <row r="37" spans="1:16">
      <c r="A37" s="12"/>
      <c r="B37" s="25">
        <v>335.12</v>
      </c>
      <c r="C37" s="20" t="s">
        <v>118</v>
      </c>
      <c r="D37" s="46">
        <v>2432971</v>
      </c>
      <c r="E37" s="46">
        <v>708042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3141013</v>
      </c>
      <c r="O37" s="47">
        <f t="shared" ref="O37:O68" si="8">(N37/O$92)</f>
        <v>33.297075254682881</v>
      </c>
      <c r="P37" s="9"/>
    </row>
    <row r="38" spans="1:16">
      <c r="A38" s="12"/>
      <c r="B38" s="25">
        <v>335.15</v>
      </c>
      <c r="C38" s="20" t="s">
        <v>119</v>
      </c>
      <c r="D38" s="46">
        <v>42478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42478</v>
      </c>
      <c r="O38" s="47">
        <f t="shared" si="8"/>
        <v>0.45029841094844858</v>
      </c>
      <c r="P38" s="9"/>
    </row>
    <row r="39" spans="1:16">
      <c r="A39" s="12"/>
      <c r="B39" s="25">
        <v>335.18</v>
      </c>
      <c r="C39" s="20" t="s">
        <v>120</v>
      </c>
      <c r="D39" s="46">
        <v>5663214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5663214</v>
      </c>
      <c r="O39" s="47">
        <f t="shared" si="8"/>
        <v>60.034282806653025</v>
      </c>
      <c r="P39" s="9"/>
    </row>
    <row r="40" spans="1:16">
      <c r="A40" s="12"/>
      <c r="B40" s="25">
        <v>335.21</v>
      </c>
      <c r="C40" s="20" t="s">
        <v>39</v>
      </c>
      <c r="D40" s="46">
        <v>46527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46527</v>
      </c>
      <c r="O40" s="47">
        <f t="shared" si="8"/>
        <v>0.49322082410185197</v>
      </c>
      <c r="P40" s="9"/>
    </row>
    <row r="41" spans="1:16">
      <c r="A41" s="12"/>
      <c r="B41" s="25">
        <v>335.29</v>
      </c>
      <c r="C41" s="20" t="s">
        <v>167</v>
      </c>
      <c r="D41" s="46">
        <v>13050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13050</v>
      </c>
      <c r="O41" s="47">
        <f t="shared" si="8"/>
        <v>0.13833971144774362</v>
      </c>
      <c r="P41" s="9"/>
    </row>
    <row r="42" spans="1:16">
      <c r="A42" s="12"/>
      <c r="B42" s="25">
        <v>335.49</v>
      </c>
      <c r="C42" s="20" t="s">
        <v>112</v>
      </c>
      <c r="D42" s="46">
        <v>0</v>
      </c>
      <c r="E42" s="46">
        <v>76901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76901</v>
      </c>
      <c r="O42" s="47">
        <f t="shared" si="8"/>
        <v>0.81520782758949684</v>
      </c>
      <c r="P42" s="9"/>
    </row>
    <row r="43" spans="1:16">
      <c r="A43" s="12"/>
      <c r="B43" s="25">
        <v>335.5</v>
      </c>
      <c r="C43" s="20" t="s">
        <v>40</v>
      </c>
      <c r="D43" s="46">
        <v>0</v>
      </c>
      <c r="E43" s="46">
        <v>157727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157727</v>
      </c>
      <c r="O43" s="47">
        <f t="shared" si="8"/>
        <v>1.672023576055039</v>
      </c>
      <c r="P43" s="9"/>
    </row>
    <row r="44" spans="1:16">
      <c r="A44" s="12"/>
      <c r="B44" s="25">
        <v>337.2</v>
      </c>
      <c r="C44" s="20" t="s">
        <v>134</v>
      </c>
      <c r="D44" s="46">
        <v>66000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66000</v>
      </c>
      <c r="O44" s="47">
        <f t="shared" si="8"/>
        <v>0.69964911536789887</v>
      </c>
      <c r="P44" s="9"/>
    </row>
    <row r="45" spans="1:16">
      <c r="A45" s="12"/>
      <c r="B45" s="25">
        <v>338</v>
      </c>
      <c r="C45" s="20" t="s">
        <v>44</v>
      </c>
      <c r="D45" s="46">
        <v>93613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93613</v>
      </c>
      <c r="O45" s="47">
        <f t="shared" si="8"/>
        <v>0.99236746419598654</v>
      </c>
      <c r="P45" s="9"/>
    </row>
    <row r="46" spans="1:16" ht="15.75">
      <c r="A46" s="29" t="s">
        <v>49</v>
      </c>
      <c r="B46" s="30"/>
      <c r="C46" s="31"/>
      <c r="D46" s="32">
        <f t="shared" ref="D46:M46" si="9">SUM(D47:D66)</f>
        <v>31523682</v>
      </c>
      <c r="E46" s="32">
        <f t="shared" si="9"/>
        <v>23529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145906294</v>
      </c>
      <c r="J46" s="32">
        <f t="shared" si="9"/>
        <v>27809245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205262750</v>
      </c>
      <c r="O46" s="45">
        <f t="shared" si="8"/>
        <v>2175.937900840639</v>
      </c>
      <c r="P46" s="10"/>
    </row>
    <row r="47" spans="1:16">
      <c r="A47" s="12"/>
      <c r="B47" s="25">
        <v>341.2</v>
      </c>
      <c r="C47" s="20" t="s">
        <v>121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27809245</v>
      </c>
      <c r="K47" s="46">
        <v>0</v>
      </c>
      <c r="L47" s="46">
        <v>0</v>
      </c>
      <c r="M47" s="46">
        <v>0</v>
      </c>
      <c r="N47" s="46">
        <f t="shared" ref="N47:N66" si="10">SUM(D47:M47)</f>
        <v>27809245</v>
      </c>
      <c r="O47" s="47">
        <f t="shared" si="8"/>
        <v>294.79869186816916</v>
      </c>
      <c r="P47" s="9"/>
    </row>
    <row r="48" spans="1:16">
      <c r="A48" s="12"/>
      <c r="B48" s="25">
        <v>341.9</v>
      </c>
      <c r="C48" s="20" t="s">
        <v>146</v>
      </c>
      <c r="D48" s="46">
        <v>420900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420900</v>
      </c>
      <c r="O48" s="47">
        <f t="shared" si="8"/>
        <v>4.4618532220961908</v>
      </c>
      <c r="P48" s="9"/>
    </row>
    <row r="49" spans="1:16">
      <c r="A49" s="12"/>
      <c r="B49" s="25">
        <v>342.1</v>
      </c>
      <c r="C49" s="20" t="s">
        <v>53</v>
      </c>
      <c r="D49" s="46">
        <v>1054612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1054612</v>
      </c>
      <c r="O49" s="47">
        <f t="shared" si="8"/>
        <v>11.179672012975312</v>
      </c>
      <c r="P49" s="9"/>
    </row>
    <row r="50" spans="1:16">
      <c r="A50" s="12"/>
      <c r="B50" s="25">
        <v>342.2</v>
      </c>
      <c r="C50" s="20" t="s">
        <v>54</v>
      </c>
      <c r="D50" s="46">
        <v>202780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202780</v>
      </c>
      <c r="O50" s="47">
        <f t="shared" si="8"/>
        <v>2.1496189032470081</v>
      </c>
      <c r="P50" s="9"/>
    </row>
    <row r="51" spans="1:16">
      <c r="A51" s="12"/>
      <c r="B51" s="25">
        <v>342.5</v>
      </c>
      <c r="C51" s="20" t="s">
        <v>55</v>
      </c>
      <c r="D51" s="46">
        <v>1191153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1191153</v>
      </c>
      <c r="O51" s="47">
        <f t="shared" si="8"/>
        <v>12.627108222997254</v>
      </c>
      <c r="P51" s="9"/>
    </row>
    <row r="52" spans="1:16">
      <c r="A52" s="12"/>
      <c r="B52" s="25">
        <v>342.6</v>
      </c>
      <c r="C52" s="20" t="s">
        <v>56</v>
      </c>
      <c r="D52" s="46">
        <v>2832654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2832654</v>
      </c>
      <c r="O52" s="47">
        <f t="shared" si="8"/>
        <v>30.028240382474849</v>
      </c>
      <c r="P52" s="9"/>
    </row>
    <row r="53" spans="1:16">
      <c r="A53" s="12"/>
      <c r="B53" s="25">
        <v>342.9</v>
      </c>
      <c r="C53" s="20" t="s">
        <v>57</v>
      </c>
      <c r="D53" s="46">
        <v>1236122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1236122</v>
      </c>
      <c r="O53" s="47">
        <f t="shared" si="8"/>
        <v>13.103813087678756</v>
      </c>
      <c r="P53" s="9"/>
    </row>
    <row r="54" spans="1:16">
      <c r="A54" s="12"/>
      <c r="B54" s="25">
        <v>343.2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7399531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7399531</v>
      </c>
      <c r="O54" s="47">
        <f t="shared" si="8"/>
        <v>78.440535125565816</v>
      </c>
      <c r="P54" s="9"/>
    </row>
    <row r="55" spans="1:16">
      <c r="A55" s="12"/>
      <c r="B55" s="25">
        <v>343.3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54969308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54969308</v>
      </c>
      <c r="O55" s="47">
        <f t="shared" si="8"/>
        <v>582.71557143311463</v>
      </c>
      <c r="P55" s="9"/>
    </row>
    <row r="56" spans="1:16">
      <c r="A56" s="12"/>
      <c r="B56" s="25">
        <v>343.4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12192848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12192848</v>
      </c>
      <c r="O56" s="47">
        <f t="shared" si="8"/>
        <v>129.25326237901902</v>
      </c>
      <c r="P56" s="9"/>
    </row>
    <row r="57" spans="1:16">
      <c r="A57" s="12"/>
      <c r="B57" s="25">
        <v>343.5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60054198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60054198</v>
      </c>
      <c r="O57" s="47">
        <f t="shared" si="8"/>
        <v>636.61918946710057</v>
      </c>
      <c r="P57" s="9"/>
    </row>
    <row r="58" spans="1:16">
      <c r="A58" s="12"/>
      <c r="B58" s="25">
        <v>343.6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939710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939710</v>
      </c>
      <c r="O58" s="47">
        <f t="shared" si="8"/>
        <v>9.9616253060964883</v>
      </c>
      <c r="P58" s="9"/>
    </row>
    <row r="59" spans="1:16">
      <c r="A59" s="12"/>
      <c r="B59" s="25">
        <v>343.7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1202641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1202641</v>
      </c>
      <c r="O59" s="47">
        <f t="shared" si="8"/>
        <v>12.748889572047958</v>
      </c>
      <c r="P59" s="9"/>
    </row>
    <row r="60" spans="1:16">
      <c r="A60" s="12"/>
      <c r="B60" s="25">
        <v>343.9</v>
      </c>
      <c r="C60" s="20" t="s">
        <v>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8038872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8038872</v>
      </c>
      <c r="O60" s="47">
        <f t="shared" si="8"/>
        <v>85.218025505390472</v>
      </c>
      <c r="P60" s="9"/>
    </row>
    <row r="61" spans="1:16">
      <c r="A61" s="12"/>
      <c r="B61" s="25">
        <v>344.9</v>
      </c>
      <c r="C61" s="20" t="s">
        <v>123</v>
      </c>
      <c r="D61" s="46">
        <v>0</v>
      </c>
      <c r="E61" s="46">
        <v>23529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23529</v>
      </c>
      <c r="O61" s="47">
        <f t="shared" si="8"/>
        <v>0.24942490962865593</v>
      </c>
      <c r="P61" s="9"/>
    </row>
    <row r="62" spans="1:16">
      <c r="A62" s="12"/>
      <c r="B62" s="25">
        <v>347.2</v>
      </c>
      <c r="C62" s="20" t="s">
        <v>66</v>
      </c>
      <c r="D62" s="46">
        <v>298523</v>
      </c>
      <c r="E62" s="46">
        <v>0</v>
      </c>
      <c r="F62" s="46">
        <v>0</v>
      </c>
      <c r="G62" s="46">
        <v>0</v>
      </c>
      <c r="H62" s="46">
        <v>0</v>
      </c>
      <c r="I62" s="46">
        <v>857890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1156413</v>
      </c>
      <c r="O62" s="47">
        <f t="shared" si="8"/>
        <v>12.258838370453606</v>
      </c>
      <c r="P62" s="9"/>
    </row>
    <row r="63" spans="1:16">
      <c r="A63" s="12"/>
      <c r="B63" s="25">
        <v>347.4</v>
      </c>
      <c r="C63" s="20" t="s">
        <v>67</v>
      </c>
      <c r="D63" s="46">
        <v>39719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39719</v>
      </c>
      <c r="O63" s="47">
        <f t="shared" si="8"/>
        <v>0.42105095777723595</v>
      </c>
      <c r="P63" s="9"/>
    </row>
    <row r="64" spans="1:16">
      <c r="A64" s="12"/>
      <c r="B64" s="25">
        <v>347.5</v>
      </c>
      <c r="C64" s="20" t="s">
        <v>68</v>
      </c>
      <c r="D64" s="46">
        <v>275866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275866</v>
      </c>
      <c r="O64" s="47">
        <f t="shared" si="8"/>
        <v>2.9243848918194058</v>
      </c>
      <c r="P64" s="9"/>
    </row>
    <row r="65" spans="1:16">
      <c r="A65" s="12"/>
      <c r="B65" s="25">
        <v>347.9</v>
      </c>
      <c r="C65" s="20" t="s">
        <v>69</v>
      </c>
      <c r="D65" s="46">
        <v>120222</v>
      </c>
      <c r="E65" s="46">
        <v>0</v>
      </c>
      <c r="F65" s="46">
        <v>0</v>
      </c>
      <c r="G65" s="46">
        <v>0</v>
      </c>
      <c r="H65" s="46">
        <v>0</v>
      </c>
      <c r="I65" s="46">
        <v>251296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371518</v>
      </c>
      <c r="O65" s="47">
        <f t="shared" si="8"/>
        <v>3.9383672733825916</v>
      </c>
      <c r="P65" s="9"/>
    </row>
    <row r="66" spans="1:16">
      <c r="A66" s="12"/>
      <c r="B66" s="25">
        <v>349</v>
      </c>
      <c r="C66" s="20" t="s">
        <v>1</v>
      </c>
      <c r="D66" s="46">
        <v>23851131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23851131</v>
      </c>
      <c r="O66" s="47">
        <f t="shared" si="8"/>
        <v>252.83973794960406</v>
      </c>
      <c r="P66" s="9"/>
    </row>
    <row r="67" spans="1:16" ht="15.75">
      <c r="A67" s="29" t="s">
        <v>50</v>
      </c>
      <c r="B67" s="30"/>
      <c r="C67" s="31"/>
      <c r="D67" s="32">
        <f t="shared" ref="D67:M67" si="11">SUM(D68:D73)</f>
        <v>1373385</v>
      </c>
      <c r="E67" s="32">
        <f t="shared" si="11"/>
        <v>557206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75" si="12">SUM(D67:M67)</f>
        <v>1930591</v>
      </c>
      <c r="O67" s="45">
        <f t="shared" si="8"/>
        <v>20.465701292230715</v>
      </c>
      <c r="P67" s="10"/>
    </row>
    <row r="68" spans="1:16">
      <c r="A68" s="13"/>
      <c r="B68" s="39">
        <v>351.1</v>
      </c>
      <c r="C68" s="21" t="s">
        <v>72</v>
      </c>
      <c r="D68" s="46">
        <v>13612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13612</v>
      </c>
      <c r="O68" s="47">
        <f t="shared" si="8"/>
        <v>0.14429732967254302</v>
      </c>
      <c r="P68" s="9"/>
    </row>
    <row r="69" spans="1:16">
      <c r="A69" s="13"/>
      <c r="B69" s="39">
        <v>351.2</v>
      </c>
      <c r="C69" s="21" t="s">
        <v>73</v>
      </c>
      <c r="D69" s="46">
        <v>510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510</v>
      </c>
      <c r="O69" s="47">
        <f t="shared" ref="O69:O90" si="13">(N69/O$92)</f>
        <v>5.4063795278428547E-3</v>
      </c>
      <c r="P69" s="9"/>
    </row>
    <row r="70" spans="1:16">
      <c r="A70" s="13"/>
      <c r="B70" s="39">
        <v>351.3</v>
      </c>
      <c r="C70" s="21" t="s">
        <v>74</v>
      </c>
      <c r="D70" s="46">
        <v>22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22</v>
      </c>
      <c r="O70" s="47">
        <f t="shared" si="13"/>
        <v>2.3321637178929961E-4</v>
      </c>
      <c r="P70" s="9"/>
    </row>
    <row r="71" spans="1:16">
      <c r="A71" s="13"/>
      <c r="B71" s="39">
        <v>351.5</v>
      </c>
      <c r="C71" s="21" t="s">
        <v>75</v>
      </c>
      <c r="D71" s="46">
        <v>541620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541620</v>
      </c>
      <c r="O71" s="47">
        <f t="shared" si="13"/>
        <v>5.7415750585691114</v>
      </c>
      <c r="P71" s="9"/>
    </row>
    <row r="72" spans="1:16">
      <c r="A72" s="13"/>
      <c r="B72" s="39">
        <v>354</v>
      </c>
      <c r="C72" s="21" t="s">
        <v>109</v>
      </c>
      <c r="D72" s="46">
        <v>801752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801752</v>
      </c>
      <c r="O72" s="47">
        <f t="shared" si="13"/>
        <v>8.4991678415824783</v>
      </c>
      <c r="P72" s="9"/>
    </row>
    <row r="73" spans="1:16">
      <c r="A73" s="13"/>
      <c r="B73" s="39">
        <v>359</v>
      </c>
      <c r="C73" s="21" t="s">
        <v>76</v>
      </c>
      <c r="D73" s="46">
        <v>15869</v>
      </c>
      <c r="E73" s="46">
        <v>557206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2"/>
        <v>573075</v>
      </c>
      <c r="O73" s="47">
        <f t="shared" si="13"/>
        <v>6.0750214665069491</v>
      </c>
      <c r="P73" s="9"/>
    </row>
    <row r="74" spans="1:16" ht="15.75">
      <c r="A74" s="29" t="s">
        <v>4</v>
      </c>
      <c r="B74" s="30"/>
      <c r="C74" s="31"/>
      <c r="D74" s="32">
        <f t="shared" ref="D74:M74" si="14">SUM(D75:D84)</f>
        <v>2958222</v>
      </c>
      <c r="E74" s="32">
        <f t="shared" si="14"/>
        <v>318095</v>
      </c>
      <c r="F74" s="32">
        <f t="shared" si="14"/>
        <v>33726</v>
      </c>
      <c r="G74" s="32">
        <f t="shared" si="14"/>
        <v>1047853</v>
      </c>
      <c r="H74" s="32">
        <f t="shared" si="14"/>
        <v>0</v>
      </c>
      <c r="I74" s="32">
        <f t="shared" si="14"/>
        <v>-810306</v>
      </c>
      <c r="J74" s="32">
        <f t="shared" si="14"/>
        <v>3633150</v>
      </c>
      <c r="K74" s="32">
        <f t="shared" si="14"/>
        <v>85433359</v>
      </c>
      <c r="L74" s="32">
        <f t="shared" si="14"/>
        <v>0</v>
      </c>
      <c r="M74" s="32">
        <f t="shared" si="14"/>
        <v>0</v>
      </c>
      <c r="N74" s="32">
        <f t="shared" si="12"/>
        <v>92614099</v>
      </c>
      <c r="O74" s="45">
        <f t="shared" si="13"/>
        <v>981.77837024159101</v>
      </c>
      <c r="P74" s="10"/>
    </row>
    <row r="75" spans="1:16">
      <c r="A75" s="12"/>
      <c r="B75" s="25">
        <v>361.1</v>
      </c>
      <c r="C75" s="20" t="s">
        <v>77</v>
      </c>
      <c r="D75" s="46">
        <v>858733</v>
      </c>
      <c r="E75" s="46">
        <v>226138</v>
      </c>
      <c r="F75" s="46">
        <v>33726</v>
      </c>
      <c r="G75" s="46">
        <v>885120</v>
      </c>
      <c r="H75" s="46">
        <v>0</v>
      </c>
      <c r="I75" s="46">
        <v>3246311</v>
      </c>
      <c r="J75" s="46">
        <v>389825</v>
      </c>
      <c r="K75" s="46">
        <v>4372206</v>
      </c>
      <c r="L75" s="46">
        <v>0</v>
      </c>
      <c r="M75" s="46">
        <v>0</v>
      </c>
      <c r="N75" s="46">
        <f t="shared" si="12"/>
        <v>10012059</v>
      </c>
      <c r="O75" s="47">
        <f t="shared" si="13"/>
        <v>106.13527609638197</v>
      </c>
      <c r="P75" s="9"/>
    </row>
    <row r="76" spans="1:16">
      <c r="A76" s="12"/>
      <c r="B76" s="25">
        <v>361.2</v>
      </c>
      <c r="C76" s="20" t="s">
        <v>78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5297545</v>
      </c>
      <c r="L76" s="46">
        <v>0</v>
      </c>
      <c r="M76" s="46">
        <v>0</v>
      </c>
      <c r="N76" s="46">
        <f t="shared" ref="N76:N84" si="15">SUM(D76:M76)</f>
        <v>5297545</v>
      </c>
      <c r="O76" s="47">
        <f t="shared" si="13"/>
        <v>56.157919285933872</v>
      </c>
      <c r="P76" s="9"/>
    </row>
    <row r="77" spans="1:16">
      <c r="A77" s="12"/>
      <c r="B77" s="25">
        <v>361.3</v>
      </c>
      <c r="C77" s="20" t="s">
        <v>79</v>
      </c>
      <c r="D77" s="46">
        <v>54757</v>
      </c>
      <c r="E77" s="46">
        <v>14363</v>
      </c>
      <c r="F77" s="46">
        <v>0</v>
      </c>
      <c r="G77" s="46">
        <v>34468</v>
      </c>
      <c r="H77" s="46">
        <v>0</v>
      </c>
      <c r="I77" s="46">
        <v>249897</v>
      </c>
      <c r="J77" s="46">
        <v>30514</v>
      </c>
      <c r="K77" s="46">
        <v>26758204</v>
      </c>
      <c r="L77" s="46">
        <v>0</v>
      </c>
      <c r="M77" s="46">
        <v>0</v>
      </c>
      <c r="N77" s="46">
        <f t="shared" si="15"/>
        <v>27142203</v>
      </c>
      <c r="O77" s="47">
        <f t="shared" si="13"/>
        <v>287.72755027402923</v>
      </c>
      <c r="P77" s="9"/>
    </row>
    <row r="78" spans="1:16">
      <c r="A78" s="12"/>
      <c r="B78" s="25">
        <v>361.4</v>
      </c>
      <c r="C78" s="20" t="s">
        <v>125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9576888</v>
      </c>
      <c r="L78" s="46">
        <v>0</v>
      </c>
      <c r="M78" s="46">
        <v>0</v>
      </c>
      <c r="N78" s="46">
        <f t="shared" si="15"/>
        <v>9576888</v>
      </c>
      <c r="O78" s="47">
        <f t="shared" si="13"/>
        <v>101.52213965420373</v>
      </c>
      <c r="P78" s="9"/>
    </row>
    <row r="79" spans="1:16">
      <c r="A79" s="12"/>
      <c r="B79" s="25">
        <v>362</v>
      </c>
      <c r="C79" s="20" t="s">
        <v>81</v>
      </c>
      <c r="D79" s="46">
        <v>168442</v>
      </c>
      <c r="E79" s="46">
        <v>0</v>
      </c>
      <c r="F79" s="46">
        <v>0</v>
      </c>
      <c r="G79" s="46">
        <v>0</v>
      </c>
      <c r="H79" s="46">
        <v>0</v>
      </c>
      <c r="I79" s="46">
        <v>122970</v>
      </c>
      <c r="J79" s="46">
        <v>0</v>
      </c>
      <c r="K79" s="46">
        <v>2918</v>
      </c>
      <c r="L79" s="46">
        <v>0</v>
      </c>
      <c r="M79" s="46">
        <v>0</v>
      </c>
      <c r="N79" s="46">
        <f t="shared" si="15"/>
        <v>294330</v>
      </c>
      <c r="O79" s="47">
        <f t="shared" si="13"/>
        <v>3.1201170322156617</v>
      </c>
      <c r="P79" s="9"/>
    </row>
    <row r="80" spans="1:16">
      <c r="A80" s="12"/>
      <c r="B80" s="25">
        <v>364</v>
      </c>
      <c r="C80" s="20" t="s">
        <v>126</v>
      </c>
      <c r="D80" s="46">
        <v>88685</v>
      </c>
      <c r="E80" s="46">
        <v>0</v>
      </c>
      <c r="F80" s="46">
        <v>0</v>
      </c>
      <c r="G80" s="46">
        <v>0</v>
      </c>
      <c r="H80" s="46">
        <v>0</v>
      </c>
      <c r="I80" s="46">
        <v>-5168878</v>
      </c>
      <c r="J80" s="46">
        <v>-5113</v>
      </c>
      <c r="K80" s="46">
        <v>0</v>
      </c>
      <c r="L80" s="46">
        <v>0</v>
      </c>
      <c r="M80" s="46">
        <v>0</v>
      </c>
      <c r="N80" s="46">
        <f t="shared" si="15"/>
        <v>-5085306</v>
      </c>
      <c r="O80" s="47">
        <f t="shared" si="13"/>
        <v>-53.908027943561635</v>
      </c>
      <c r="P80" s="9"/>
    </row>
    <row r="81" spans="1:119">
      <c r="A81" s="12"/>
      <c r="B81" s="25">
        <v>365</v>
      </c>
      <c r="C81" s="20" t="s">
        <v>127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12470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5"/>
        <v>12470</v>
      </c>
      <c r="O81" s="47">
        <f t="shared" si="13"/>
        <v>0.13219127982784393</v>
      </c>
      <c r="P81" s="9"/>
    </row>
    <row r="82" spans="1:119">
      <c r="A82" s="12"/>
      <c r="B82" s="25">
        <v>366</v>
      </c>
      <c r="C82" s="20" t="s">
        <v>84</v>
      </c>
      <c r="D82" s="46">
        <v>16330</v>
      </c>
      <c r="E82" s="46">
        <v>0</v>
      </c>
      <c r="F82" s="46">
        <v>0</v>
      </c>
      <c r="G82" s="46">
        <v>126666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5"/>
        <v>142996</v>
      </c>
      <c r="O82" s="47">
        <f t="shared" si="13"/>
        <v>1.5158640136537584</v>
      </c>
      <c r="P82" s="9"/>
    </row>
    <row r="83" spans="1:119">
      <c r="A83" s="12"/>
      <c r="B83" s="25">
        <v>368</v>
      </c>
      <c r="C83" s="20" t="s">
        <v>85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39393027</v>
      </c>
      <c r="L83" s="46">
        <v>0</v>
      </c>
      <c r="M83" s="46">
        <v>0</v>
      </c>
      <c r="N83" s="46">
        <f t="shared" si="15"/>
        <v>39393027</v>
      </c>
      <c r="O83" s="47">
        <f t="shared" si="13"/>
        <v>417.59540139717808</v>
      </c>
      <c r="P83" s="9"/>
    </row>
    <row r="84" spans="1:119">
      <c r="A84" s="12"/>
      <c r="B84" s="25">
        <v>369.9</v>
      </c>
      <c r="C84" s="20" t="s">
        <v>86</v>
      </c>
      <c r="D84" s="46">
        <v>1771275</v>
      </c>
      <c r="E84" s="46">
        <v>77594</v>
      </c>
      <c r="F84" s="46">
        <v>0</v>
      </c>
      <c r="G84" s="46">
        <v>1599</v>
      </c>
      <c r="H84" s="46">
        <v>0</v>
      </c>
      <c r="I84" s="46">
        <v>726924</v>
      </c>
      <c r="J84" s="46">
        <v>3217924</v>
      </c>
      <c r="K84" s="46">
        <v>32571</v>
      </c>
      <c r="L84" s="46">
        <v>0</v>
      </c>
      <c r="M84" s="46">
        <v>0</v>
      </c>
      <c r="N84" s="46">
        <f t="shared" si="15"/>
        <v>5827887</v>
      </c>
      <c r="O84" s="47">
        <f t="shared" si="13"/>
        <v>61.779939151728449</v>
      </c>
      <c r="P84" s="9"/>
    </row>
    <row r="85" spans="1:119" ht="15.75">
      <c r="A85" s="29" t="s">
        <v>51</v>
      </c>
      <c r="B85" s="30"/>
      <c r="C85" s="31"/>
      <c r="D85" s="32">
        <f t="shared" ref="D85:M85" si="16">SUM(D86:D89)</f>
        <v>7760646</v>
      </c>
      <c r="E85" s="32">
        <f t="shared" si="16"/>
        <v>739220</v>
      </c>
      <c r="F85" s="32">
        <f t="shared" si="16"/>
        <v>869504</v>
      </c>
      <c r="G85" s="32">
        <f t="shared" si="16"/>
        <v>56471220</v>
      </c>
      <c r="H85" s="32">
        <f t="shared" si="16"/>
        <v>0</v>
      </c>
      <c r="I85" s="32">
        <f t="shared" si="16"/>
        <v>2783889</v>
      </c>
      <c r="J85" s="32">
        <f t="shared" si="16"/>
        <v>0</v>
      </c>
      <c r="K85" s="32">
        <f t="shared" si="16"/>
        <v>0</v>
      </c>
      <c r="L85" s="32">
        <f t="shared" si="16"/>
        <v>0</v>
      </c>
      <c r="M85" s="32">
        <f t="shared" si="16"/>
        <v>0</v>
      </c>
      <c r="N85" s="32">
        <f t="shared" ref="N85:N90" si="17">SUM(D85:M85)</f>
        <v>68624479</v>
      </c>
      <c r="O85" s="45">
        <f t="shared" si="13"/>
        <v>727.47054583231738</v>
      </c>
      <c r="P85" s="9"/>
    </row>
    <row r="86" spans="1:119">
      <c r="A86" s="12"/>
      <c r="B86" s="25">
        <v>381</v>
      </c>
      <c r="C86" s="20" t="s">
        <v>87</v>
      </c>
      <c r="D86" s="46">
        <v>7760646</v>
      </c>
      <c r="E86" s="46">
        <v>739220</v>
      </c>
      <c r="F86" s="46">
        <v>0</v>
      </c>
      <c r="G86" s="46">
        <v>32343629</v>
      </c>
      <c r="H86" s="46">
        <v>0</v>
      </c>
      <c r="I86" s="46">
        <v>837910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41681405</v>
      </c>
      <c r="O86" s="47">
        <f t="shared" si="13"/>
        <v>441.85391114456235</v>
      </c>
      <c r="P86" s="9"/>
    </row>
    <row r="87" spans="1:119">
      <c r="A87" s="12"/>
      <c r="B87" s="25">
        <v>384</v>
      </c>
      <c r="C87" s="20" t="s">
        <v>148</v>
      </c>
      <c r="D87" s="46">
        <v>0</v>
      </c>
      <c r="E87" s="46">
        <v>0</v>
      </c>
      <c r="F87" s="46">
        <v>869504</v>
      </c>
      <c r="G87" s="46">
        <v>24127591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7"/>
        <v>24997095</v>
      </c>
      <c r="O87" s="47">
        <f t="shared" si="13"/>
        <v>264.98780914420195</v>
      </c>
      <c r="P87" s="9"/>
    </row>
    <row r="88" spans="1:119">
      <c r="A88" s="12"/>
      <c r="B88" s="25">
        <v>389.4</v>
      </c>
      <c r="C88" s="20" t="s">
        <v>159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20000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7"/>
        <v>20000</v>
      </c>
      <c r="O88" s="47">
        <f t="shared" si="13"/>
        <v>0.21201488344481784</v>
      </c>
      <c r="P88" s="9"/>
    </row>
    <row r="89" spans="1:119" ht="15.75" thickBot="1">
      <c r="A89" s="12"/>
      <c r="B89" s="25">
        <v>389.8</v>
      </c>
      <c r="C89" s="20" t="s">
        <v>128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1925979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7"/>
        <v>1925979</v>
      </c>
      <c r="O89" s="47">
        <f t="shared" si="13"/>
        <v>20.416810660108339</v>
      </c>
      <c r="P89" s="9"/>
    </row>
    <row r="90" spans="1:119" ht="16.5" thickBot="1">
      <c r="A90" s="14" t="s">
        <v>70</v>
      </c>
      <c r="B90" s="23"/>
      <c r="C90" s="22"/>
      <c r="D90" s="15">
        <f t="shared" ref="D90:M90" si="18">SUM(D5,D17,D28,D46,D67,D74,D85)</f>
        <v>139854204</v>
      </c>
      <c r="E90" s="15">
        <f t="shared" si="18"/>
        <v>11202040</v>
      </c>
      <c r="F90" s="15">
        <f t="shared" si="18"/>
        <v>5582750</v>
      </c>
      <c r="G90" s="15">
        <f t="shared" si="18"/>
        <v>58147974</v>
      </c>
      <c r="H90" s="15">
        <f t="shared" si="18"/>
        <v>0</v>
      </c>
      <c r="I90" s="15">
        <f t="shared" si="18"/>
        <v>149544206</v>
      </c>
      <c r="J90" s="15">
        <f t="shared" si="18"/>
        <v>31442395</v>
      </c>
      <c r="K90" s="15">
        <f t="shared" si="18"/>
        <v>85433359</v>
      </c>
      <c r="L90" s="15">
        <f t="shared" si="18"/>
        <v>0</v>
      </c>
      <c r="M90" s="15">
        <f t="shared" si="18"/>
        <v>0</v>
      </c>
      <c r="N90" s="15">
        <f t="shared" si="17"/>
        <v>481206928</v>
      </c>
      <c r="O90" s="38">
        <f t="shared" si="13"/>
        <v>5101.1515376379421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0"/>
      <c r="B92" s="41"/>
      <c r="C92" s="41"/>
      <c r="D92" s="42"/>
      <c r="E92" s="42"/>
      <c r="F92" s="42"/>
      <c r="G92" s="42"/>
      <c r="H92" s="42"/>
      <c r="I92" s="42"/>
      <c r="J92" s="42"/>
      <c r="K92" s="42"/>
      <c r="L92" s="48" t="s">
        <v>168</v>
      </c>
      <c r="M92" s="48"/>
      <c r="N92" s="48"/>
      <c r="O92" s="43">
        <v>94333</v>
      </c>
    </row>
    <row r="93" spans="1:119">
      <c r="A93" s="49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1"/>
    </row>
    <row r="94" spans="1:119" ht="15.75" customHeight="1" thickBot="1">
      <c r="A94" s="52" t="s">
        <v>106</v>
      </c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4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60013424</v>
      </c>
      <c r="E5" s="27">
        <f t="shared" si="0"/>
        <v>1680518</v>
      </c>
      <c r="F5" s="27">
        <f t="shared" si="0"/>
        <v>4670441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66364383</v>
      </c>
      <c r="O5" s="33">
        <f t="shared" ref="O5:O36" si="1">(N5/O$86)</f>
        <v>710.8057944625931</v>
      </c>
      <c r="P5" s="6"/>
    </row>
    <row r="6" spans="1:133">
      <c r="A6" s="12"/>
      <c r="B6" s="25">
        <v>311</v>
      </c>
      <c r="C6" s="20" t="s">
        <v>3</v>
      </c>
      <c r="D6" s="46">
        <v>42801580</v>
      </c>
      <c r="E6" s="46">
        <v>0</v>
      </c>
      <c r="F6" s="46">
        <v>4670441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47472021</v>
      </c>
      <c r="O6" s="47">
        <f t="shared" si="1"/>
        <v>508.45628447491032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1083124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1083124</v>
      </c>
      <c r="O7" s="47">
        <f t="shared" si="1"/>
        <v>11.600963958656884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597394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597394</v>
      </c>
      <c r="O8" s="47">
        <f t="shared" si="1"/>
        <v>6.3984790874524711</v>
      </c>
      <c r="P8" s="9"/>
    </row>
    <row r="9" spans="1:133">
      <c r="A9" s="12"/>
      <c r="B9" s="25">
        <v>312.51</v>
      </c>
      <c r="C9" s="20" t="s">
        <v>96</v>
      </c>
      <c r="D9" s="46">
        <v>821826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821826</v>
      </c>
      <c r="O9" s="47">
        <f t="shared" si="1"/>
        <v>8.8022920794730357</v>
      </c>
      <c r="P9" s="9"/>
    </row>
    <row r="10" spans="1:133">
      <c r="A10" s="12"/>
      <c r="B10" s="25">
        <v>312.52</v>
      </c>
      <c r="C10" s="20" t="s">
        <v>115</v>
      </c>
      <c r="D10" s="46">
        <v>858107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858107</v>
      </c>
      <c r="O10" s="47">
        <f t="shared" si="1"/>
        <v>9.1908852353665722</v>
      </c>
      <c r="P10" s="9"/>
    </row>
    <row r="11" spans="1:133">
      <c r="A11" s="12"/>
      <c r="B11" s="25">
        <v>314.10000000000002</v>
      </c>
      <c r="C11" s="20" t="s">
        <v>14</v>
      </c>
      <c r="D11" s="46">
        <v>7449914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7449914</v>
      </c>
      <c r="O11" s="47">
        <f t="shared" si="1"/>
        <v>79.793434370481449</v>
      </c>
      <c r="P11" s="9"/>
    </row>
    <row r="12" spans="1:133">
      <c r="A12" s="12"/>
      <c r="B12" s="25">
        <v>314.3</v>
      </c>
      <c r="C12" s="20" t="s">
        <v>15</v>
      </c>
      <c r="D12" s="46">
        <v>2232383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2232383</v>
      </c>
      <c r="O12" s="47">
        <f t="shared" si="1"/>
        <v>23.910276870347559</v>
      </c>
      <c r="P12" s="9"/>
    </row>
    <row r="13" spans="1:133">
      <c r="A13" s="12"/>
      <c r="B13" s="25">
        <v>314.39999999999998</v>
      </c>
      <c r="C13" s="20" t="s">
        <v>16</v>
      </c>
      <c r="D13" s="46">
        <v>522010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522010</v>
      </c>
      <c r="O13" s="47">
        <f t="shared" si="1"/>
        <v>5.5910673164462059</v>
      </c>
      <c r="P13" s="9"/>
    </row>
    <row r="14" spans="1:133">
      <c r="A14" s="12"/>
      <c r="B14" s="25">
        <v>314.8</v>
      </c>
      <c r="C14" s="20" t="s">
        <v>17</v>
      </c>
      <c r="D14" s="46">
        <v>68338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68338</v>
      </c>
      <c r="O14" s="47">
        <f t="shared" si="1"/>
        <v>0.73194451882397049</v>
      </c>
      <c r="P14" s="9"/>
    </row>
    <row r="15" spans="1:133">
      <c r="A15" s="12"/>
      <c r="B15" s="25">
        <v>315</v>
      </c>
      <c r="C15" s="20" t="s">
        <v>116</v>
      </c>
      <c r="D15" s="46">
        <v>3050927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3050927</v>
      </c>
      <c r="O15" s="47">
        <f t="shared" si="1"/>
        <v>32.677416590799552</v>
      </c>
      <c r="P15" s="9"/>
    </row>
    <row r="16" spans="1:133">
      <c r="A16" s="12"/>
      <c r="B16" s="25">
        <v>316</v>
      </c>
      <c r="C16" s="20" t="s">
        <v>117</v>
      </c>
      <c r="D16" s="46">
        <v>2208339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2208339</v>
      </c>
      <c r="O16" s="47">
        <f t="shared" si="1"/>
        <v>23.652749959835056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SUM(D18:D25)</f>
        <v>22839629</v>
      </c>
      <c r="E17" s="32">
        <f t="shared" si="3"/>
        <v>6637554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29477183</v>
      </c>
      <c r="O17" s="45">
        <f t="shared" si="1"/>
        <v>315.71984148235418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6627216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6627216</v>
      </c>
      <c r="O18" s="47">
        <f t="shared" si="1"/>
        <v>70.981802602688376</v>
      </c>
      <c r="P18" s="9"/>
    </row>
    <row r="19" spans="1:16">
      <c r="A19" s="12"/>
      <c r="B19" s="25">
        <v>323.10000000000002</v>
      </c>
      <c r="C19" s="20" t="s">
        <v>21</v>
      </c>
      <c r="D19" s="46">
        <v>5682738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5682738</v>
      </c>
      <c r="O19" s="47">
        <f t="shared" si="1"/>
        <v>60.865827665613452</v>
      </c>
      <c r="P19" s="9"/>
    </row>
    <row r="20" spans="1:16">
      <c r="A20" s="12"/>
      <c r="B20" s="25">
        <v>323.7</v>
      </c>
      <c r="C20" s="20" t="s">
        <v>22</v>
      </c>
      <c r="D20" s="46">
        <v>3843891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3843891</v>
      </c>
      <c r="O20" s="47">
        <f t="shared" si="1"/>
        <v>41.17057783966154</v>
      </c>
      <c r="P20" s="9"/>
    </row>
    <row r="21" spans="1:16">
      <c r="A21" s="12"/>
      <c r="B21" s="25">
        <v>323.89999999999998</v>
      </c>
      <c r="C21" s="20" t="s">
        <v>23</v>
      </c>
      <c r="D21" s="46">
        <v>298840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298840</v>
      </c>
      <c r="O21" s="47">
        <f t="shared" si="1"/>
        <v>3.2007711669255072</v>
      </c>
      <c r="P21" s="9"/>
    </row>
    <row r="22" spans="1:16">
      <c r="A22" s="12"/>
      <c r="B22" s="25">
        <v>324.12</v>
      </c>
      <c r="C22" s="20" t="s">
        <v>24</v>
      </c>
      <c r="D22" s="46">
        <v>0</v>
      </c>
      <c r="E22" s="46">
        <v>7677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7677</v>
      </c>
      <c r="O22" s="47">
        <f t="shared" si="1"/>
        <v>8.2225673432228349E-2</v>
      </c>
      <c r="P22" s="9"/>
    </row>
    <row r="23" spans="1:16">
      <c r="A23" s="12"/>
      <c r="B23" s="25">
        <v>324.32</v>
      </c>
      <c r="C23" s="20" t="s">
        <v>26</v>
      </c>
      <c r="D23" s="46">
        <v>0</v>
      </c>
      <c r="E23" s="46">
        <v>2661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2661</v>
      </c>
      <c r="O23" s="47">
        <f t="shared" si="1"/>
        <v>2.8501044288544958E-2</v>
      </c>
      <c r="P23" s="9"/>
    </row>
    <row r="24" spans="1:16">
      <c r="A24" s="12"/>
      <c r="B24" s="25">
        <v>325.2</v>
      </c>
      <c r="C24" s="20" t="s">
        <v>29</v>
      </c>
      <c r="D24" s="46">
        <v>10753750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10753750</v>
      </c>
      <c r="O24" s="47">
        <f t="shared" si="1"/>
        <v>115.17967118299148</v>
      </c>
      <c r="P24" s="9"/>
    </row>
    <row r="25" spans="1:16">
      <c r="A25" s="12"/>
      <c r="B25" s="25">
        <v>329</v>
      </c>
      <c r="C25" s="20" t="s">
        <v>30</v>
      </c>
      <c r="D25" s="46">
        <v>2260410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5">SUM(D25:M25)</f>
        <v>2260410</v>
      </c>
      <c r="O25" s="47">
        <f t="shared" si="1"/>
        <v>24.210464306753067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SUM(D27:D41)</f>
        <v>10550339</v>
      </c>
      <c r="E26" s="32">
        <f t="shared" si="6"/>
        <v>1530613</v>
      </c>
      <c r="F26" s="32">
        <f t="shared" si="6"/>
        <v>0</v>
      </c>
      <c r="G26" s="32">
        <f t="shared" si="6"/>
        <v>863093</v>
      </c>
      <c r="H26" s="32">
        <f t="shared" si="6"/>
        <v>0</v>
      </c>
      <c r="I26" s="32">
        <f t="shared" si="6"/>
        <v>2300399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15244444</v>
      </c>
      <c r="O26" s="45">
        <f t="shared" si="1"/>
        <v>163.27793070208321</v>
      </c>
      <c r="P26" s="10"/>
    </row>
    <row r="27" spans="1:16">
      <c r="A27" s="12"/>
      <c r="B27" s="25">
        <v>331.2</v>
      </c>
      <c r="C27" s="20" t="s">
        <v>31</v>
      </c>
      <c r="D27" s="46">
        <v>1264640</v>
      </c>
      <c r="E27" s="46">
        <v>135267</v>
      </c>
      <c r="F27" s="46">
        <v>0</v>
      </c>
      <c r="G27" s="46">
        <v>6075</v>
      </c>
      <c r="H27" s="46">
        <v>0</v>
      </c>
      <c r="I27" s="46">
        <v>19144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1425126</v>
      </c>
      <c r="O27" s="47">
        <f t="shared" si="1"/>
        <v>15.264028276120602</v>
      </c>
      <c r="P27" s="9"/>
    </row>
    <row r="28" spans="1:16">
      <c r="A28" s="12"/>
      <c r="B28" s="25">
        <v>331.49</v>
      </c>
      <c r="C28" s="20" t="s">
        <v>141</v>
      </c>
      <c r="D28" s="46">
        <v>0</v>
      </c>
      <c r="E28" s="46">
        <v>0</v>
      </c>
      <c r="F28" s="46">
        <v>0</v>
      </c>
      <c r="G28" s="46">
        <v>299018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299018</v>
      </c>
      <c r="O28" s="47">
        <f t="shared" si="1"/>
        <v>3.2026776629357898</v>
      </c>
      <c r="P28" s="9"/>
    </row>
    <row r="29" spans="1:16">
      <c r="A29" s="12"/>
      <c r="B29" s="25">
        <v>331.5</v>
      </c>
      <c r="C29" s="20" t="s">
        <v>33</v>
      </c>
      <c r="D29" s="46">
        <v>0</v>
      </c>
      <c r="E29" s="46">
        <v>374533</v>
      </c>
      <c r="F29" s="46">
        <v>0</v>
      </c>
      <c r="G29" s="46">
        <v>0</v>
      </c>
      <c r="H29" s="46">
        <v>0</v>
      </c>
      <c r="I29" s="46">
        <v>1811027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2185560</v>
      </c>
      <c r="O29" s="47">
        <f t="shared" si="1"/>
        <v>23.408772023777647</v>
      </c>
      <c r="P29" s="9"/>
    </row>
    <row r="30" spans="1:16">
      <c r="A30" s="12"/>
      <c r="B30" s="25">
        <v>334.2</v>
      </c>
      <c r="C30" s="20" t="s">
        <v>34</v>
      </c>
      <c r="D30" s="46">
        <v>113546</v>
      </c>
      <c r="E30" s="46">
        <v>937</v>
      </c>
      <c r="F30" s="46">
        <v>0</v>
      </c>
      <c r="G30" s="46">
        <v>0</v>
      </c>
      <c r="H30" s="46">
        <v>0</v>
      </c>
      <c r="I30" s="46">
        <v>965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115448</v>
      </c>
      <c r="O30" s="47">
        <f t="shared" si="1"/>
        <v>1.2365233224441707</v>
      </c>
      <c r="P30" s="9"/>
    </row>
    <row r="31" spans="1:16">
      <c r="A31" s="12"/>
      <c r="B31" s="25">
        <v>334.35</v>
      </c>
      <c r="C31" s="20" t="s">
        <v>158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246550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246550</v>
      </c>
      <c r="O31" s="47">
        <f t="shared" si="1"/>
        <v>2.6407111872757456</v>
      </c>
      <c r="P31" s="9"/>
    </row>
    <row r="32" spans="1:16">
      <c r="A32" s="12"/>
      <c r="B32" s="25">
        <v>334.36</v>
      </c>
      <c r="C32" s="20" t="s">
        <v>145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222713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7">SUM(D32:M32)</f>
        <v>222713</v>
      </c>
      <c r="O32" s="47">
        <f t="shared" si="1"/>
        <v>2.3854013816740749</v>
      </c>
      <c r="P32" s="9"/>
    </row>
    <row r="33" spans="1:16">
      <c r="A33" s="12"/>
      <c r="B33" s="25">
        <v>334.49</v>
      </c>
      <c r="C33" s="20" t="s">
        <v>133</v>
      </c>
      <c r="D33" s="46">
        <v>0</v>
      </c>
      <c r="E33" s="46">
        <v>31964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31964</v>
      </c>
      <c r="O33" s="47">
        <f t="shared" si="1"/>
        <v>0.34235527231832058</v>
      </c>
      <c r="P33" s="9"/>
    </row>
    <row r="34" spans="1:16">
      <c r="A34" s="12"/>
      <c r="B34" s="25">
        <v>335.12</v>
      </c>
      <c r="C34" s="20" t="s">
        <v>118</v>
      </c>
      <c r="D34" s="46">
        <v>2640035</v>
      </c>
      <c r="E34" s="46">
        <v>786890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3426925</v>
      </c>
      <c r="O34" s="47">
        <f t="shared" si="1"/>
        <v>36.704600224923688</v>
      </c>
      <c r="P34" s="9"/>
    </row>
    <row r="35" spans="1:16">
      <c r="A35" s="12"/>
      <c r="B35" s="25">
        <v>335.15</v>
      </c>
      <c r="C35" s="20" t="s">
        <v>119</v>
      </c>
      <c r="D35" s="46">
        <v>47136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47136</v>
      </c>
      <c r="O35" s="47">
        <f t="shared" si="1"/>
        <v>0.50485728056552237</v>
      </c>
      <c r="P35" s="9"/>
    </row>
    <row r="36" spans="1:16">
      <c r="A36" s="12"/>
      <c r="B36" s="25">
        <v>335.18</v>
      </c>
      <c r="C36" s="20" t="s">
        <v>120</v>
      </c>
      <c r="D36" s="46">
        <v>6265841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6265841</v>
      </c>
      <c r="O36" s="47">
        <f t="shared" si="1"/>
        <v>67.111240829004444</v>
      </c>
      <c r="P36" s="9"/>
    </row>
    <row r="37" spans="1:16">
      <c r="A37" s="12"/>
      <c r="B37" s="25">
        <v>335.21</v>
      </c>
      <c r="C37" s="20" t="s">
        <v>39</v>
      </c>
      <c r="D37" s="46">
        <v>124228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124228</v>
      </c>
      <c r="O37" s="47">
        <f t="shared" ref="O37:O68" si="8">(N37/O$86)</f>
        <v>1.3305628447491029</v>
      </c>
      <c r="P37" s="9"/>
    </row>
    <row r="38" spans="1:16">
      <c r="A38" s="12"/>
      <c r="B38" s="25">
        <v>335.49</v>
      </c>
      <c r="C38" s="20" t="s">
        <v>112</v>
      </c>
      <c r="D38" s="46">
        <v>0</v>
      </c>
      <c r="E38" s="46">
        <v>80584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80584</v>
      </c>
      <c r="O38" s="47">
        <f t="shared" si="8"/>
        <v>0.86310716007069033</v>
      </c>
      <c r="P38" s="9"/>
    </row>
    <row r="39" spans="1:16">
      <c r="A39" s="12"/>
      <c r="B39" s="25">
        <v>335.5</v>
      </c>
      <c r="C39" s="20" t="s">
        <v>40</v>
      </c>
      <c r="D39" s="46">
        <v>0</v>
      </c>
      <c r="E39" s="46">
        <v>120438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120438</v>
      </c>
      <c r="O39" s="47">
        <f t="shared" si="8"/>
        <v>1.2899694746425321</v>
      </c>
      <c r="P39" s="9"/>
    </row>
    <row r="40" spans="1:16">
      <c r="A40" s="12"/>
      <c r="B40" s="25">
        <v>337.7</v>
      </c>
      <c r="C40" s="20" t="s">
        <v>42</v>
      </c>
      <c r="D40" s="46">
        <v>0</v>
      </c>
      <c r="E40" s="46">
        <v>0</v>
      </c>
      <c r="F40" s="46">
        <v>0</v>
      </c>
      <c r="G40" s="46">
        <v>558000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558000</v>
      </c>
      <c r="O40" s="47">
        <f t="shared" si="8"/>
        <v>5.9765436726824825</v>
      </c>
      <c r="P40" s="9"/>
    </row>
    <row r="41" spans="1:16">
      <c r="A41" s="12"/>
      <c r="B41" s="25">
        <v>338</v>
      </c>
      <c r="C41" s="20" t="s">
        <v>44</v>
      </c>
      <c r="D41" s="46">
        <v>94913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94913</v>
      </c>
      <c r="O41" s="47">
        <f t="shared" si="8"/>
        <v>1.0165800888984096</v>
      </c>
      <c r="P41" s="9"/>
    </row>
    <row r="42" spans="1:16" ht="15.75">
      <c r="A42" s="29" t="s">
        <v>49</v>
      </c>
      <c r="B42" s="30"/>
      <c r="C42" s="31"/>
      <c r="D42" s="32">
        <f t="shared" ref="D42:M42" si="9">SUM(D43:D62)</f>
        <v>33053685</v>
      </c>
      <c r="E42" s="32">
        <f t="shared" si="9"/>
        <v>46575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148100982</v>
      </c>
      <c r="J42" s="32">
        <f t="shared" si="9"/>
        <v>27514233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208715475</v>
      </c>
      <c r="O42" s="45">
        <f t="shared" si="8"/>
        <v>2235.4787661329192</v>
      </c>
      <c r="P42" s="10"/>
    </row>
    <row r="43" spans="1:16">
      <c r="A43" s="12"/>
      <c r="B43" s="25">
        <v>341.2</v>
      </c>
      <c r="C43" s="20" t="s">
        <v>121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27514233</v>
      </c>
      <c r="K43" s="46">
        <v>0</v>
      </c>
      <c r="L43" s="46">
        <v>0</v>
      </c>
      <c r="M43" s="46">
        <v>0</v>
      </c>
      <c r="N43" s="46">
        <f t="shared" ref="N43:N62" si="10">SUM(D43:M43)</f>
        <v>27514233</v>
      </c>
      <c r="O43" s="47">
        <f t="shared" si="8"/>
        <v>294.69536764312107</v>
      </c>
      <c r="P43" s="9"/>
    </row>
    <row r="44" spans="1:16">
      <c r="A44" s="12"/>
      <c r="B44" s="25">
        <v>341.9</v>
      </c>
      <c r="C44" s="20" t="s">
        <v>146</v>
      </c>
      <c r="D44" s="46">
        <v>470200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470200</v>
      </c>
      <c r="O44" s="47">
        <f t="shared" si="8"/>
        <v>5.0361484496331599</v>
      </c>
      <c r="P44" s="9"/>
    </row>
    <row r="45" spans="1:16">
      <c r="A45" s="12"/>
      <c r="B45" s="25">
        <v>342.1</v>
      </c>
      <c r="C45" s="20" t="s">
        <v>53</v>
      </c>
      <c r="D45" s="46">
        <v>1316241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1316241</v>
      </c>
      <c r="O45" s="47">
        <f t="shared" si="8"/>
        <v>14.097798961066781</v>
      </c>
      <c r="P45" s="9"/>
    </row>
    <row r="46" spans="1:16">
      <c r="A46" s="12"/>
      <c r="B46" s="25">
        <v>342.2</v>
      </c>
      <c r="C46" s="20" t="s">
        <v>54</v>
      </c>
      <c r="D46" s="46">
        <v>172960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172960</v>
      </c>
      <c r="O46" s="47">
        <f t="shared" si="8"/>
        <v>1.8525143254967065</v>
      </c>
      <c r="P46" s="9"/>
    </row>
    <row r="47" spans="1:16">
      <c r="A47" s="12"/>
      <c r="B47" s="25">
        <v>342.5</v>
      </c>
      <c r="C47" s="20" t="s">
        <v>55</v>
      </c>
      <c r="D47" s="46">
        <v>1543855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1543855</v>
      </c>
      <c r="O47" s="47">
        <f t="shared" si="8"/>
        <v>16.535693246934077</v>
      </c>
      <c r="P47" s="9"/>
    </row>
    <row r="48" spans="1:16">
      <c r="A48" s="12"/>
      <c r="B48" s="25">
        <v>342.6</v>
      </c>
      <c r="C48" s="20" t="s">
        <v>56</v>
      </c>
      <c r="D48" s="46">
        <v>2960871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2960871</v>
      </c>
      <c r="O48" s="47">
        <f t="shared" si="8"/>
        <v>31.712858137417662</v>
      </c>
      <c r="P48" s="9"/>
    </row>
    <row r="49" spans="1:16">
      <c r="A49" s="12"/>
      <c r="B49" s="25">
        <v>342.9</v>
      </c>
      <c r="C49" s="20" t="s">
        <v>57</v>
      </c>
      <c r="D49" s="46">
        <v>1259339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1259339</v>
      </c>
      <c r="O49" s="47">
        <f t="shared" si="8"/>
        <v>13.488341455577572</v>
      </c>
      <c r="P49" s="9"/>
    </row>
    <row r="50" spans="1:16">
      <c r="A50" s="12"/>
      <c r="B50" s="25">
        <v>343.2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8134385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8134385</v>
      </c>
      <c r="O50" s="47">
        <f t="shared" si="8"/>
        <v>87.124564879772933</v>
      </c>
      <c r="P50" s="9"/>
    </row>
    <row r="51" spans="1:16">
      <c r="A51" s="12"/>
      <c r="B51" s="25">
        <v>343.3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55246228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55246228</v>
      </c>
      <c r="O51" s="47">
        <f t="shared" si="8"/>
        <v>591.72310823113583</v>
      </c>
      <c r="P51" s="9"/>
    </row>
    <row r="52" spans="1:16">
      <c r="A52" s="12"/>
      <c r="B52" s="25">
        <v>343.4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12256133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12256133</v>
      </c>
      <c r="O52" s="47">
        <f t="shared" si="8"/>
        <v>131.2711722808333</v>
      </c>
      <c r="P52" s="9"/>
    </row>
    <row r="53" spans="1:16">
      <c r="A53" s="12"/>
      <c r="B53" s="25">
        <v>343.5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60281475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60281475</v>
      </c>
      <c r="O53" s="47">
        <f t="shared" si="8"/>
        <v>645.65388528891981</v>
      </c>
      <c r="P53" s="9"/>
    </row>
    <row r="54" spans="1:16">
      <c r="A54" s="12"/>
      <c r="B54" s="25">
        <v>343.6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2098350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2098350</v>
      </c>
      <c r="O54" s="47">
        <f t="shared" si="8"/>
        <v>22.474696085256788</v>
      </c>
      <c r="P54" s="9"/>
    </row>
    <row r="55" spans="1:16">
      <c r="A55" s="12"/>
      <c r="B55" s="25">
        <v>343.7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1164656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1164656</v>
      </c>
      <c r="O55" s="47">
        <f t="shared" si="8"/>
        <v>12.474224816580088</v>
      </c>
      <c r="P55" s="9"/>
    </row>
    <row r="56" spans="1:16">
      <c r="A56" s="12"/>
      <c r="B56" s="25">
        <v>343.9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7785773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7785773</v>
      </c>
      <c r="O56" s="47">
        <f t="shared" si="8"/>
        <v>83.390703154286939</v>
      </c>
      <c r="P56" s="9"/>
    </row>
    <row r="57" spans="1:16">
      <c r="A57" s="12"/>
      <c r="B57" s="25">
        <v>344.9</v>
      </c>
      <c r="C57" s="20" t="s">
        <v>123</v>
      </c>
      <c r="D57" s="46">
        <v>0</v>
      </c>
      <c r="E57" s="46">
        <v>46575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46575</v>
      </c>
      <c r="O57" s="47">
        <f t="shared" si="8"/>
        <v>0.49884860493761046</v>
      </c>
      <c r="P57" s="9"/>
    </row>
    <row r="58" spans="1:16">
      <c r="A58" s="12"/>
      <c r="B58" s="25">
        <v>347.2</v>
      </c>
      <c r="C58" s="20" t="s">
        <v>66</v>
      </c>
      <c r="D58" s="46">
        <v>810148</v>
      </c>
      <c r="E58" s="46">
        <v>0</v>
      </c>
      <c r="F58" s="46">
        <v>0</v>
      </c>
      <c r="G58" s="46">
        <v>0</v>
      </c>
      <c r="H58" s="46">
        <v>0</v>
      </c>
      <c r="I58" s="46">
        <v>838380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1648528</v>
      </c>
      <c r="O58" s="47">
        <f t="shared" si="8"/>
        <v>17.656809296845712</v>
      </c>
      <c r="P58" s="9"/>
    </row>
    <row r="59" spans="1:16">
      <c r="A59" s="12"/>
      <c r="B59" s="25">
        <v>347.4</v>
      </c>
      <c r="C59" s="20" t="s">
        <v>67</v>
      </c>
      <c r="D59" s="46">
        <v>86852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86852</v>
      </c>
      <c r="O59" s="47">
        <f t="shared" si="8"/>
        <v>0.93024152519680825</v>
      </c>
      <c r="P59" s="9"/>
    </row>
    <row r="60" spans="1:16">
      <c r="A60" s="12"/>
      <c r="B60" s="25">
        <v>347.5</v>
      </c>
      <c r="C60" s="20" t="s">
        <v>68</v>
      </c>
      <c r="D60" s="46">
        <v>616346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616346</v>
      </c>
      <c r="O60" s="47">
        <f t="shared" si="8"/>
        <v>6.6014673592888125</v>
      </c>
      <c r="P60" s="9"/>
    </row>
    <row r="61" spans="1:16">
      <c r="A61" s="12"/>
      <c r="B61" s="25">
        <v>347.9</v>
      </c>
      <c r="C61" s="20" t="s">
        <v>69</v>
      </c>
      <c r="D61" s="46">
        <v>230351</v>
      </c>
      <c r="E61" s="46">
        <v>0</v>
      </c>
      <c r="F61" s="46">
        <v>0</v>
      </c>
      <c r="G61" s="46">
        <v>0</v>
      </c>
      <c r="H61" s="46">
        <v>0</v>
      </c>
      <c r="I61" s="46">
        <v>295602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525953</v>
      </c>
      <c r="O61" s="47">
        <f t="shared" si="8"/>
        <v>5.6332994162694803</v>
      </c>
      <c r="P61" s="9"/>
    </row>
    <row r="62" spans="1:16">
      <c r="A62" s="12"/>
      <c r="B62" s="25">
        <v>349</v>
      </c>
      <c r="C62" s="20" t="s">
        <v>1</v>
      </c>
      <c r="D62" s="46">
        <v>23586522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23586522</v>
      </c>
      <c r="O62" s="47">
        <f t="shared" si="8"/>
        <v>252.62702297434799</v>
      </c>
      <c r="P62" s="9"/>
    </row>
    <row r="63" spans="1:16" ht="15.75">
      <c r="A63" s="29" t="s">
        <v>50</v>
      </c>
      <c r="B63" s="30"/>
      <c r="C63" s="31"/>
      <c r="D63" s="32">
        <f t="shared" ref="D63:M63" si="11">SUM(D64:D68)</f>
        <v>2204505</v>
      </c>
      <c r="E63" s="32">
        <f t="shared" si="11"/>
        <v>2284910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ref="N63:N70" si="12">SUM(D63:M63)</f>
        <v>4489415</v>
      </c>
      <c r="O63" s="45">
        <f t="shared" si="8"/>
        <v>48.084560595512237</v>
      </c>
      <c r="P63" s="10"/>
    </row>
    <row r="64" spans="1:16">
      <c r="A64" s="13"/>
      <c r="B64" s="39">
        <v>351.1</v>
      </c>
      <c r="C64" s="21" t="s">
        <v>72</v>
      </c>
      <c r="D64" s="46">
        <v>27174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27174</v>
      </c>
      <c r="O64" s="47">
        <f t="shared" si="8"/>
        <v>0.29105125046859104</v>
      </c>
      <c r="P64" s="9"/>
    </row>
    <row r="65" spans="1:16">
      <c r="A65" s="13"/>
      <c r="B65" s="39">
        <v>351.2</v>
      </c>
      <c r="C65" s="21" t="s">
        <v>73</v>
      </c>
      <c r="D65" s="46">
        <v>343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343</v>
      </c>
      <c r="O65" s="47">
        <f t="shared" si="8"/>
        <v>3.6737535479033898E-3</v>
      </c>
      <c r="P65" s="9"/>
    </row>
    <row r="66" spans="1:16">
      <c r="A66" s="13"/>
      <c r="B66" s="39">
        <v>351.5</v>
      </c>
      <c r="C66" s="21" t="s">
        <v>75</v>
      </c>
      <c r="D66" s="46">
        <v>548325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548325</v>
      </c>
      <c r="O66" s="47">
        <f t="shared" si="8"/>
        <v>5.8729181170674236</v>
      </c>
      <c r="P66" s="9"/>
    </row>
    <row r="67" spans="1:16">
      <c r="A67" s="13"/>
      <c r="B67" s="39">
        <v>354</v>
      </c>
      <c r="C67" s="21" t="s">
        <v>109</v>
      </c>
      <c r="D67" s="46">
        <v>1269351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1269351</v>
      </c>
      <c r="O67" s="47">
        <f t="shared" si="8"/>
        <v>13.595576500830076</v>
      </c>
      <c r="P67" s="9"/>
    </row>
    <row r="68" spans="1:16">
      <c r="A68" s="13"/>
      <c r="B68" s="39">
        <v>359</v>
      </c>
      <c r="C68" s="21" t="s">
        <v>76</v>
      </c>
      <c r="D68" s="46">
        <v>359312</v>
      </c>
      <c r="E68" s="46">
        <v>2284910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2644222</v>
      </c>
      <c r="O68" s="47">
        <f t="shared" si="8"/>
        <v>28.321340973598243</v>
      </c>
      <c r="P68" s="9"/>
    </row>
    <row r="69" spans="1:16" ht="15.75">
      <c r="A69" s="29" t="s">
        <v>4</v>
      </c>
      <c r="B69" s="30"/>
      <c r="C69" s="31"/>
      <c r="D69" s="32">
        <f t="shared" ref="D69:M69" si="13">SUM(D70:D79)</f>
        <v>3313165</v>
      </c>
      <c r="E69" s="32">
        <f t="shared" si="13"/>
        <v>572187</v>
      </c>
      <c r="F69" s="32">
        <f t="shared" si="13"/>
        <v>111422</v>
      </c>
      <c r="G69" s="32">
        <f t="shared" si="13"/>
        <v>1989641</v>
      </c>
      <c r="H69" s="32">
        <f t="shared" si="13"/>
        <v>0</v>
      </c>
      <c r="I69" s="32">
        <f t="shared" si="13"/>
        <v>7568164</v>
      </c>
      <c r="J69" s="32">
        <f t="shared" si="13"/>
        <v>2755518</v>
      </c>
      <c r="K69" s="32">
        <f t="shared" si="13"/>
        <v>58257260</v>
      </c>
      <c r="L69" s="32">
        <f t="shared" si="13"/>
        <v>0</v>
      </c>
      <c r="M69" s="32">
        <f t="shared" si="13"/>
        <v>0</v>
      </c>
      <c r="N69" s="32">
        <f t="shared" si="12"/>
        <v>74567357</v>
      </c>
      <c r="O69" s="45">
        <f t="shared" ref="O69:O84" si="14">(N69/O$86)</f>
        <v>798.66499223477751</v>
      </c>
      <c r="P69" s="10"/>
    </row>
    <row r="70" spans="1:16">
      <c r="A70" s="12"/>
      <c r="B70" s="25">
        <v>361.1</v>
      </c>
      <c r="C70" s="20" t="s">
        <v>77</v>
      </c>
      <c r="D70" s="46">
        <v>1516338</v>
      </c>
      <c r="E70" s="46">
        <v>427747</v>
      </c>
      <c r="F70" s="46">
        <v>111422</v>
      </c>
      <c r="G70" s="46">
        <v>1945590</v>
      </c>
      <c r="H70" s="46">
        <v>0</v>
      </c>
      <c r="I70" s="46">
        <v>6083040</v>
      </c>
      <c r="J70" s="46">
        <v>771797</v>
      </c>
      <c r="K70" s="46">
        <v>3084729</v>
      </c>
      <c r="L70" s="46">
        <v>0</v>
      </c>
      <c r="M70" s="46">
        <v>0</v>
      </c>
      <c r="N70" s="46">
        <f t="shared" si="12"/>
        <v>13940663</v>
      </c>
      <c r="O70" s="47">
        <f t="shared" si="14"/>
        <v>149.31358646173621</v>
      </c>
      <c r="P70" s="9"/>
    </row>
    <row r="71" spans="1:16">
      <c r="A71" s="12"/>
      <c r="B71" s="25">
        <v>361.2</v>
      </c>
      <c r="C71" s="20" t="s">
        <v>78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7318826</v>
      </c>
      <c r="L71" s="46">
        <v>0</v>
      </c>
      <c r="M71" s="46">
        <v>0</v>
      </c>
      <c r="N71" s="46">
        <f t="shared" ref="N71:N79" si="15">SUM(D71:M71)</f>
        <v>7318826</v>
      </c>
      <c r="O71" s="47">
        <f t="shared" si="14"/>
        <v>78.389396454774271</v>
      </c>
      <c r="P71" s="9"/>
    </row>
    <row r="72" spans="1:16">
      <c r="A72" s="12"/>
      <c r="B72" s="25">
        <v>361.3</v>
      </c>
      <c r="C72" s="20" t="s">
        <v>79</v>
      </c>
      <c r="D72" s="46">
        <v>36846</v>
      </c>
      <c r="E72" s="46">
        <v>7778</v>
      </c>
      <c r="F72" s="46">
        <v>0</v>
      </c>
      <c r="G72" s="46">
        <v>39549</v>
      </c>
      <c r="H72" s="46">
        <v>0</v>
      </c>
      <c r="I72" s="46">
        <v>112266</v>
      </c>
      <c r="J72" s="46">
        <v>16517</v>
      </c>
      <c r="K72" s="46">
        <v>2297611</v>
      </c>
      <c r="L72" s="46">
        <v>0</v>
      </c>
      <c r="M72" s="46">
        <v>0</v>
      </c>
      <c r="N72" s="46">
        <f t="shared" si="15"/>
        <v>2510567</v>
      </c>
      <c r="O72" s="47">
        <f t="shared" si="14"/>
        <v>26.889808814866385</v>
      </c>
      <c r="P72" s="9"/>
    </row>
    <row r="73" spans="1:16">
      <c r="A73" s="12"/>
      <c r="B73" s="25">
        <v>361.4</v>
      </c>
      <c r="C73" s="20" t="s">
        <v>125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7504884</v>
      </c>
      <c r="L73" s="46">
        <v>0</v>
      </c>
      <c r="M73" s="46">
        <v>0</v>
      </c>
      <c r="N73" s="46">
        <f t="shared" si="15"/>
        <v>7504884</v>
      </c>
      <c r="O73" s="47">
        <f t="shared" si="14"/>
        <v>80.382198896802876</v>
      </c>
      <c r="P73" s="9"/>
    </row>
    <row r="74" spans="1:16">
      <c r="A74" s="12"/>
      <c r="B74" s="25">
        <v>362</v>
      </c>
      <c r="C74" s="20" t="s">
        <v>81</v>
      </c>
      <c r="D74" s="46">
        <v>179770</v>
      </c>
      <c r="E74" s="46">
        <v>0</v>
      </c>
      <c r="F74" s="46">
        <v>0</v>
      </c>
      <c r="G74" s="46">
        <v>0</v>
      </c>
      <c r="H74" s="46">
        <v>0</v>
      </c>
      <c r="I74" s="46">
        <v>53338</v>
      </c>
      <c r="J74" s="46">
        <v>0</v>
      </c>
      <c r="K74" s="46">
        <v>2924</v>
      </c>
      <c r="L74" s="46">
        <v>0</v>
      </c>
      <c r="M74" s="46">
        <v>0</v>
      </c>
      <c r="N74" s="46">
        <f t="shared" si="15"/>
        <v>236032</v>
      </c>
      <c r="O74" s="47">
        <f t="shared" si="14"/>
        <v>2.5280565522412037</v>
      </c>
      <c r="P74" s="9"/>
    </row>
    <row r="75" spans="1:16">
      <c r="A75" s="12"/>
      <c r="B75" s="25">
        <v>364</v>
      </c>
      <c r="C75" s="20" t="s">
        <v>126</v>
      </c>
      <c r="D75" s="46">
        <v>101538</v>
      </c>
      <c r="E75" s="46">
        <v>35898</v>
      </c>
      <c r="F75" s="46">
        <v>0</v>
      </c>
      <c r="G75" s="46">
        <v>0</v>
      </c>
      <c r="H75" s="46">
        <v>0</v>
      </c>
      <c r="I75" s="46">
        <v>77620</v>
      </c>
      <c r="J75" s="46">
        <v>-27036</v>
      </c>
      <c r="K75" s="46">
        <v>0</v>
      </c>
      <c r="L75" s="46">
        <v>0</v>
      </c>
      <c r="M75" s="46">
        <v>0</v>
      </c>
      <c r="N75" s="46">
        <f t="shared" si="15"/>
        <v>188020</v>
      </c>
      <c r="O75" s="47">
        <f t="shared" si="14"/>
        <v>2.0138167407486747</v>
      </c>
      <c r="P75" s="9"/>
    </row>
    <row r="76" spans="1:16">
      <c r="A76" s="12"/>
      <c r="B76" s="25">
        <v>365</v>
      </c>
      <c r="C76" s="20" t="s">
        <v>127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24642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24642</v>
      </c>
      <c r="O76" s="47">
        <f t="shared" si="14"/>
        <v>0.26393188025491349</v>
      </c>
      <c r="P76" s="9"/>
    </row>
    <row r="77" spans="1:16">
      <c r="A77" s="12"/>
      <c r="B77" s="25">
        <v>366</v>
      </c>
      <c r="C77" s="20" t="s">
        <v>84</v>
      </c>
      <c r="D77" s="46">
        <v>57090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57090</v>
      </c>
      <c r="O77" s="47">
        <f t="shared" si="14"/>
        <v>0.61147110801692284</v>
      </c>
      <c r="P77" s="9"/>
    </row>
    <row r="78" spans="1:16">
      <c r="A78" s="12"/>
      <c r="B78" s="25">
        <v>368</v>
      </c>
      <c r="C78" s="20" t="s">
        <v>85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38031091</v>
      </c>
      <c r="L78" s="46">
        <v>0</v>
      </c>
      <c r="M78" s="46">
        <v>0</v>
      </c>
      <c r="N78" s="46">
        <f t="shared" si="15"/>
        <v>38031091</v>
      </c>
      <c r="O78" s="47">
        <f t="shared" si="14"/>
        <v>407.33777111337224</v>
      </c>
      <c r="P78" s="9"/>
    </row>
    <row r="79" spans="1:16">
      <c r="A79" s="12"/>
      <c r="B79" s="25">
        <v>369.9</v>
      </c>
      <c r="C79" s="20" t="s">
        <v>86</v>
      </c>
      <c r="D79" s="46">
        <v>1421583</v>
      </c>
      <c r="E79" s="46">
        <v>100764</v>
      </c>
      <c r="F79" s="46">
        <v>0</v>
      </c>
      <c r="G79" s="46">
        <v>4502</v>
      </c>
      <c r="H79" s="46">
        <v>0</v>
      </c>
      <c r="I79" s="46">
        <v>1217258</v>
      </c>
      <c r="J79" s="46">
        <v>1994240</v>
      </c>
      <c r="K79" s="46">
        <v>17195</v>
      </c>
      <c r="L79" s="46">
        <v>0</v>
      </c>
      <c r="M79" s="46">
        <v>0</v>
      </c>
      <c r="N79" s="46">
        <f t="shared" si="15"/>
        <v>4755542</v>
      </c>
      <c r="O79" s="47">
        <f t="shared" si="14"/>
        <v>50.934954211963799</v>
      </c>
      <c r="P79" s="9"/>
    </row>
    <row r="80" spans="1:16" ht="15.75">
      <c r="A80" s="29" t="s">
        <v>51</v>
      </c>
      <c r="B80" s="30"/>
      <c r="C80" s="31"/>
      <c r="D80" s="32">
        <f t="shared" ref="D80:M80" si="16">SUM(D81:D83)</f>
        <v>5242464</v>
      </c>
      <c r="E80" s="32">
        <f t="shared" si="16"/>
        <v>1019870</v>
      </c>
      <c r="F80" s="32">
        <f t="shared" si="16"/>
        <v>0</v>
      </c>
      <c r="G80" s="32">
        <f t="shared" si="16"/>
        <v>0</v>
      </c>
      <c r="H80" s="32">
        <f t="shared" si="16"/>
        <v>0</v>
      </c>
      <c r="I80" s="32">
        <f t="shared" si="16"/>
        <v>3546925</v>
      </c>
      <c r="J80" s="32">
        <f t="shared" si="16"/>
        <v>0</v>
      </c>
      <c r="K80" s="32">
        <f t="shared" si="16"/>
        <v>0</v>
      </c>
      <c r="L80" s="32">
        <f t="shared" si="16"/>
        <v>0</v>
      </c>
      <c r="M80" s="32">
        <f t="shared" si="16"/>
        <v>0</v>
      </c>
      <c r="N80" s="32">
        <f>SUM(D80:M80)</f>
        <v>9809259</v>
      </c>
      <c r="O80" s="45">
        <f t="shared" si="14"/>
        <v>105.0635570074439</v>
      </c>
      <c r="P80" s="9"/>
    </row>
    <row r="81" spans="1:119">
      <c r="A81" s="12"/>
      <c r="B81" s="25">
        <v>381</v>
      </c>
      <c r="C81" s="20" t="s">
        <v>87</v>
      </c>
      <c r="D81" s="46">
        <v>5242464</v>
      </c>
      <c r="E81" s="46">
        <v>1019870</v>
      </c>
      <c r="F81" s="46">
        <v>0</v>
      </c>
      <c r="G81" s="46">
        <v>0</v>
      </c>
      <c r="H81" s="46">
        <v>0</v>
      </c>
      <c r="I81" s="46">
        <v>2156630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8418964</v>
      </c>
      <c r="O81" s="47">
        <f t="shared" si="14"/>
        <v>90.172591442189258</v>
      </c>
      <c r="P81" s="9"/>
    </row>
    <row r="82" spans="1:119">
      <c r="A82" s="12"/>
      <c r="B82" s="25">
        <v>389.4</v>
      </c>
      <c r="C82" s="20" t="s">
        <v>159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23766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23766</v>
      </c>
      <c r="O82" s="47">
        <f t="shared" si="14"/>
        <v>0.25454934932790663</v>
      </c>
      <c r="P82" s="9"/>
    </row>
    <row r="83" spans="1:119" ht="15.75" thickBot="1">
      <c r="A83" s="12"/>
      <c r="B83" s="25">
        <v>389.8</v>
      </c>
      <c r="C83" s="20" t="s">
        <v>128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1366529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1366529</v>
      </c>
      <c r="O83" s="47">
        <f t="shared" si="14"/>
        <v>14.636416215926738</v>
      </c>
      <c r="P83" s="9"/>
    </row>
    <row r="84" spans="1:119" ht="16.5" thickBot="1">
      <c r="A84" s="14" t="s">
        <v>70</v>
      </c>
      <c r="B84" s="23"/>
      <c r="C84" s="22"/>
      <c r="D84" s="15">
        <f t="shared" ref="D84:M84" si="17">SUM(D5,D17,D26,D42,D63,D69,D80)</f>
        <v>137217211</v>
      </c>
      <c r="E84" s="15">
        <f t="shared" si="17"/>
        <v>13772227</v>
      </c>
      <c r="F84" s="15">
        <f t="shared" si="17"/>
        <v>4781863</v>
      </c>
      <c r="G84" s="15">
        <f t="shared" si="17"/>
        <v>2852734</v>
      </c>
      <c r="H84" s="15">
        <f t="shared" si="17"/>
        <v>0</v>
      </c>
      <c r="I84" s="15">
        <f t="shared" si="17"/>
        <v>161516470</v>
      </c>
      <c r="J84" s="15">
        <f t="shared" si="17"/>
        <v>30269751</v>
      </c>
      <c r="K84" s="15">
        <f t="shared" si="17"/>
        <v>58257260</v>
      </c>
      <c r="L84" s="15">
        <f t="shared" si="17"/>
        <v>0</v>
      </c>
      <c r="M84" s="15">
        <f t="shared" si="17"/>
        <v>0</v>
      </c>
      <c r="N84" s="15">
        <f>SUM(D84:M84)</f>
        <v>408667516</v>
      </c>
      <c r="O84" s="38">
        <f t="shared" si="14"/>
        <v>4377.0954426176831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8" t="s">
        <v>160</v>
      </c>
      <c r="M86" s="48"/>
      <c r="N86" s="48"/>
      <c r="O86" s="43">
        <v>93365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customHeight="1" thickBot="1">
      <c r="A88" s="52" t="s">
        <v>106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56644698</v>
      </c>
      <c r="E5" s="27">
        <f t="shared" si="0"/>
        <v>1658012</v>
      </c>
      <c r="F5" s="27">
        <f t="shared" si="0"/>
        <v>4667441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62970151</v>
      </c>
      <c r="O5" s="33">
        <f t="shared" ref="O5:O36" si="1">(N5/O$85)</f>
        <v>679.56089269719303</v>
      </c>
      <c r="P5" s="6"/>
    </row>
    <row r="6" spans="1:133">
      <c r="A6" s="12"/>
      <c r="B6" s="25">
        <v>311</v>
      </c>
      <c r="C6" s="20" t="s">
        <v>3</v>
      </c>
      <c r="D6" s="46">
        <v>39707637</v>
      </c>
      <c r="E6" s="46">
        <v>0</v>
      </c>
      <c r="F6" s="46">
        <v>4667441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44375078</v>
      </c>
      <c r="O6" s="47">
        <f t="shared" si="1"/>
        <v>478.88669695563493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1069131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1069131</v>
      </c>
      <c r="O7" s="47">
        <f t="shared" si="1"/>
        <v>11.53784142538014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588881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588881</v>
      </c>
      <c r="O8" s="47">
        <f t="shared" si="1"/>
        <v>6.355082395346578</v>
      </c>
      <c r="P8" s="9"/>
    </row>
    <row r="9" spans="1:133">
      <c r="A9" s="12"/>
      <c r="B9" s="25">
        <v>312.51</v>
      </c>
      <c r="C9" s="20" t="s">
        <v>96</v>
      </c>
      <c r="D9" s="46">
        <v>763749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763749</v>
      </c>
      <c r="O9" s="47">
        <f t="shared" si="1"/>
        <v>8.242221814532229</v>
      </c>
      <c r="P9" s="9"/>
    </row>
    <row r="10" spans="1:133">
      <c r="A10" s="12"/>
      <c r="B10" s="25">
        <v>312.52</v>
      </c>
      <c r="C10" s="20" t="s">
        <v>115</v>
      </c>
      <c r="D10" s="46">
        <v>785047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785047</v>
      </c>
      <c r="O10" s="47">
        <f t="shared" si="1"/>
        <v>8.4720654414383301</v>
      </c>
      <c r="P10" s="9"/>
    </row>
    <row r="11" spans="1:133">
      <c r="A11" s="12"/>
      <c r="B11" s="25">
        <v>314.10000000000002</v>
      </c>
      <c r="C11" s="20" t="s">
        <v>14</v>
      </c>
      <c r="D11" s="46">
        <v>7347860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7347860</v>
      </c>
      <c r="O11" s="47">
        <f t="shared" si="1"/>
        <v>79.296590872300698</v>
      </c>
      <c r="P11" s="9"/>
    </row>
    <row r="12" spans="1:133">
      <c r="A12" s="12"/>
      <c r="B12" s="25">
        <v>314.3</v>
      </c>
      <c r="C12" s="20" t="s">
        <v>15</v>
      </c>
      <c r="D12" s="46">
        <v>2131159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2131159</v>
      </c>
      <c r="O12" s="47">
        <f t="shared" si="1"/>
        <v>22.99902873854721</v>
      </c>
      <c r="P12" s="9"/>
    </row>
    <row r="13" spans="1:133">
      <c r="A13" s="12"/>
      <c r="B13" s="25">
        <v>314.39999999999998</v>
      </c>
      <c r="C13" s="20" t="s">
        <v>16</v>
      </c>
      <c r="D13" s="46">
        <v>511455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511455</v>
      </c>
      <c r="O13" s="47">
        <f t="shared" si="1"/>
        <v>5.5195169593041449</v>
      </c>
      <c r="P13" s="9"/>
    </row>
    <row r="14" spans="1:133">
      <c r="A14" s="12"/>
      <c r="B14" s="25">
        <v>314.8</v>
      </c>
      <c r="C14" s="20" t="s">
        <v>17</v>
      </c>
      <c r="D14" s="46">
        <v>126840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126840</v>
      </c>
      <c r="O14" s="47">
        <f t="shared" si="1"/>
        <v>1.3688311408005354</v>
      </c>
      <c r="P14" s="9"/>
    </row>
    <row r="15" spans="1:133">
      <c r="A15" s="12"/>
      <c r="B15" s="25">
        <v>315</v>
      </c>
      <c r="C15" s="20" t="s">
        <v>116</v>
      </c>
      <c r="D15" s="46">
        <v>3013094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3013094</v>
      </c>
      <c r="O15" s="47">
        <f t="shared" si="1"/>
        <v>32.51668950929713</v>
      </c>
      <c r="P15" s="9"/>
    </row>
    <row r="16" spans="1:133">
      <c r="A16" s="12"/>
      <c r="B16" s="25">
        <v>316</v>
      </c>
      <c r="C16" s="20" t="s">
        <v>117</v>
      </c>
      <c r="D16" s="46">
        <v>2257857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2257857</v>
      </c>
      <c r="O16" s="47">
        <f t="shared" si="1"/>
        <v>24.366327444611116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SUM(D18:D26)</f>
        <v>21683951</v>
      </c>
      <c r="E17" s="32">
        <f t="shared" si="3"/>
        <v>5873495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5998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27563444</v>
      </c>
      <c r="O17" s="45">
        <f t="shared" si="1"/>
        <v>297.45900737079523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5848517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5848517</v>
      </c>
      <c r="O18" s="47">
        <f t="shared" si="1"/>
        <v>63.115990201051119</v>
      </c>
      <c r="P18" s="9"/>
    </row>
    <row r="19" spans="1:16">
      <c r="A19" s="12"/>
      <c r="B19" s="25">
        <v>323.10000000000002</v>
      </c>
      <c r="C19" s="20" t="s">
        <v>21</v>
      </c>
      <c r="D19" s="46">
        <v>5527035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5527035</v>
      </c>
      <c r="O19" s="47">
        <f t="shared" si="1"/>
        <v>59.646622708092764</v>
      </c>
      <c r="P19" s="9"/>
    </row>
    <row r="20" spans="1:16">
      <c r="A20" s="12"/>
      <c r="B20" s="25">
        <v>323.7</v>
      </c>
      <c r="C20" s="20" t="s">
        <v>22</v>
      </c>
      <c r="D20" s="46">
        <v>3888712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3888712</v>
      </c>
      <c r="O20" s="47">
        <f t="shared" si="1"/>
        <v>41.96617851785502</v>
      </c>
      <c r="P20" s="9"/>
    </row>
    <row r="21" spans="1:16">
      <c r="A21" s="12"/>
      <c r="B21" s="25">
        <v>323.89999999999998</v>
      </c>
      <c r="C21" s="20" t="s">
        <v>23</v>
      </c>
      <c r="D21" s="46">
        <v>320103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320103</v>
      </c>
      <c r="O21" s="47">
        <f t="shared" si="1"/>
        <v>3.4544856091428078</v>
      </c>
      <c r="P21" s="9"/>
    </row>
    <row r="22" spans="1:16">
      <c r="A22" s="12"/>
      <c r="B22" s="25">
        <v>324.12</v>
      </c>
      <c r="C22" s="20" t="s">
        <v>24</v>
      </c>
      <c r="D22" s="46">
        <v>0</v>
      </c>
      <c r="E22" s="46">
        <v>16422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16422</v>
      </c>
      <c r="O22" s="47">
        <f t="shared" si="1"/>
        <v>0.17722283975265207</v>
      </c>
      <c r="P22" s="9"/>
    </row>
    <row r="23" spans="1:16">
      <c r="A23" s="12"/>
      <c r="B23" s="25">
        <v>324.32</v>
      </c>
      <c r="C23" s="20" t="s">
        <v>26</v>
      </c>
      <c r="D23" s="46">
        <v>0</v>
      </c>
      <c r="E23" s="46">
        <v>8556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8556</v>
      </c>
      <c r="O23" s="47">
        <f t="shared" si="1"/>
        <v>9.2334588778692689E-2</v>
      </c>
      <c r="P23" s="9"/>
    </row>
    <row r="24" spans="1:16">
      <c r="A24" s="12"/>
      <c r="B24" s="25">
        <v>325.10000000000002</v>
      </c>
      <c r="C24" s="20" t="s">
        <v>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5998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5998</v>
      </c>
      <c r="O24" s="47">
        <f t="shared" si="1"/>
        <v>6.4729179931580033E-2</v>
      </c>
      <c r="P24" s="9"/>
    </row>
    <row r="25" spans="1:16">
      <c r="A25" s="12"/>
      <c r="B25" s="25">
        <v>325.2</v>
      </c>
      <c r="C25" s="20" t="s">
        <v>29</v>
      </c>
      <c r="D25" s="46">
        <v>10701365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10701365</v>
      </c>
      <c r="O25" s="47">
        <f t="shared" si="1"/>
        <v>115.48692574166604</v>
      </c>
      <c r="P25" s="9"/>
    </row>
    <row r="26" spans="1:16">
      <c r="A26" s="12"/>
      <c r="B26" s="25">
        <v>329</v>
      </c>
      <c r="C26" s="20" t="s">
        <v>30</v>
      </c>
      <c r="D26" s="46">
        <v>1246736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1246736</v>
      </c>
      <c r="O26" s="47">
        <f t="shared" si="1"/>
        <v>13.454517984524568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SUM(D28:D41)</f>
        <v>10436851</v>
      </c>
      <c r="E27" s="32">
        <f t="shared" si="6"/>
        <v>2149103</v>
      </c>
      <c r="F27" s="32">
        <f t="shared" si="6"/>
        <v>0</v>
      </c>
      <c r="G27" s="32">
        <f t="shared" si="6"/>
        <v>802016</v>
      </c>
      <c r="H27" s="32">
        <f t="shared" si="6"/>
        <v>0</v>
      </c>
      <c r="I27" s="32">
        <f t="shared" si="6"/>
        <v>2551010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15938980</v>
      </c>
      <c r="O27" s="45">
        <f t="shared" si="1"/>
        <v>172.01018745346039</v>
      </c>
      <c r="P27" s="10"/>
    </row>
    <row r="28" spans="1:16">
      <c r="A28" s="12"/>
      <c r="B28" s="25">
        <v>331.2</v>
      </c>
      <c r="C28" s="20" t="s">
        <v>31</v>
      </c>
      <c r="D28" s="46">
        <v>949754</v>
      </c>
      <c r="E28" s="46">
        <v>128889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1078643</v>
      </c>
      <c r="O28" s="47">
        <f t="shared" si="1"/>
        <v>11.640492969146262</v>
      </c>
      <c r="P28" s="9"/>
    </row>
    <row r="29" spans="1:16">
      <c r="A29" s="12"/>
      <c r="B29" s="25">
        <v>331.49</v>
      </c>
      <c r="C29" s="20" t="s">
        <v>141</v>
      </c>
      <c r="D29" s="46">
        <v>0</v>
      </c>
      <c r="E29" s="46">
        <v>0</v>
      </c>
      <c r="F29" s="46">
        <v>0</v>
      </c>
      <c r="G29" s="46">
        <v>802016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802016</v>
      </c>
      <c r="O29" s="47">
        <f t="shared" si="1"/>
        <v>8.65519139246517</v>
      </c>
      <c r="P29" s="9"/>
    </row>
    <row r="30" spans="1:16">
      <c r="A30" s="12"/>
      <c r="B30" s="25">
        <v>331.5</v>
      </c>
      <c r="C30" s="20" t="s">
        <v>33</v>
      </c>
      <c r="D30" s="46">
        <v>15699</v>
      </c>
      <c r="E30" s="46">
        <v>647833</v>
      </c>
      <c r="F30" s="46">
        <v>0</v>
      </c>
      <c r="G30" s="46">
        <v>0</v>
      </c>
      <c r="H30" s="46">
        <v>0</v>
      </c>
      <c r="I30" s="46">
        <v>1808808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2472340</v>
      </c>
      <c r="O30" s="47">
        <f t="shared" si="1"/>
        <v>26.68098377993374</v>
      </c>
      <c r="P30" s="9"/>
    </row>
    <row r="31" spans="1:16">
      <c r="A31" s="12"/>
      <c r="B31" s="25">
        <v>334.2</v>
      </c>
      <c r="C31" s="20" t="s">
        <v>34</v>
      </c>
      <c r="D31" s="46">
        <v>445309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445309</v>
      </c>
      <c r="O31" s="47">
        <f t="shared" si="1"/>
        <v>4.8056829586782213</v>
      </c>
      <c r="P31" s="9"/>
    </row>
    <row r="32" spans="1:16">
      <c r="A32" s="12"/>
      <c r="B32" s="25">
        <v>334.36</v>
      </c>
      <c r="C32" s="20" t="s">
        <v>145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177202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7">SUM(D32:M32)</f>
        <v>177202</v>
      </c>
      <c r="O32" s="47">
        <f t="shared" si="1"/>
        <v>1.9123274661947056</v>
      </c>
      <c r="P32" s="9"/>
    </row>
    <row r="33" spans="1:16">
      <c r="A33" s="12"/>
      <c r="B33" s="25">
        <v>334.49</v>
      </c>
      <c r="C33" s="20" t="s">
        <v>133</v>
      </c>
      <c r="D33" s="46">
        <v>0</v>
      </c>
      <c r="E33" s="46">
        <v>31033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31033</v>
      </c>
      <c r="O33" s="47">
        <f t="shared" si="1"/>
        <v>0.33490174071635925</v>
      </c>
      <c r="P33" s="9"/>
    </row>
    <row r="34" spans="1:16">
      <c r="A34" s="12"/>
      <c r="B34" s="25">
        <v>335.12</v>
      </c>
      <c r="C34" s="20" t="s">
        <v>118</v>
      </c>
      <c r="D34" s="46">
        <v>2517043</v>
      </c>
      <c r="E34" s="46">
        <v>778281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3295324</v>
      </c>
      <c r="O34" s="47">
        <f t="shared" si="1"/>
        <v>35.562457507311443</v>
      </c>
      <c r="P34" s="9"/>
    </row>
    <row r="35" spans="1:16">
      <c r="A35" s="12"/>
      <c r="B35" s="25">
        <v>335.15</v>
      </c>
      <c r="C35" s="20" t="s">
        <v>119</v>
      </c>
      <c r="D35" s="46">
        <v>43049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43049</v>
      </c>
      <c r="O35" s="47">
        <f t="shared" si="1"/>
        <v>0.46457593645791739</v>
      </c>
      <c r="P35" s="9"/>
    </row>
    <row r="36" spans="1:16">
      <c r="A36" s="12"/>
      <c r="B36" s="25">
        <v>335.18</v>
      </c>
      <c r="C36" s="20" t="s">
        <v>120</v>
      </c>
      <c r="D36" s="46">
        <v>6297202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6297202</v>
      </c>
      <c r="O36" s="47">
        <f t="shared" si="1"/>
        <v>67.958106256002935</v>
      </c>
      <c r="P36" s="9"/>
    </row>
    <row r="37" spans="1:16">
      <c r="A37" s="12"/>
      <c r="B37" s="25">
        <v>335.21</v>
      </c>
      <c r="C37" s="20" t="s">
        <v>39</v>
      </c>
      <c r="D37" s="46">
        <v>77783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77783</v>
      </c>
      <c r="O37" s="47">
        <f t="shared" ref="O37:O68" si="8">(N37/O$85)</f>
        <v>0.83941810647183879</v>
      </c>
      <c r="P37" s="9"/>
    </row>
    <row r="38" spans="1:16">
      <c r="A38" s="12"/>
      <c r="B38" s="25">
        <v>335.49</v>
      </c>
      <c r="C38" s="20" t="s">
        <v>112</v>
      </c>
      <c r="D38" s="46">
        <v>0</v>
      </c>
      <c r="E38" s="46">
        <v>78409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78409</v>
      </c>
      <c r="O38" s="47">
        <f t="shared" si="8"/>
        <v>0.84617376946569833</v>
      </c>
      <c r="P38" s="9"/>
    </row>
    <row r="39" spans="1:16">
      <c r="A39" s="12"/>
      <c r="B39" s="25">
        <v>335.5</v>
      </c>
      <c r="C39" s="20" t="s">
        <v>40</v>
      </c>
      <c r="D39" s="46">
        <v>0</v>
      </c>
      <c r="E39" s="46">
        <v>407416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407416</v>
      </c>
      <c r="O39" s="47">
        <f t="shared" si="8"/>
        <v>4.3967495116713255</v>
      </c>
      <c r="P39" s="9"/>
    </row>
    <row r="40" spans="1:16">
      <c r="A40" s="12"/>
      <c r="B40" s="25">
        <v>337.5</v>
      </c>
      <c r="C40" s="20" t="s">
        <v>41</v>
      </c>
      <c r="D40" s="46">
        <v>0</v>
      </c>
      <c r="E40" s="46">
        <v>77242</v>
      </c>
      <c r="F40" s="46">
        <v>0</v>
      </c>
      <c r="G40" s="46">
        <v>0</v>
      </c>
      <c r="H40" s="46">
        <v>0</v>
      </c>
      <c r="I40" s="46">
        <v>565000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642242</v>
      </c>
      <c r="O40" s="47">
        <f t="shared" si="8"/>
        <v>6.9309433107065388</v>
      </c>
      <c r="P40" s="9"/>
    </row>
    <row r="41" spans="1:16">
      <c r="A41" s="12"/>
      <c r="B41" s="25">
        <v>338</v>
      </c>
      <c r="C41" s="20" t="s">
        <v>44</v>
      </c>
      <c r="D41" s="46">
        <v>91012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91012</v>
      </c>
      <c r="O41" s="47">
        <f t="shared" si="8"/>
        <v>0.98218274823823959</v>
      </c>
      <c r="P41" s="9"/>
    </row>
    <row r="42" spans="1:16" ht="15.75">
      <c r="A42" s="29" t="s">
        <v>49</v>
      </c>
      <c r="B42" s="30"/>
      <c r="C42" s="31"/>
      <c r="D42" s="32">
        <f t="shared" ref="D42:M42" si="9">SUM(D43:D62)</f>
        <v>32006437</v>
      </c>
      <c r="E42" s="32">
        <f t="shared" si="9"/>
        <v>53366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144676430</v>
      </c>
      <c r="J42" s="32">
        <f t="shared" si="9"/>
        <v>26903122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203639355</v>
      </c>
      <c r="O42" s="45">
        <f t="shared" si="8"/>
        <v>2197.6339531420308</v>
      </c>
      <c r="P42" s="10"/>
    </row>
    <row r="43" spans="1:16">
      <c r="A43" s="12"/>
      <c r="B43" s="25">
        <v>341.2</v>
      </c>
      <c r="C43" s="20" t="s">
        <v>121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26903122</v>
      </c>
      <c r="K43" s="46">
        <v>0</v>
      </c>
      <c r="L43" s="46">
        <v>0</v>
      </c>
      <c r="M43" s="46">
        <v>0</v>
      </c>
      <c r="N43" s="46">
        <f t="shared" ref="N43:N62" si="10">SUM(D43:M43)</f>
        <v>26903122</v>
      </c>
      <c r="O43" s="47">
        <f t="shared" si="8"/>
        <v>290.33294842601686</v>
      </c>
      <c r="P43" s="9"/>
    </row>
    <row r="44" spans="1:16">
      <c r="A44" s="12"/>
      <c r="B44" s="25">
        <v>341.9</v>
      </c>
      <c r="C44" s="20" t="s">
        <v>146</v>
      </c>
      <c r="D44" s="46">
        <v>475500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475500</v>
      </c>
      <c r="O44" s="47">
        <f t="shared" si="8"/>
        <v>5.1314980089140221</v>
      </c>
      <c r="P44" s="9"/>
    </row>
    <row r="45" spans="1:16">
      <c r="A45" s="12"/>
      <c r="B45" s="25">
        <v>342.1</v>
      </c>
      <c r="C45" s="20" t="s">
        <v>53</v>
      </c>
      <c r="D45" s="46">
        <v>1346078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1346078</v>
      </c>
      <c r="O45" s="47">
        <f t="shared" si="8"/>
        <v>14.526596376115602</v>
      </c>
      <c r="P45" s="9"/>
    </row>
    <row r="46" spans="1:16">
      <c r="A46" s="12"/>
      <c r="B46" s="25">
        <v>342.2</v>
      </c>
      <c r="C46" s="20" t="s">
        <v>54</v>
      </c>
      <c r="D46" s="46">
        <v>228700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228700</v>
      </c>
      <c r="O46" s="47">
        <f t="shared" si="8"/>
        <v>2.4680832694818862</v>
      </c>
      <c r="P46" s="9"/>
    </row>
    <row r="47" spans="1:16">
      <c r="A47" s="12"/>
      <c r="B47" s="25">
        <v>342.5</v>
      </c>
      <c r="C47" s="20" t="s">
        <v>55</v>
      </c>
      <c r="D47" s="46">
        <v>1474589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1474589</v>
      </c>
      <c r="O47" s="47">
        <f t="shared" si="8"/>
        <v>15.913460604556295</v>
      </c>
      <c r="P47" s="9"/>
    </row>
    <row r="48" spans="1:16">
      <c r="A48" s="12"/>
      <c r="B48" s="25">
        <v>342.6</v>
      </c>
      <c r="C48" s="20" t="s">
        <v>56</v>
      </c>
      <c r="D48" s="46">
        <v>2944221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2944221</v>
      </c>
      <c r="O48" s="47">
        <f t="shared" si="8"/>
        <v>31.773426286651631</v>
      </c>
      <c r="P48" s="9"/>
    </row>
    <row r="49" spans="1:16">
      <c r="A49" s="12"/>
      <c r="B49" s="25">
        <v>342.9</v>
      </c>
      <c r="C49" s="20" t="s">
        <v>57</v>
      </c>
      <c r="D49" s="46">
        <v>1014459</v>
      </c>
      <c r="E49" s="46">
        <v>7310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1021769</v>
      </c>
      <c r="O49" s="47">
        <f t="shared" si="8"/>
        <v>11.026720481745681</v>
      </c>
      <c r="P49" s="9"/>
    </row>
    <row r="50" spans="1:16">
      <c r="A50" s="12"/>
      <c r="B50" s="25">
        <v>343.2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8049019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8049019</v>
      </c>
      <c r="O50" s="47">
        <f t="shared" si="8"/>
        <v>86.863354305386181</v>
      </c>
      <c r="P50" s="9"/>
    </row>
    <row r="51" spans="1:16">
      <c r="A51" s="12"/>
      <c r="B51" s="25">
        <v>343.3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53512336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53512336</v>
      </c>
      <c r="O51" s="47">
        <f t="shared" si="8"/>
        <v>577.49410228462273</v>
      </c>
      <c r="P51" s="9"/>
    </row>
    <row r="52" spans="1:16">
      <c r="A52" s="12"/>
      <c r="B52" s="25">
        <v>343.4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12700783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12700783</v>
      </c>
      <c r="O52" s="47">
        <f t="shared" si="8"/>
        <v>137.06423275741128</v>
      </c>
      <c r="P52" s="9"/>
    </row>
    <row r="53" spans="1:16">
      <c r="A53" s="12"/>
      <c r="B53" s="25">
        <v>343.5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58627252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58627252</v>
      </c>
      <c r="O53" s="47">
        <f t="shared" si="8"/>
        <v>632.69322167423888</v>
      </c>
      <c r="P53" s="9"/>
    </row>
    <row r="54" spans="1:16">
      <c r="A54" s="12"/>
      <c r="B54" s="25">
        <v>343.6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2115916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2115916</v>
      </c>
      <c r="O54" s="47">
        <f t="shared" si="8"/>
        <v>22.834529423826122</v>
      </c>
      <c r="P54" s="9"/>
    </row>
    <row r="55" spans="1:16">
      <c r="A55" s="12"/>
      <c r="B55" s="25">
        <v>343.7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1149864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1149864</v>
      </c>
      <c r="O55" s="47">
        <f t="shared" si="8"/>
        <v>12.409095323915695</v>
      </c>
      <c r="P55" s="9"/>
    </row>
    <row r="56" spans="1:16">
      <c r="A56" s="12"/>
      <c r="B56" s="25">
        <v>343.9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7526854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7526854</v>
      </c>
      <c r="O56" s="47">
        <f t="shared" si="8"/>
        <v>81.228257233199869</v>
      </c>
      <c r="P56" s="9"/>
    </row>
    <row r="57" spans="1:16">
      <c r="A57" s="12"/>
      <c r="B57" s="25">
        <v>344.9</v>
      </c>
      <c r="C57" s="20" t="s">
        <v>123</v>
      </c>
      <c r="D57" s="46">
        <v>0</v>
      </c>
      <c r="E57" s="46">
        <v>46056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46056</v>
      </c>
      <c r="O57" s="47">
        <f t="shared" si="8"/>
        <v>0.49702686077506664</v>
      </c>
      <c r="P57" s="9"/>
    </row>
    <row r="58" spans="1:16">
      <c r="A58" s="12"/>
      <c r="B58" s="25">
        <v>347.2</v>
      </c>
      <c r="C58" s="20" t="s">
        <v>66</v>
      </c>
      <c r="D58" s="46">
        <v>783166</v>
      </c>
      <c r="E58" s="46">
        <v>0</v>
      </c>
      <c r="F58" s="46">
        <v>0</v>
      </c>
      <c r="G58" s="46">
        <v>0</v>
      </c>
      <c r="H58" s="46">
        <v>0</v>
      </c>
      <c r="I58" s="46">
        <v>715326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1498492</v>
      </c>
      <c r="O58" s="47">
        <f t="shared" si="8"/>
        <v>16.171416854623743</v>
      </c>
      <c r="P58" s="9"/>
    </row>
    <row r="59" spans="1:16">
      <c r="A59" s="12"/>
      <c r="B59" s="25">
        <v>347.4</v>
      </c>
      <c r="C59" s="20" t="s">
        <v>67</v>
      </c>
      <c r="D59" s="46">
        <v>79381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79381</v>
      </c>
      <c r="O59" s="47">
        <f t="shared" si="8"/>
        <v>0.85666339315584428</v>
      </c>
      <c r="P59" s="9"/>
    </row>
    <row r="60" spans="1:16">
      <c r="A60" s="12"/>
      <c r="B60" s="25">
        <v>347.5</v>
      </c>
      <c r="C60" s="20" t="s">
        <v>68</v>
      </c>
      <c r="D60" s="46">
        <v>540667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540667</v>
      </c>
      <c r="O60" s="47">
        <f t="shared" si="8"/>
        <v>5.8347668432923605</v>
      </c>
      <c r="P60" s="9"/>
    </row>
    <row r="61" spans="1:16">
      <c r="A61" s="12"/>
      <c r="B61" s="25">
        <v>347.9</v>
      </c>
      <c r="C61" s="20" t="s">
        <v>69</v>
      </c>
      <c r="D61" s="46">
        <v>207007</v>
      </c>
      <c r="E61" s="46">
        <v>0</v>
      </c>
      <c r="F61" s="46">
        <v>0</v>
      </c>
      <c r="G61" s="46">
        <v>0</v>
      </c>
      <c r="H61" s="46">
        <v>0</v>
      </c>
      <c r="I61" s="46">
        <v>279080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486087</v>
      </c>
      <c r="O61" s="47">
        <f t="shared" si="8"/>
        <v>5.2457507311440379</v>
      </c>
      <c r="P61" s="9"/>
    </row>
    <row r="62" spans="1:16">
      <c r="A62" s="12"/>
      <c r="B62" s="25">
        <v>349</v>
      </c>
      <c r="C62" s="20" t="s">
        <v>1</v>
      </c>
      <c r="D62" s="46">
        <v>22912669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22912669</v>
      </c>
      <c r="O62" s="47">
        <f t="shared" si="8"/>
        <v>247.26880200295696</v>
      </c>
      <c r="P62" s="9"/>
    </row>
    <row r="63" spans="1:16" ht="15.75">
      <c r="A63" s="29" t="s">
        <v>50</v>
      </c>
      <c r="B63" s="30"/>
      <c r="C63" s="31"/>
      <c r="D63" s="32">
        <f t="shared" ref="D63:M63" si="11">SUM(D64:D69)</f>
        <v>1679054</v>
      </c>
      <c r="E63" s="32">
        <f t="shared" si="11"/>
        <v>1200193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ref="N63:N71" si="12">SUM(D63:M63)</f>
        <v>2879247</v>
      </c>
      <c r="O63" s="45">
        <f t="shared" si="8"/>
        <v>31.072240268499833</v>
      </c>
      <c r="P63" s="10"/>
    </row>
    <row r="64" spans="1:16">
      <c r="A64" s="13"/>
      <c r="B64" s="39">
        <v>351.1</v>
      </c>
      <c r="C64" s="21" t="s">
        <v>72</v>
      </c>
      <c r="D64" s="46">
        <v>21957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21957</v>
      </c>
      <c r="O64" s="47">
        <f t="shared" si="8"/>
        <v>0.23695541909931689</v>
      </c>
      <c r="P64" s="9"/>
    </row>
    <row r="65" spans="1:16">
      <c r="A65" s="13"/>
      <c r="B65" s="39">
        <v>351.2</v>
      </c>
      <c r="C65" s="21" t="s">
        <v>73</v>
      </c>
      <c r="D65" s="46">
        <v>363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363</v>
      </c>
      <c r="O65" s="47">
        <f t="shared" si="8"/>
        <v>3.9174211929248999E-3</v>
      </c>
      <c r="P65" s="9"/>
    </row>
    <row r="66" spans="1:16">
      <c r="A66" s="13"/>
      <c r="B66" s="39">
        <v>351.5</v>
      </c>
      <c r="C66" s="21" t="s">
        <v>75</v>
      </c>
      <c r="D66" s="46">
        <v>503381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503381</v>
      </c>
      <c r="O66" s="47">
        <f t="shared" si="8"/>
        <v>5.4323840151948461</v>
      </c>
      <c r="P66" s="9"/>
    </row>
    <row r="67" spans="1:16">
      <c r="A67" s="13"/>
      <c r="B67" s="39">
        <v>354</v>
      </c>
      <c r="C67" s="21" t="s">
        <v>109</v>
      </c>
      <c r="D67" s="46">
        <v>1031521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1031521</v>
      </c>
      <c r="O67" s="47">
        <f t="shared" si="8"/>
        <v>11.131962056052577</v>
      </c>
      <c r="P67" s="9"/>
    </row>
    <row r="68" spans="1:16">
      <c r="A68" s="13"/>
      <c r="B68" s="39">
        <v>358.2</v>
      </c>
      <c r="C68" s="21" t="s">
        <v>124</v>
      </c>
      <c r="D68" s="46">
        <v>0</v>
      </c>
      <c r="E68" s="46">
        <v>4700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4700</v>
      </c>
      <c r="O68" s="47">
        <f t="shared" si="8"/>
        <v>5.0721431423545536E-2</v>
      </c>
      <c r="P68" s="9"/>
    </row>
    <row r="69" spans="1:16">
      <c r="A69" s="13"/>
      <c r="B69" s="39">
        <v>359</v>
      </c>
      <c r="C69" s="21" t="s">
        <v>76</v>
      </c>
      <c r="D69" s="46">
        <v>121832</v>
      </c>
      <c r="E69" s="46">
        <v>1195493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1317325</v>
      </c>
      <c r="O69" s="47">
        <f t="shared" ref="O69:O83" si="13">(N69/O$85)</f>
        <v>14.216299925536623</v>
      </c>
      <c r="P69" s="9"/>
    </row>
    <row r="70" spans="1:16" ht="15.75">
      <c r="A70" s="29" t="s">
        <v>4</v>
      </c>
      <c r="B70" s="30"/>
      <c r="C70" s="31"/>
      <c r="D70" s="32">
        <f t="shared" ref="D70:M70" si="14">SUM(D71:D79)</f>
        <v>3584270</v>
      </c>
      <c r="E70" s="32">
        <f t="shared" si="14"/>
        <v>381497</v>
      </c>
      <c r="F70" s="32">
        <f t="shared" si="14"/>
        <v>69541</v>
      </c>
      <c r="G70" s="32">
        <f t="shared" si="14"/>
        <v>1591410</v>
      </c>
      <c r="H70" s="32">
        <f t="shared" si="14"/>
        <v>0</v>
      </c>
      <c r="I70" s="32">
        <f t="shared" si="14"/>
        <v>5435622</v>
      </c>
      <c r="J70" s="32">
        <f t="shared" si="14"/>
        <v>1434049</v>
      </c>
      <c r="K70" s="32">
        <f t="shared" si="14"/>
        <v>82111773</v>
      </c>
      <c r="L70" s="32">
        <f t="shared" si="14"/>
        <v>0</v>
      </c>
      <c r="M70" s="32">
        <f t="shared" si="14"/>
        <v>0</v>
      </c>
      <c r="N70" s="32">
        <f t="shared" si="12"/>
        <v>94608162</v>
      </c>
      <c r="O70" s="45">
        <f t="shared" si="13"/>
        <v>1020.991787444827</v>
      </c>
      <c r="P70" s="10"/>
    </row>
    <row r="71" spans="1:16">
      <c r="A71" s="12"/>
      <c r="B71" s="25">
        <v>361.1</v>
      </c>
      <c r="C71" s="20" t="s">
        <v>77</v>
      </c>
      <c r="D71" s="46">
        <v>1069670</v>
      </c>
      <c r="E71" s="46">
        <v>276303</v>
      </c>
      <c r="F71" s="46">
        <v>69541</v>
      </c>
      <c r="G71" s="46">
        <v>1640817</v>
      </c>
      <c r="H71" s="46">
        <v>0</v>
      </c>
      <c r="I71" s="46">
        <v>4221340</v>
      </c>
      <c r="J71" s="46">
        <v>495467</v>
      </c>
      <c r="K71" s="46">
        <v>2276814</v>
      </c>
      <c r="L71" s="46">
        <v>0</v>
      </c>
      <c r="M71" s="46">
        <v>0</v>
      </c>
      <c r="N71" s="46">
        <f t="shared" si="12"/>
        <v>10049952</v>
      </c>
      <c r="O71" s="47">
        <f t="shared" si="13"/>
        <v>108.45701088892007</v>
      </c>
      <c r="P71" s="9"/>
    </row>
    <row r="72" spans="1:16">
      <c r="A72" s="12"/>
      <c r="B72" s="25">
        <v>361.2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6535530</v>
      </c>
      <c r="L72" s="46">
        <v>0</v>
      </c>
      <c r="M72" s="46">
        <v>0</v>
      </c>
      <c r="N72" s="46">
        <f t="shared" ref="N72:N79" si="15">SUM(D72:M72)</f>
        <v>6535530</v>
      </c>
      <c r="O72" s="47">
        <f t="shared" si="13"/>
        <v>70.530092917345655</v>
      </c>
      <c r="P72" s="9"/>
    </row>
    <row r="73" spans="1:16">
      <c r="A73" s="12"/>
      <c r="B73" s="25">
        <v>361.3</v>
      </c>
      <c r="C73" s="20" t="s">
        <v>79</v>
      </c>
      <c r="D73" s="46">
        <v>-65329</v>
      </c>
      <c r="E73" s="46">
        <v>-14722</v>
      </c>
      <c r="F73" s="46">
        <v>0</v>
      </c>
      <c r="G73" s="46">
        <v>-50545</v>
      </c>
      <c r="H73" s="46">
        <v>0</v>
      </c>
      <c r="I73" s="46">
        <v>-277271</v>
      </c>
      <c r="J73" s="46">
        <v>-33779</v>
      </c>
      <c r="K73" s="46">
        <v>5451703</v>
      </c>
      <c r="L73" s="46">
        <v>0</v>
      </c>
      <c r="M73" s="46">
        <v>0</v>
      </c>
      <c r="N73" s="46">
        <f t="shared" si="15"/>
        <v>5010057</v>
      </c>
      <c r="O73" s="47">
        <f t="shared" si="13"/>
        <v>54.067502670968992</v>
      </c>
      <c r="P73" s="9"/>
    </row>
    <row r="74" spans="1:16">
      <c r="A74" s="12"/>
      <c r="B74" s="25">
        <v>361.4</v>
      </c>
      <c r="C74" s="20" t="s">
        <v>125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31431439</v>
      </c>
      <c r="L74" s="46">
        <v>0</v>
      </c>
      <c r="M74" s="46">
        <v>0</v>
      </c>
      <c r="N74" s="46">
        <f t="shared" si="15"/>
        <v>31431439</v>
      </c>
      <c r="O74" s="47">
        <f t="shared" si="13"/>
        <v>339.20161229401162</v>
      </c>
      <c r="P74" s="9"/>
    </row>
    <row r="75" spans="1:16">
      <c r="A75" s="12"/>
      <c r="B75" s="25">
        <v>362</v>
      </c>
      <c r="C75" s="20" t="s">
        <v>81</v>
      </c>
      <c r="D75" s="46">
        <v>212038</v>
      </c>
      <c r="E75" s="46">
        <v>0</v>
      </c>
      <c r="F75" s="46">
        <v>0</v>
      </c>
      <c r="G75" s="46">
        <v>0</v>
      </c>
      <c r="H75" s="46">
        <v>0</v>
      </c>
      <c r="I75" s="46">
        <v>57683</v>
      </c>
      <c r="J75" s="46">
        <v>0</v>
      </c>
      <c r="K75" s="46">
        <v>2938</v>
      </c>
      <c r="L75" s="46">
        <v>0</v>
      </c>
      <c r="M75" s="46">
        <v>0</v>
      </c>
      <c r="N75" s="46">
        <f t="shared" si="15"/>
        <v>272659</v>
      </c>
      <c r="O75" s="47">
        <f t="shared" si="13"/>
        <v>2.9424797384069152</v>
      </c>
      <c r="P75" s="9"/>
    </row>
    <row r="76" spans="1:16">
      <c r="A76" s="12"/>
      <c r="B76" s="25">
        <v>364</v>
      </c>
      <c r="C76" s="20" t="s">
        <v>126</v>
      </c>
      <c r="D76" s="46">
        <v>43698</v>
      </c>
      <c r="E76" s="46">
        <v>14825</v>
      </c>
      <c r="F76" s="46">
        <v>0</v>
      </c>
      <c r="G76" s="46">
        <v>0</v>
      </c>
      <c r="H76" s="46">
        <v>0</v>
      </c>
      <c r="I76" s="46">
        <v>-275462</v>
      </c>
      <c r="J76" s="46">
        <v>-212</v>
      </c>
      <c r="K76" s="46">
        <v>0</v>
      </c>
      <c r="L76" s="46">
        <v>0</v>
      </c>
      <c r="M76" s="46">
        <v>0</v>
      </c>
      <c r="N76" s="46">
        <f t="shared" si="15"/>
        <v>-217151</v>
      </c>
      <c r="O76" s="47">
        <f t="shared" si="13"/>
        <v>-2.3434488415009227</v>
      </c>
      <c r="P76" s="9"/>
    </row>
    <row r="77" spans="1:16">
      <c r="A77" s="12"/>
      <c r="B77" s="25">
        <v>366</v>
      </c>
      <c r="C77" s="20" t="s">
        <v>84</v>
      </c>
      <c r="D77" s="46">
        <v>63190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63190</v>
      </c>
      <c r="O77" s="47">
        <f t="shared" si="13"/>
        <v>0.68193345779868986</v>
      </c>
      <c r="P77" s="9"/>
    </row>
    <row r="78" spans="1:16">
      <c r="A78" s="12"/>
      <c r="B78" s="25">
        <v>368</v>
      </c>
      <c r="C78" s="20" t="s">
        <v>85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36390226</v>
      </c>
      <c r="L78" s="46">
        <v>0</v>
      </c>
      <c r="M78" s="46">
        <v>0</v>
      </c>
      <c r="N78" s="46">
        <f t="shared" si="15"/>
        <v>36390226</v>
      </c>
      <c r="O78" s="47">
        <f t="shared" si="13"/>
        <v>392.71581969070718</v>
      </c>
      <c r="P78" s="9"/>
    </row>
    <row r="79" spans="1:16">
      <c r="A79" s="12"/>
      <c r="B79" s="25">
        <v>369.9</v>
      </c>
      <c r="C79" s="20" t="s">
        <v>86</v>
      </c>
      <c r="D79" s="46">
        <v>2261003</v>
      </c>
      <c r="E79" s="46">
        <v>105091</v>
      </c>
      <c r="F79" s="46">
        <v>0</v>
      </c>
      <c r="G79" s="46">
        <v>1138</v>
      </c>
      <c r="H79" s="46">
        <v>0</v>
      </c>
      <c r="I79" s="46">
        <v>1709332</v>
      </c>
      <c r="J79" s="46">
        <v>972573</v>
      </c>
      <c r="K79" s="46">
        <v>23123</v>
      </c>
      <c r="L79" s="46">
        <v>0</v>
      </c>
      <c r="M79" s="46">
        <v>0</v>
      </c>
      <c r="N79" s="46">
        <f t="shared" si="15"/>
        <v>5072260</v>
      </c>
      <c r="O79" s="47">
        <f t="shared" si="13"/>
        <v>54.738784628168737</v>
      </c>
      <c r="P79" s="9"/>
    </row>
    <row r="80" spans="1:16" ht="15.75">
      <c r="A80" s="29" t="s">
        <v>51</v>
      </c>
      <c r="B80" s="30"/>
      <c r="C80" s="31"/>
      <c r="D80" s="32">
        <f t="shared" ref="D80:M80" si="16">SUM(D81:D82)</f>
        <v>5079673</v>
      </c>
      <c r="E80" s="32">
        <f t="shared" si="16"/>
        <v>959240</v>
      </c>
      <c r="F80" s="32">
        <f t="shared" si="16"/>
        <v>0</v>
      </c>
      <c r="G80" s="32">
        <f t="shared" si="16"/>
        <v>4948100</v>
      </c>
      <c r="H80" s="32">
        <f t="shared" si="16"/>
        <v>0</v>
      </c>
      <c r="I80" s="32">
        <f t="shared" si="16"/>
        <v>3585586</v>
      </c>
      <c r="J80" s="32">
        <f t="shared" si="16"/>
        <v>0</v>
      </c>
      <c r="K80" s="32">
        <f t="shared" si="16"/>
        <v>0</v>
      </c>
      <c r="L80" s="32">
        <f t="shared" si="16"/>
        <v>0</v>
      </c>
      <c r="M80" s="32">
        <f t="shared" si="16"/>
        <v>0</v>
      </c>
      <c r="N80" s="32">
        <f>SUM(D80:M80)</f>
        <v>14572599</v>
      </c>
      <c r="O80" s="45">
        <f t="shared" si="13"/>
        <v>157.26448528538899</v>
      </c>
      <c r="P80" s="9"/>
    </row>
    <row r="81" spans="1:119">
      <c r="A81" s="12"/>
      <c r="B81" s="25">
        <v>381</v>
      </c>
      <c r="C81" s="20" t="s">
        <v>87</v>
      </c>
      <c r="D81" s="46">
        <v>5079673</v>
      </c>
      <c r="E81" s="46">
        <v>959240</v>
      </c>
      <c r="F81" s="46">
        <v>0</v>
      </c>
      <c r="G81" s="46">
        <v>4948100</v>
      </c>
      <c r="H81" s="46">
        <v>0</v>
      </c>
      <c r="I81" s="46">
        <v>1555620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12542633</v>
      </c>
      <c r="O81" s="47">
        <f t="shared" si="13"/>
        <v>135.35751054897855</v>
      </c>
      <c r="P81" s="9"/>
    </row>
    <row r="82" spans="1:119" ht="15.75" thickBot="1">
      <c r="A82" s="12"/>
      <c r="B82" s="25">
        <v>389.8</v>
      </c>
      <c r="C82" s="20" t="s">
        <v>128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2029966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2029966</v>
      </c>
      <c r="O82" s="47">
        <f t="shared" si="13"/>
        <v>21.906974736410433</v>
      </c>
      <c r="P82" s="9"/>
    </row>
    <row r="83" spans="1:119" ht="16.5" thickBot="1">
      <c r="A83" s="14" t="s">
        <v>70</v>
      </c>
      <c r="B83" s="23"/>
      <c r="C83" s="22"/>
      <c r="D83" s="15">
        <f t="shared" ref="D83:M83" si="17">SUM(D5,D17,D27,D42,D63,D70,D80)</f>
        <v>131114934</v>
      </c>
      <c r="E83" s="15">
        <f t="shared" si="17"/>
        <v>12274906</v>
      </c>
      <c r="F83" s="15">
        <f t="shared" si="17"/>
        <v>4736982</v>
      </c>
      <c r="G83" s="15">
        <f t="shared" si="17"/>
        <v>7341526</v>
      </c>
      <c r="H83" s="15">
        <f t="shared" si="17"/>
        <v>0</v>
      </c>
      <c r="I83" s="15">
        <f t="shared" si="17"/>
        <v>156254646</v>
      </c>
      <c r="J83" s="15">
        <f t="shared" si="17"/>
        <v>28337171</v>
      </c>
      <c r="K83" s="15">
        <f t="shared" si="17"/>
        <v>82111773</v>
      </c>
      <c r="L83" s="15">
        <f t="shared" si="17"/>
        <v>0</v>
      </c>
      <c r="M83" s="15">
        <f t="shared" si="17"/>
        <v>0</v>
      </c>
      <c r="N83" s="15">
        <f>SUM(D83:M83)</f>
        <v>422171938</v>
      </c>
      <c r="O83" s="38">
        <f t="shared" si="13"/>
        <v>4555.992553662195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48" t="s">
        <v>156</v>
      </c>
      <c r="M85" s="48"/>
      <c r="N85" s="48"/>
      <c r="O85" s="43">
        <v>92663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customHeight="1" thickBot="1">
      <c r="A87" s="52" t="s">
        <v>106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53077551</v>
      </c>
      <c r="E5" s="27">
        <f t="shared" si="0"/>
        <v>1639075</v>
      </c>
      <c r="F5" s="27">
        <f t="shared" si="0"/>
        <v>4736578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59453204</v>
      </c>
      <c r="O5" s="33">
        <f t="shared" ref="O5:O36" si="1">(N5/O$90)</f>
        <v>647.18014477766292</v>
      </c>
      <c r="P5" s="6"/>
    </row>
    <row r="6" spans="1:133">
      <c r="A6" s="12"/>
      <c r="B6" s="25">
        <v>311</v>
      </c>
      <c r="C6" s="20" t="s">
        <v>3</v>
      </c>
      <c r="D6" s="46">
        <v>36197269</v>
      </c>
      <c r="E6" s="46">
        <v>0</v>
      </c>
      <c r="F6" s="46">
        <v>4736578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40933847</v>
      </c>
      <c r="O6" s="47">
        <f t="shared" si="1"/>
        <v>445.58697001034125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98853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98853</v>
      </c>
      <c r="O7" s="47">
        <f t="shared" si="1"/>
        <v>1.0760681434713983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955429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955429</v>
      </c>
      <c r="O8" s="47">
        <f t="shared" si="1"/>
        <v>10.400359222772547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584793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584793</v>
      </c>
      <c r="O9" s="47">
        <f t="shared" si="1"/>
        <v>6.3657867522995701</v>
      </c>
      <c r="P9" s="9"/>
    </row>
    <row r="10" spans="1:133">
      <c r="A10" s="12"/>
      <c r="B10" s="25">
        <v>312.51</v>
      </c>
      <c r="C10" s="20" t="s">
        <v>96</v>
      </c>
      <c r="D10" s="46">
        <v>766995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766995</v>
      </c>
      <c r="O10" s="47">
        <f t="shared" si="1"/>
        <v>8.3491536493768024</v>
      </c>
      <c r="P10" s="9"/>
    </row>
    <row r="11" spans="1:133">
      <c r="A11" s="12"/>
      <c r="B11" s="25">
        <v>312.52</v>
      </c>
      <c r="C11" s="20" t="s">
        <v>115</v>
      </c>
      <c r="D11" s="46">
        <v>724891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724891</v>
      </c>
      <c r="O11" s="47">
        <f t="shared" si="1"/>
        <v>7.8908289337614974</v>
      </c>
      <c r="P11" s="9"/>
    </row>
    <row r="12" spans="1:133">
      <c r="A12" s="12"/>
      <c r="B12" s="25">
        <v>314.10000000000002</v>
      </c>
      <c r="C12" s="20" t="s">
        <v>14</v>
      </c>
      <c r="D12" s="46">
        <v>7131902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7131902</v>
      </c>
      <c r="O12" s="47">
        <f t="shared" si="1"/>
        <v>77.634594241550104</v>
      </c>
      <c r="P12" s="9"/>
    </row>
    <row r="13" spans="1:133">
      <c r="A13" s="12"/>
      <c r="B13" s="25">
        <v>314.3</v>
      </c>
      <c r="C13" s="20" t="s">
        <v>15</v>
      </c>
      <c r="D13" s="46">
        <v>2106820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2106820</v>
      </c>
      <c r="O13" s="47">
        <f t="shared" si="1"/>
        <v>22.933870353235726</v>
      </c>
      <c r="P13" s="9"/>
    </row>
    <row r="14" spans="1:133">
      <c r="A14" s="12"/>
      <c r="B14" s="25">
        <v>314.39999999999998</v>
      </c>
      <c r="C14" s="20" t="s">
        <v>16</v>
      </c>
      <c r="D14" s="46">
        <v>490999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490999</v>
      </c>
      <c r="O14" s="47">
        <f t="shared" si="1"/>
        <v>5.3447885484134323</v>
      </c>
      <c r="P14" s="9"/>
    </row>
    <row r="15" spans="1:133">
      <c r="A15" s="12"/>
      <c r="B15" s="25">
        <v>314.8</v>
      </c>
      <c r="C15" s="20" t="s">
        <v>17</v>
      </c>
      <c r="D15" s="46">
        <v>43434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43434</v>
      </c>
      <c r="O15" s="47">
        <f t="shared" si="1"/>
        <v>0.47280248190279212</v>
      </c>
      <c r="P15" s="9"/>
    </row>
    <row r="16" spans="1:133">
      <c r="A16" s="12"/>
      <c r="B16" s="25">
        <v>315</v>
      </c>
      <c r="C16" s="20" t="s">
        <v>116</v>
      </c>
      <c r="D16" s="46">
        <v>3280405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3280405</v>
      </c>
      <c r="O16" s="47">
        <f t="shared" si="1"/>
        <v>35.708975126544388</v>
      </c>
      <c r="P16" s="9"/>
    </row>
    <row r="17" spans="1:16">
      <c r="A17" s="12"/>
      <c r="B17" s="25">
        <v>316</v>
      </c>
      <c r="C17" s="20" t="s">
        <v>117</v>
      </c>
      <c r="D17" s="46">
        <v>2334836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2334836</v>
      </c>
      <c r="O17" s="47">
        <f t="shared" si="1"/>
        <v>25.41594731399336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SUM(D19:D29)</f>
        <v>23436274</v>
      </c>
      <c r="E18" s="32">
        <f t="shared" si="3"/>
        <v>5936565</v>
      </c>
      <c r="F18" s="32">
        <f t="shared" si="3"/>
        <v>602140</v>
      </c>
      <c r="G18" s="32">
        <f t="shared" si="3"/>
        <v>0</v>
      </c>
      <c r="H18" s="32">
        <f t="shared" si="3"/>
        <v>0</v>
      </c>
      <c r="I18" s="32">
        <f t="shared" si="3"/>
        <v>23820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29998799</v>
      </c>
      <c r="O18" s="45">
        <f t="shared" si="1"/>
        <v>326.5530833287977</v>
      </c>
      <c r="P18" s="10"/>
    </row>
    <row r="19" spans="1:16">
      <c r="A19" s="12"/>
      <c r="B19" s="25">
        <v>322</v>
      </c>
      <c r="C19" s="20" t="s">
        <v>0</v>
      </c>
      <c r="D19" s="46">
        <v>0</v>
      </c>
      <c r="E19" s="46">
        <v>5685826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5685826</v>
      </c>
      <c r="O19" s="47">
        <f t="shared" si="1"/>
        <v>61.893278179937951</v>
      </c>
      <c r="P19" s="9"/>
    </row>
    <row r="20" spans="1:16">
      <c r="A20" s="12"/>
      <c r="B20" s="25">
        <v>323.10000000000002</v>
      </c>
      <c r="C20" s="20" t="s">
        <v>21</v>
      </c>
      <c r="D20" s="46">
        <v>5590624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8" si="4">SUM(D20:M20)</f>
        <v>5590624</v>
      </c>
      <c r="O20" s="47">
        <f t="shared" si="1"/>
        <v>60.856953137756491</v>
      </c>
      <c r="P20" s="9"/>
    </row>
    <row r="21" spans="1:16">
      <c r="A21" s="12"/>
      <c r="B21" s="25">
        <v>323.7</v>
      </c>
      <c r="C21" s="20" t="s">
        <v>22</v>
      </c>
      <c r="D21" s="46">
        <v>3706461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3706461</v>
      </c>
      <c r="O21" s="47">
        <f t="shared" si="1"/>
        <v>40.346824144124533</v>
      </c>
      <c r="P21" s="9"/>
    </row>
    <row r="22" spans="1:16">
      <c r="A22" s="12"/>
      <c r="B22" s="25">
        <v>323.89999999999998</v>
      </c>
      <c r="C22" s="20" t="s">
        <v>23</v>
      </c>
      <c r="D22" s="46">
        <v>241425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241425</v>
      </c>
      <c r="O22" s="47">
        <f t="shared" si="1"/>
        <v>2.6280411473357645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42066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42066</v>
      </c>
      <c r="O23" s="47">
        <f t="shared" si="1"/>
        <v>0.45791106514994828</v>
      </c>
      <c r="P23" s="9"/>
    </row>
    <row r="24" spans="1:16">
      <c r="A24" s="12"/>
      <c r="B24" s="25">
        <v>324.22000000000003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17471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17471</v>
      </c>
      <c r="O24" s="47">
        <f t="shared" si="1"/>
        <v>0.19018124421705765</v>
      </c>
      <c r="P24" s="9"/>
    </row>
    <row r="25" spans="1:16">
      <c r="A25" s="12"/>
      <c r="B25" s="25">
        <v>324.32</v>
      </c>
      <c r="C25" s="20" t="s">
        <v>26</v>
      </c>
      <c r="D25" s="46">
        <v>0</v>
      </c>
      <c r="E25" s="46">
        <v>48415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48415</v>
      </c>
      <c r="O25" s="47">
        <f t="shared" si="1"/>
        <v>0.52702334948021556</v>
      </c>
      <c r="P25" s="9"/>
    </row>
    <row r="26" spans="1:16">
      <c r="A26" s="12"/>
      <c r="B26" s="25">
        <v>324.62</v>
      </c>
      <c r="C26" s="20" t="s">
        <v>27</v>
      </c>
      <c r="D26" s="46">
        <v>0</v>
      </c>
      <c r="E26" s="46">
        <v>160258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160258</v>
      </c>
      <c r="O26" s="47">
        <f t="shared" si="1"/>
        <v>1.7444946388722582</v>
      </c>
      <c r="P26" s="9"/>
    </row>
    <row r="27" spans="1:16">
      <c r="A27" s="12"/>
      <c r="B27" s="25">
        <v>325.10000000000002</v>
      </c>
      <c r="C27" s="20" t="s">
        <v>28</v>
      </c>
      <c r="D27" s="46">
        <v>0</v>
      </c>
      <c r="E27" s="46">
        <v>0</v>
      </c>
      <c r="F27" s="46">
        <v>602140</v>
      </c>
      <c r="G27" s="46">
        <v>0</v>
      </c>
      <c r="H27" s="46">
        <v>0</v>
      </c>
      <c r="I27" s="46">
        <v>6349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608489</v>
      </c>
      <c r="O27" s="47">
        <f t="shared" si="1"/>
        <v>6.6237304740652041</v>
      </c>
      <c r="P27" s="9"/>
    </row>
    <row r="28" spans="1:16">
      <c r="A28" s="12"/>
      <c r="B28" s="25">
        <v>325.2</v>
      </c>
      <c r="C28" s="20" t="s">
        <v>29</v>
      </c>
      <c r="D28" s="46">
        <v>10246393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10246393</v>
      </c>
      <c r="O28" s="47">
        <f t="shared" si="1"/>
        <v>111.53750612311543</v>
      </c>
      <c r="P28" s="9"/>
    </row>
    <row r="29" spans="1:16">
      <c r="A29" s="12"/>
      <c r="B29" s="25">
        <v>329</v>
      </c>
      <c r="C29" s="20" t="s">
        <v>30</v>
      </c>
      <c r="D29" s="46">
        <v>3651371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5">SUM(D29:M29)</f>
        <v>3651371</v>
      </c>
      <c r="O29" s="47">
        <f t="shared" si="1"/>
        <v>39.747139824742831</v>
      </c>
      <c r="P29" s="9"/>
    </row>
    <row r="30" spans="1:16" ht="15.75">
      <c r="A30" s="29" t="s">
        <v>32</v>
      </c>
      <c r="B30" s="30"/>
      <c r="C30" s="31"/>
      <c r="D30" s="32">
        <f t="shared" ref="D30:M30" si="6">SUM(D31:D45)</f>
        <v>8730545</v>
      </c>
      <c r="E30" s="32">
        <f t="shared" si="6"/>
        <v>2112653</v>
      </c>
      <c r="F30" s="32">
        <f t="shared" si="6"/>
        <v>0</v>
      </c>
      <c r="G30" s="32">
        <f t="shared" si="6"/>
        <v>1414953</v>
      </c>
      <c r="H30" s="32">
        <f t="shared" si="6"/>
        <v>0</v>
      </c>
      <c r="I30" s="32">
        <f t="shared" si="6"/>
        <v>1893703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14151854</v>
      </c>
      <c r="O30" s="45">
        <f t="shared" si="1"/>
        <v>154.05055244108203</v>
      </c>
      <c r="P30" s="10"/>
    </row>
    <row r="31" spans="1:16">
      <c r="A31" s="12"/>
      <c r="B31" s="25">
        <v>331.2</v>
      </c>
      <c r="C31" s="20" t="s">
        <v>31</v>
      </c>
      <c r="D31" s="46">
        <v>100554</v>
      </c>
      <c r="E31" s="46">
        <v>128724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229278</v>
      </c>
      <c r="O31" s="47">
        <f t="shared" si="1"/>
        <v>2.4958145104229033</v>
      </c>
      <c r="P31" s="9"/>
    </row>
    <row r="32" spans="1:16">
      <c r="A32" s="12"/>
      <c r="B32" s="25">
        <v>331.49</v>
      </c>
      <c r="C32" s="20" t="s">
        <v>141</v>
      </c>
      <c r="D32" s="46">
        <v>0</v>
      </c>
      <c r="E32" s="46">
        <v>0</v>
      </c>
      <c r="F32" s="46">
        <v>0</v>
      </c>
      <c r="G32" s="46">
        <v>1190112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1190112</v>
      </c>
      <c r="O32" s="47">
        <f t="shared" si="1"/>
        <v>12.955010069123169</v>
      </c>
      <c r="P32" s="9"/>
    </row>
    <row r="33" spans="1:16">
      <c r="A33" s="12"/>
      <c r="B33" s="25">
        <v>331.5</v>
      </c>
      <c r="C33" s="20" t="s">
        <v>33</v>
      </c>
      <c r="D33" s="46">
        <v>94318</v>
      </c>
      <c r="E33" s="46">
        <v>523608</v>
      </c>
      <c r="F33" s="46">
        <v>0</v>
      </c>
      <c r="G33" s="46">
        <v>0</v>
      </c>
      <c r="H33" s="46">
        <v>0</v>
      </c>
      <c r="I33" s="46">
        <v>1830813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2448739</v>
      </c>
      <c r="O33" s="47">
        <f t="shared" si="1"/>
        <v>26.655842812823163</v>
      </c>
      <c r="P33" s="9"/>
    </row>
    <row r="34" spans="1:16">
      <c r="A34" s="12"/>
      <c r="B34" s="25">
        <v>331.7</v>
      </c>
      <c r="C34" s="20" t="s">
        <v>153</v>
      </c>
      <c r="D34" s="46">
        <v>0</v>
      </c>
      <c r="E34" s="46">
        <v>0</v>
      </c>
      <c r="F34" s="46">
        <v>0</v>
      </c>
      <c r="G34" s="46">
        <v>200000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200000</v>
      </c>
      <c r="O34" s="47">
        <f t="shared" si="1"/>
        <v>2.1771077124040712</v>
      </c>
      <c r="P34" s="9"/>
    </row>
    <row r="35" spans="1:16">
      <c r="A35" s="12"/>
      <c r="B35" s="25">
        <v>334.2</v>
      </c>
      <c r="C35" s="20" t="s">
        <v>34</v>
      </c>
      <c r="D35" s="46">
        <v>30000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30000</v>
      </c>
      <c r="O35" s="47">
        <f t="shared" si="1"/>
        <v>0.32656615686061069</v>
      </c>
      <c r="P35" s="9"/>
    </row>
    <row r="36" spans="1:16">
      <c r="A36" s="12"/>
      <c r="B36" s="25">
        <v>334.36</v>
      </c>
      <c r="C36" s="20" t="s">
        <v>145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62890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7">SUM(D36:M36)</f>
        <v>62890</v>
      </c>
      <c r="O36" s="47">
        <f t="shared" si="1"/>
        <v>0.68459152016546021</v>
      </c>
      <c r="P36" s="9"/>
    </row>
    <row r="37" spans="1:16">
      <c r="A37" s="12"/>
      <c r="B37" s="25">
        <v>334.49</v>
      </c>
      <c r="C37" s="20" t="s">
        <v>133</v>
      </c>
      <c r="D37" s="46">
        <v>0</v>
      </c>
      <c r="E37" s="46">
        <v>30129</v>
      </c>
      <c r="F37" s="46">
        <v>0</v>
      </c>
      <c r="G37" s="46">
        <v>24841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54970</v>
      </c>
      <c r="O37" s="47">
        <f t="shared" ref="O37:O68" si="8">(N37/O$90)</f>
        <v>0.59837805475425898</v>
      </c>
      <c r="P37" s="9"/>
    </row>
    <row r="38" spans="1:16">
      <c r="A38" s="12"/>
      <c r="B38" s="25">
        <v>335.12</v>
      </c>
      <c r="C38" s="20" t="s">
        <v>118</v>
      </c>
      <c r="D38" s="46">
        <v>2408668</v>
      </c>
      <c r="E38" s="46">
        <v>755459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3164127</v>
      </c>
      <c r="O38" s="47">
        <f t="shared" si="8"/>
        <v>34.443226473629785</v>
      </c>
      <c r="P38" s="9"/>
    </row>
    <row r="39" spans="1:16">
      <c r="A39" s="12"/>
      <c r="B39" s="25">
        <v>335.15</v>
      </c>
      <c r="C39" s="20" t="s">
        <v>119</v>
      </c>
      <c r="D39" s="46">
        <v>40221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40221</v>
      </c>
      <c r="O39" s="47">
        <f t="shared" si="8"/>
        <v>0.43782724650302074</v>
      </c>
      <c r="P39" s="9"/>
    </row>
    <row r="40" spans="1:16">
      <c r="A40" s="12"/>
      <c r="B40" s="25">
        <v>335.18</v>
      </c>
      <c r="C40" s="20" t="s">
        <v>120</v>
      </c>
      <c r="D40" s="46">
        <v>5861627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5861627</v>
      </c>
      <c r="O40" s="47">
        <f t="shared" si="8"/>
        <v>63.806966744679691</v>
      </c>
      <c r="P40" s="9"/>
    </row>
    <row r="41" spans="1:16">
      <c r="A41" s="12"/>
      <c r="B41" s="25">
        <v>335.21</v>
      </c>
      <c r="C41" s="20" t="s">
        <v>39</v>
      </c>
      <c r="D41" s="46">
        <v>103360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103360</v>
      </c>
      <c r="O41" s="47">
        <f t="shared" si="8"/>
        <v>1.1251292657704239</v>
      </c>
      <c r="P41" s="9"/>
    </row>
    <row r="42" spans="1:16">
      <c r="A42" s="12"/>
      <c r="B42" s="25">
        <v>335.49</v>
      </c>
      <c r="C42" s="20" t="s">
        <v>112</v>
      </c>
      <c r="D42" s="46">
        <v>0</v>
      </c>
      <c r="E42" s="46">
        <v>79816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79816</v>
      </c>
      <c r="O42" s="47">
        <f t="shared" si="8"/>
        <v>0.86884014586621672</v>
      </c>
      <c r="P42" s="9"/>
    </row>
    <row r="43" spans="1:16">
      <c r="A43" s="12"/>
      <c r="B43" s="25">
        <v>335.5</v>
      </c>
      <c r="C43" s="20" t="s">
        <v>40</v>
      </c>
      <c r="D43" s="46">
        <v>0</v>
      </c>
      <c r="E43" s="46">
        <v>565698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565698</v>
      </c>
      <c r="O43" s="47">
        <f t="shared" si="8"/>
        <v>6.1579273934577916</v>
      </c>
      <c r="P43" s="9"/>
    </row>
    <row r="44" spans="1:16">
      <c r="A44" s="12"/>
      <c r="B44" s="25">
        <v>337.5</v>
      </c>
      <c r="C44" s="20" t="s">
        <v>41</v>
      </c>
      <c r="D44" s="46">
        <v>0</v>
      </c>
      <c r="E44" s="46">
        <v>29219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29219</v>
      </c>
      <c r="O44" s="47">
        <f t="shared" si="8"/>
        <v>0.31806455124367278</v>
      </c>
      <c r="P44" s="9"/>
    </row>
    <row r="45" spans="1:16">
      <c r="A45" s="12"/>
      <c r="B45" s="25">
        <v>338</v>
      </c>
      <c r="C45" s="20" t="s">
        <v>44</v>
      </c>
      <c r="D45" s="46">
        <v>91797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91797</v>
      </c>
      <c r="O45" s="47">
        <f t="shared" si="8"/>
        <v>0.99925978337778265</v>
      </c>
      <c r="P45" s="9"/>
    </row>
    <row r="46" spans="1:16" ht="15.75">
      <c r="A46" s="29" t="s">
        <v>49</v>
      </c>
      <c r="B46" s="30"/>
      <c r="C46" s="31"/>
      <c r="D46" s="32">
        <f t="shared" ref="D46:M46" si="9">SUM(D47:D66)</f>
        <v>30980846</v>
      </c>
      <c r="E46" s="32">
        <f t="shared" si="9"/>
        <v>31996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139616843</v>
      </c>
      <c r="J46" s="32">
        <f t="shared" si="9"/>
        <v>28037911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198667596</v>
      </c>
      <c r="O46" s="45">
        <f t="shared" si="8"/>
        <v>2162.6037772818809</v>
      </c>
      <c r="P46" s="10"/>
    </row>
    <row r="47" spans="1:16">
      <c r="A47" s="12"/>
      <c r="B47" s="25">
        <v>341.2</v>
      </c>
      <c r="C47" s="20" t="s">
        <v>121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28037911</v>
      </c>
      <c r="K47" s="46">
        <v>0</v>
      </c>
      <c r="L47" s="46">
        <v>0</v>
      </c>
      <c r="M47" s="46">
        <v>0</v>
      </c>
      <c r="N47" s="46">
        <f t="shared" ref="N47:N66" si="10">SUM(D47:M47)</f>
        <v>28037911</v>
      </c>
      <c r="O47" s="47">
        <f t="shared" si="8"/>
        <v>305.2077613889947</v>
      </c>
      <c r="P47" s="9"/>
    </row>
    <row r="48" spans="1:16">
      <c r="A48" s="12"/>
      <c r="B48" s="25">
        <v>341.9</v>
      </c>
      <c r="C48" s="20" t="s">
        <v>146</v>
      </c>
      <c r="D48" s="46">
        <v>483400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483400</v>
      </c>
      <c r="O48" s="47">
        <f t="shared" si="8"/>
        <v>5.2620693408806405</v>
      </c>
      <c r="P48" s="9"/>
    </row>
    <row r="49" spans="1:16">
      <c r="A49" s="12"/>
      <c r="B49" s="25">
        <v>342.1</v>
      </c>
      <c r="C49" s="20" t="s">
        <v>53</v>
      </c>
      <c r="D49" s="46">
        <v>1038314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1038314</v>
      </c>
      <c r="O49" s="47">
        <f t="shared" si="8"/>
        <v>11.302607086485605</v>
      </c>
      <c r="P49" s="9"/>
    </row>
    <row r="50" spans="1:16">
      <c r="A50" s="12"/>
      <c r="B50" s="25">
        <v>342.2</v>
      </c>
      <c r="C50" s="20" t="s">
        <v>54</v>
      </c>
      <c r="D50" s="46">
        <v>127179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127179</v>
      </c>
      <c r="O50" s="47">
        <f t="shared" si="8"/>
        <v>1.3844119087791869</v>
      </c>
      <c r="P50" s="9"/>
    </row>
    <row r="51" spans="1:16">
      <c r="A51" s="12"/>
      <c r="B51" s="25">
        <v>342.5</v>
      </c>
      <c r="C51" s="20" t="s">
        <v>55</v>
      </c>
      <c r="D51" s="46">
        <v>1414217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1414217</v>
      </c>
      <c r="O51" s="47">
        <f t="shared" si="8"/>
        <v>15.394513688564741</v>
      </c>
      <c r="P51" s="9"/>
    </row>
    <row r="52" spans="1:16">
      <c r="A52" s="12"/>
      <c r="B52" s="25">
        <v>342.6</v>
      </c>
      <c r="C52" s="20" t="s">
        <v>56</v>
      </c>
      <c r="D52" s="46">
        <v>2922919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2922919</v>
      </c>
      <c r="O52" s="47">
        <f t="shared" si="8"/>
        <v>31.817547488161978</v>
      </c>
      <c r="P52" s="9"/>
    </row>
    <row r="53" spans="1:16">
      <c r="A53" s="12"/>
      <c r="B53" s="25">
        <v>342.9</v>
      </c>
      <c r="C53" s="20" t="s">
        <v>57</v>
      </c>
      <c r="D53" s="46">
        <v>1080431</v>
      </c>
      <c r="E53" s="46">
        <v>3000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1083431</v>
      </c>
      <c r="O53" s="47">
        <f t="shared" si="8"/>
        <v>11.793729929788276</v>
      </c>
      <c r="P53" s="9"/>
    </row>
    <row r="54" spans="1:16">
      <c r="A54" s="12"/>
      <c r="B54" s="25">
        <v>343.2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7645822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7645822</v>
      </c>
      <c r="O54" s="47">
        <f t="shared" si="8"/>
        <v>83.228890219343597</v>
      </c>
      <c r="P54" s="9"/>
    </row>
    <row r="55" spans="1:16">
      <c r="A55" s="12"/>
      <c r="B55" s="25">
        <v>343.3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52296836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52296836</v>
      </c>
      <c r="O55" s="47">
        <f t="shared" si="8"/>
        <v>569.27922494965435</v>
      </c>
      <c r="P55" s="9"/>
    </row>
    <row r="56" spans="1:16">
      <c r="A56" s="12"/>
      <c r="B56" s="25">
        <v>343.4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11234023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11234023</v>
      </c>
      <c r="O56" s="47">
        <f t="shared" si="8"/>
        <v>122.28839057312361</v>
      </c>
      <c r="P56" s="9"/>
    </row>
    <row r="57" spans="1:16">
      <c r="A57" s="12"/>
      <c r="B57" s="25">
        <v>343.5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57102366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57102366</v>
      </c>
      <c r="O57" s="47">
        <f t="shared" si="8"/>
        <v>621.59000707560006</v>
      </c>
      <c r="P57" s="9"/>
    </row>
    <row r="58" spans="1:16">
      <c r="A58" s="12"/>
      <c r="B58" s="25">
        <v>343.6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2024257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2024257</v>
      </c>
      <c r="O58" s="47">
        <f t="shared" si="8"/>
        <v>22.035127632939641</v>
      </c>
      <c r="P58" s="9"/>
    </row>
    <row r="59" spans="1:16">
      <c r="A59" s="12"/>
      <c r="B59" s="25">
        <v>343.7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1128378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1128378</v>
      </c>
      <c r="O59" s="47">
        <f t="shared" si="8"/>
        <v>12.283002231535406</v>
      </c>
      <c r="P59" s="9"/>
    </row>
    <row r="60" spans="1:16">
      <c r="A60" s="12"/>
      <c r="B60" s="25">
        <v>343.9</v>
      </c>
      <c r="C60" s="20" t="s">
        <v>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7225952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7225952</v>
      </c>
      <c r="O60" s="47">
        <f t="shared" si="8"/>
        <v>78.65837914330811</v>
      </c>
      <c r="P60" s="9"/>
    </row>
    <row r="61" spans="1:16">
      <c r="A61" s="12"/>
      <c r="B61" s="25">
        <v>344.9</v>
      </c>
      <c r="C61" s="20" t="s">
        <v>123</v>
      </c>
      <c r="D61" s="46">
        <v>0</v>
      </c>
      <c r="E61" s="46">
        <v>28996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28996</v>
      </c>
      <c r="O61" s="47">
        <f t="shared" si="8"/>
        <v>0.31563707614434222</v>
      </c>
      <c r="P61" s="9"/>
    </row>
    <row r="62" spans="1:16">
      <c r="A62" s="12"/>
      <c r="B62" s="25">
        <v>347.2</v>
      </c>
      <c r="C62" s="20" t="s">
        <v>66</v>
      </c>
      <c r="D62" s="46">
        <v>809006</v>
      </c>
      <c r="E62" s="46">
        <v>0</v>
      </c>
      <c r="F62" s="46">
        <v>0</v>
      </c>
      <c r="G62" s="46">
        <v>0</v>
      </c>
      <c r="H62" s="46">
        <v>0</v>
      </c>
      <c r="I62" s="46">
        <v>689508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1498514</v>
      </c>
      <c r="O62" s="47">
        <f t="shared" si="8"/>
        <v>16.312131932727372</v>
      </c>
      <c r="P62" s="9"/>
    </row>
    <row r="63" spans="1:16">
      <c r="A63" s="12"/>
      <c r="B63" s="25">
        <v>347.4</v>
      </c>
      <c r="C63" s="20" t="s">
        <v>67</v>
      </c>
      <c r="D63" s="46">
        <v>27769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27769</v>
      </c>
      <c r="O63" s="47">
        <f t="shared" si="8"/>
        <v>0.30228052032874325</v>
      </c>
      <c r="P63" s="9"/>
    </row>
    <row r="64" spans="1:16">
      <c r="A64" s="12"/>
      <c r="B64" s="25">
        <v>347.5</v>
      </c>
      <c r="C64" s="20" t="s">
        <v>68</v>
      </c>
      <c r="D64" s="46">
        <v>600925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600925</v>
      </c>
      <c r="O64" s="47">
        <f t="shared" si="8"/>
        <v>6.5413922603820822</v>
      </c>
      <c r="P64" s="9"/>
    </row>
    <row r="65" spans="1:16">
      <c r="A65" s="12"/>
      <c r="B65" s="25">
        <v>347.9</v>
      </c>
      <c r="C65" s="20" t="s">
        <v>69</v>
      </c>
      <c r="D65" s="46">
        <v>186207</v>
      </c>
      <c r="E65" s="46">
        <v>0</v>
      </c>
      <c r="F65" s="46">
        <v>0</v>
      </c>
      <c r="G65" s="46">
        <v>0</v>
      </c>
      <c r="H65" s="46">
        <v>0</v>
      </c>
      <c r="I65" s="46">
        <v>269701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455908</v>
      </c>
      <c r="O65" s="47">
        <f t="shared" si="8"/>
        <v>4.9628041147335766</v>
      </c>
      <c r="P65" s="9"/>
    </row>
    <row r="66" spans="1:16">
      <c r="A66" s="12"/>
      <c r="B66" s="25">
        <v>349</v>
      </c>
      <c r="C66" s="20" t="s">
        <v>1</v>
      </c>
      <c r="D66" s="46">
        <v>22290479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22290479</v>
      </c>
      <c r="O66" s="47">
        <f t="shared" si="8"/>
        <v>242.64386872040495</v>
      </c>
      <c r="P66" s="9"/>
    </row>
    <row r="67" spans="1:16" ht="15.75">
      <c r="A67" s="29" t="s">
        <v>50</v>
      </c>
      <c r="B67" s="30"/>
      <c r="C67" s="31"/>
      <c r="D67" s="32">
        <f t="shared" ref="D67:M67" si="11">SUM(D68:D73)</f>
        <v>2002430</v>
      </c>
      <c r="E67" s="32">
        <f t="shared" si="11"/>
        <v>1247459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75" si="12">SUM(D67:M67)</f>
        <v>3249889</v>
      </c>
      <c r="O67" s="45">
        <f t="shared" si="8"/>
        <v>35.376792031785776</v>
      </c>
      <c r="P67" s="10"/>
    </row>
    <row r="68" spans="1:16">
      <c r="A68" s="13"/>
      <c r="B68" s="39">
        <v>351.1</v>
      </c>
      <c r="C68" s="21" t="s">
        <v>72</v>
      </c>
      <c r="D68" s="46">
        <v>25046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25046</v>
      </c>
      <c r="O68" s="47">
        <f t="shared" si="8"/>
        <v>0.27263919882436183</v>
      </c>
      <c r="P68" s="9"/>
    </row>
    <row r="69" spans="1:16">
      <c r="A69" s="13"/>
      <c r="B69" s="39">
        <v>351.2</v>
      </c>
      <c r="C69" s="21" t="s">
        <v>73</v>
      </c>
      <c r="D69" s="46">
        <v>1253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1253</v>
      </c>
      <c r="O69" s="47">
        <f t="shared" ref="O69:O88" si="13">(N69/O$90)</f>
        <v>1.3639579818211506E-2</v>
      </c>
      <c r="P69" s="9"/>
    </row>
    <row r="70" spans="1:16">
      <c r="A70" s="13"/>
      <c r="B70" s="39">
        <v>351.5</v>
      </c>
      <c r="C70" s="21" t="s">
        <v>75</v>
      </c>
      <c r="D70" s="46">
        <v>454242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454242</v>
      </c>
      <c r="O70" s="47">
        <f t="shared" si="13"/>
        <v>4.9446688074892506</v>
      </c>
      <c r="P70" s="9"/>
    </row>
    <row r="71" spans="1:16">
      <c r="A71" s="13"/>
      <c r="B71" s="39">
        <v>354</v>
      </c>
      <c r="C71" s="21" t="s">
        <v>109</v>
      </c>
      <c r="D71" s="46">
        <v>1479974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1479974</v>
      </c>
      <c r="O71" s="47">
        <f t="shared" si="13"/>
        <v>16.110314047787515</v>
      </c>
      <c r="P71" s="9"/>
    </row>
    <row r="72" spans="1:16">
      <c r="A72" s="13"/>
      <c r="B72" s="39">
        <v>358.2</v>
      </c>
      <c r="C72" s="21" t="s">
        <v>124</v>
      </c>
      <c r="D72" s="46">
        <v>0</v>
      </c>
      <c r="E72" s="46">
        <v>3725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3725</v>
      </c>
      <c r="O72" s="47">
        <f t="shared" si="13"/>
        <v>4.0548631143525825E-2</v>
      </c>
      <c r="P72" s="9"/>
    </row>
    <row r="73" spans="1:16">
      <c r="A73" s="13"/>
      <c r="B73" s="39">
        <v>359</v>
      </c>
      <c r="C73" s="21" t="s">
        <v>76</v>
      </c>
      <c r="D73" s="46">
        <v>41915</v>
      </c>
      <c r="E73" s="46">
        <v>1243734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2"/>
        <v>1285649</v>
      </c>
      <c r="O73" s="47">
        <f t="shared" si="13"/>
        <v>13.994981766722908</v>
      </c>
      <c r="P73" s="9"/>
    </row>
    <row r="74" spans="1:16" ht="15.75">
      <c r="A74" s="29" t="s">
        <v>4</v>
      </c>
      <c r="B74" s="30"/>
      <c r="C74" s="31"/>
      <c r="D74" s="32">
        <f t="shared" ref="D74:M74" si="14">SUM(D75:D84)</f>
        <v>2122447</v>
      </c>
      <c r="E74" s="32">
        <f t="shared" si="14"/>
        <v>246927</v>
      </c>
      <c r="F74" s="32">
        <f t="shared" si="14"/>
        <v>20780</v>
      </c>
      <c r="G74" s="32">
        <f t="shared" si="14"/>
        <v>841058</v>
      </c>
      <c r="H74" s="32">
        <f t="shared" si="14"/>
        <v>0</v>
      </c>
      <c r="I74" s="32">
        <f t="shared" si="14"/>
        <v>2313494</v>
      </c>
      <c r="J74" s="32">
        <f t="shared" si="14"/>
        <v>2282553</v>
      </c>
      <c r="K74" s="32">
        <f t="shared" si="14"/>
        <v>85229823</v>
      </c>
      <c r="L74" s="32">
        <f t="shared" si="14"/>
        <v>0</v>
      </c>
      <c r="M74" s="32">
        <f t="shared" si="14"/>
        <v>0</v>
      </c>
      <c r="N74" s="32">
        <f t="shared" si="12"/>
        <v>93057082</v>
      </c>
      <c r="O74" s="45">
        <f t="shared" si="13"/>
        <v>1012.9764545800904</v>
      </c>
      <c r="P74" s="10"/>
    </row>
    <row r="75" spans="1:16">
      <c r="A75" s="12"/>
      <c r="B75" s="25">
        <v>361.1</v>
      </c>
      <c r="C75" s="20" t="s">
        <v>77</v>
      </c>
      <c r="D75" s="46">
        <v>644459</v>
      </c>
      <c r="E75" s="46">
        <v>158769</v>
      </c>
      <c r="F75" s="46">
        <v>20780</v>
      </c>
      <c r="G75" s="46">
        <v>882893</v>
      </c>
      <c r="H75" s="46">
        <v>0</v>
      </c>
      <c r="I75" s="46">
        <v>1984463</v>
      </c>
      <c r="J75" s="46">
        <v>248739</v>
      </c>
      <c r="K75" s="46">
        <v>1831590</v>
      </c>
      <c r="L75" s="46">
        <v>0</v>
      </c>
      <c r="M75" s="46">
        <v>0</v>
      </c>
      <c r="N75" s="46">
        <f t="shared" si="12"/>
        <v>5771693</v>
      </c>
      <c r="O75" s="47">
        <f t="shared" si="13"/>
        <v>62.827986719642958</v>
      </c>
      <c r="P75" s="9"/>
    </row>
    <row r="76" spans="1:16">
      <c r="A76" s="12"/>
      <c r="B76" s="25">
        <v>361.2</v>
      </c>
      <c r="C76" s="20" t="s">
        <v>78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5428261</v>
      </c>
      <c r="L76" s="46">
        <v>0</v>
      </c>
      <c r="M76" s="46">
        <v>0</v>
      </c>
      <c r="N76" s="46">
        <f t="shared" ref="N76:N84" si="15">SUM(D76:M76)</f>
        <v>5428261</v>
      </c>
      <c r="O76" s="47">
        <f t="shared" si="13"/>
        <v>59.089544440211178</v>
      </c>
      <c r="P76" s="9"/>
    </row>
    <row r="77" spans="1:16">
      <c r="A77" s="12"/>
      <c r="B77" s="25">
        <v>361.3</v>
      </c>
      <c r="C77" s="20" t="s">
        <v>79</v>
      </c>
      <c r="D77" s="46">
        <v>-58210</v>
      </c>
      <c r="E77" s="46">
        <v>-13487</v>
      </c>
      <c r="F77" s="46">
        <v>0</v>
      </c>
      <c r="G77" s="46">
        <v>-41835</v>
      </c>
      <c r="H77" s="46">
        <v>0</v>
      </c>
      <c r="I77" s="46">
        <v>-214352</v>
      </c>
      <c r="J77" s="46">
        <v>-26368</v>
      </c>
      <c r="K77" s="46">
        <v>22290802</v>
      </c>
      <c r="L77" s="46">
        <v>0</v>
      </c>
      <c r="M77" s="46">
        <v>0</v>
      </c>
      <c r="N77" s="46">
        <f t="shared" si="15"/>
        <v>21936550</v>
      </c>
      <c r="O77" s="47">
        <f t="shared" si="13"/>
        <v>238.79116094268764</v>
      </c>
      <c r="P77" s="9"/>
    </row>
    <row r="78" spans="1:16">
      <c r="A78" s="12"/>
      <c r="B78" s="25">
        <v>361.4</v>
      </c>
      <c r="C78" s="20" t="s">
        <v>125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22097932</v>
      </c>
      <c r="L78" s="46">
        <v>0</v>
      </c>
      <c r="M78" s="46">
        <v>0</v>
      </c>
      <c r="N78" s="46">
        <f t="shared" si="15"/>
        <v>22097932</v>
      </c>
      <c r="O78" s="47">
        <f t="shared" si="13"/>
        <v>240.54789092690362</v>
      </c>
      <c r="P78" s="9"/>
    </row>
    <row r="79" spans="1:16">
      <c r="A79" s="12"/>
      <c r="B79" s="25">
        <v>362</v>
      </c>
      <c r="C79" s="20" t="s">
        <v>81</v>
      </c>
      <c r="D79" s="46">
        <v>165101</v>
      </c>
      <c r="E79" s="46">
        <v>0</v>
      </c>
      <c r="F79" s="46">
        <v>0</v>
      </c>
      <c r="G79" s="46">
        <v>0</v>
      </c>
      <c r="H79" s="46">
        <v>0</v>
      </c>
      <c r="I79" s="46">
        <v>74812</v>
      </c>
      <c r="J79" s="46">
        <v>0</v>
      </c>
      <c r="K79" s="46">
        <v>2938</v>
      </c>
      <c r="L79" s="46">
        <v>0</v>
      </c>
      <c r="M79" s="46">
        <v>0</v>
      </c>
      <c r="N79" s="46">
        <f t="shared" si="15"/>
        <v>242851</v>
      </c>
      <c r="O79" s="47">
        <f t="shared" si="13"/>
        <v>2.6435639253252057</v>
      </c>
      <c r="P79" s="9"/>
    </row>
    <row r="80" spans="1:16">
      <c r="A80" s="12"/>
      <c r="B80" s="25">
        <v>364</v>
      </c>
      <c r="C80" s="20" t="s">
        <v>126</v>
      </c>
      <c r="D80" s="46">
        <v>78482</v>
      </c>
      <c r="E80" s="46">
        <v>12340</v>
      </c>
      <c r="F80" s="46">
        <v>0</v>
      </c>
      <c r="G80" s="46">
        <v>0</v>
      </c>
      <c r="H80" s="46">
        <v>0</v>
      </c>
      <c r="I80" s="46">
        <v>-708977</v>
      </c>
      <c r="J80" s="46">
        <v>8571</v>
      </c>
      <c r="K80" s="46">
        <v>0</v>
      </c>
      <c r="L80" s="46">
        <v>0</v>
      </c>
      <c r="M80" s="46">
        <v>0</v>
      </c>
      <c r="N80" s="46">
        <f t="shared" si="15"/>
        <v>-609584</v>
      </c>
      <c r="O80" s="47">
        <f t="shared" si="13"/>
        <v>-6.6356501387906164</v>
      </c>
      <c r="P80" s="9"/>
    </row>
    <row r="81" spans="1:119">
      <c r="A81" s="12"/>
      <c r="B81" s="25">
        <v>365</v>
      </c>
      <c r="C81" s="20" t="s">
        <v>127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5038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5"/>
        <v>5038</v>
      </c>
      <c r="O81" s="47">
        <f t="shared" si="13"/>
        <v>5.4841343275458553E-2</v>
      </c>
      <c r="P81" s="9"/>
    </row>
    <row r="82" spans="1:119">
      <c r="A82" s="12"/>
      <c r="B82" s="25">
        <v>366</v>
      </c>
      <c r="C82" s="20" t="s">
        <v>84</v>
      </c>
      <c r="D82" s="46">
        <v>52835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5"/>
        <v>52835</v>
      </c>
      <c r="O82" s="47">
        <f t="shared" si="13"/>
        <v>0.57513742992434547</v>
      </c>
      <c r="P82" s="9"/>
    </row>
    <row r="83" spans="1:119">
      <c r="A83" s="12"/>
      <c r="B83" s="25">
        <v>368</v>
      </c>
      <c r="C83" s="20" t="s">
        <v>85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33557414</v>
      </c>
      <c r="L83" s="46">
        <v>0</v>
      </c>
      <c r="M83" s="46">
        <v>0</v>
      </c>
      <c r="N83" s="46">
        <f t="shared" si="15"/>
        <v>33557414</v>
      </c>
      <c r="O83" s="47">
        <f t="shared" si="13"/>
        <v>365.29052413868175</v>
      </c>
      <c r="P83" s="9"/>
    </row>
    <row r="84" spans="1:119">
      <c r="A84" s="12"/>
      <c r="B84" s="25">
        <v>369.9</v>
      </c>
      <c r="C84" s="20" t="s">
        <v>86</v>
      </c>
      <c r="D84" s="46">
        <v>1239780</v>
      </c>
      <c r="E84" s="46">
        <v>89305</v>
      </c>
      <c r="F84" s="46">
        <v>0</v>
      </c>
      <c r="G84" s="46">
        <v>0</v>
      </c>
      <c r="H84" s="46">
        <v>0</v>
      </c>
      <c r="I84" s="46">
        <v>1172510</v>
      </c>
      <c r="J84" s="46">
        <v>2051611</v>
      </c>
      <c r="K84" s="46">
        <v>20886</v>
      </c>
      <c r="L84" s="46">
        <v>0</v>
      </c>
      <c r="M84" s="46">
        <v>0</v>
      </c>
      <c r="N84" s="46">
        <f t="shared" si="15"/>
        <v>4574092</v>
      </c>
      <c r="O84" s="47">
        <f t="shared" si="13"/>
        <v>49.791454852228817</v>
      </c>
      <c r="P84" s="9"/>
    </row>
    <row r="85" spans="1:119" ht="15.75">
      <c r="A85" s="29" t="s">
        <v>51</v>
      </c>
      <c r="B85" s="30"/>
      <c r="C85" s="31"/>
      <c r="D85" s="32">
        <f t="shared" ref="D85:M85" si="16">SUM(D86:D87)</f>
        <v>5097397</v>
      </c>
      <c r="E85" s="32">
        <f t="shared" si="16"/>
        <v>920310</v>
      </c>
      <c r="F85" s="32">
        <f t="shared" si="16"/>
        <v>0</v>
      </c>
      <c r="G85" s="32">
        <f t="shared" si="16"/>
        <v>0</v>
      </c>
      <c r="H85" s="32">
        <f t="shared" si="16"/>
        <v>0</v>
      </c>
      <c r="I85" s="32">
        <f t="shared" si="16"/>
        <v>2792142</v>
      </c>
      <c r="J85" s="32">
        <f t="shared" si="16"/>
        <v>0</v>
      </c>
      <c r="K85" s="32">
        <f t="shared" si="16"/>
        <v>0</v>
      </c>
      <c r="L85" s="32">
        <f t="shared" si="16"/>
        <v>0</v>
      </c>
      <c r="M85" s="32">
        <f t="shared" si="16"/>
        <v>0</v>
      </c>
      <c r="N85" s="32">
        <f>SUM(D85:M85)</f>
        <v>8809849</v>
      </c>
      <c r="O85" s="45">
        <f t="shared" si="13"/>
        <v>95.899951015076468</v>
      </c>
      <c r="P85" s="9"/>
    </row>
    <row r="86" spans="1:119">
      <c r="A86" s="12"/>
      <c r="B86" s="25">
        <v>381</v>
      </c>
      <c r="C86" s="20" t="s">
        <v>87</v>
      </c>
      <c r="D86" s="46">
        <v>5097397</v>
      </c>
      <c r="E86" s="46">
        <v>920310</v>
      </c>
      <c r="F86" s="46">
        <v>0</v>
      </c>
      <c r="G86" s="46">
        <v>0</v>
      </c>
      <c r="H86" s="46">
        <v>0</v>
      </c>
      <c r="I86" s="46">
        <v>1357260</v>
      </c>
      <c r="J86" s="46">
        <v>0</v>
      </c>
      <c r="K86" s="46">
        <v>0</v>
      </c>
      <c r="L86" s="46">
        <v>0</v>
      </c>
      <c r="M86" s="46">
        <v>0</v>
      </c>
      <c r="N86" s="46">
        <f>SUM(D86:M86)</f>
        <v>7374967</v>
      </c>
      <c r="O86" s="47">
        <f t="shared" si="13"/>
        <v>80.280487672127578</v>
      </c>
      <c r="P86" s="9"/>
    </row>
    <row r="87" spans="1:119" ht="15.75" thickBot="1">
      <c r="A87" s="12"/>
      <c r="B87" s="25">
        <v>389.8</v>
      </c>
      <c r="C87" s="20" t="s">
        <v>128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1434882</v>
      </c>
      <c r="J87" s="46">
        <v>0</v>
      </c>
      <c r="K87" s="46">
        <v>0</v>
      </c>
      <c r="L87" s="46">
        <v>0</v>
      </c>
      <c r="M87" s="46">
        <v>0</v>
      </c>
      <c r="N87" s="46">
        <f>SUM(D87:M87)</f>
        <v>1434882</v>
      </c>
      <c r="O87" s="47">
        <f t="shared" si="13"/>
        <v>15.619463342948892</v>
      </c>
      <c r="P87" s="9"/>
    </row>
    <row r="88" spans="1:119" ht="16.5" thickBot="1">
      <c r="A88" s="14" t="s">
        <v>70</v>
      </c>
      <c r="B88" s="23"/>
      <c r="C88" s="22"/>
      <c r="D88" s="15">
        <f t="shared" ref="D88:M88" si="17">SUM(D5,D18,D30,D46,D67,D74,D85)</f>
        <v>125447490</v>
      </c>
      <c r="E88" s="15">
        <f t="shared" si="17"/>
        <v>12134985</v>
      </c>
      <c r="F88" s="15">
        <f t="shared" si="17"/>
        <v>5359498</v>
      </c>
      <c r="G88" s="15">
        <f t="shared" si="17"/>
        <v>2256011</v>
      </c>
      <c r="H88" s="15">
        <f t="shared" si="17"/>
        <v>0</v>
      </c>
      <c r="I88" s="15">
        <f t="shared" si="17"/>
        <v>146640002</v>
      </c>
      <c r="J88" s="15">
        <f t="shared" si="17"/>
        <v>30320464</v>
      </c>
      <c r="K88" s="15">
        <f t="shared" si="17"/>
        <v>85229823</v>
      </c>
      <c r="L88" s="15">
        <f t="shared" si="17"/>
        <v>0</v>
      </c>
      <c r="M88" s="15">
        <f t="shared" si="17"/>
        <v>0</v>
      </c>
      <c r="N88" s="15">
        <f>SUM(D88:M88)</f>
        <v>407388273</v>
      </c>
      <c r="O88" s="38">
        <f t="shared" si="13"/>
        <v>4434.6407554563766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48" t="s">
        <v>154</v>
      </c>
      <c r="M90" s="48"/>
      <c r="N90" s="48"/>
      <c r="O90" s="43">
        <v>91865</v>
      </c>
    </row>
    <row r="91" spans="1:119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1"/>
    </row>
    <row r="92" spans="1:119" ht="15.75" customHeight="1" thickBot="1">
      <c r="A92" s="52" t="s">
        <v>106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4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49871304</v>
      </c>
      <c r="E5" s="27">
        <f t="shared" si="0"/>
        <v>1598725</v>
      </c>
      <c r="F5" s="27">
        <f t="shared" si="0"/>
        <v>4610104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56080133</v>
      </c>
      <c r="O5" s="33">
        <f t="shared" ref="O5:O36" si="1">(N5/O$88)</f>
        <v>618.20813766342576</v>
      </c>
      <c r="P5" s="6"/>
    </row>
    <row r="6" spans="1:133">
      <c r="A6" s="12"/>
      <c r="B6" s="25">
        <v>311</v>
      </c>
      <c r="C6" s="20" t="s">
        <v>3</v>
      </c>
      <c r="D6" s="46">
        <v>33508297</v>
      </c>
      <c r="E6" s="46">
        <v>0</v>
      </c>
      <c r="F6" s="46">
        <v>4610104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38118401</v>
      </c>
      <c r="O6" s="47">
        <f t="shared" si="1"/>
        <v>420.20416914698944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96536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96536</v>
      </c>
      <c r="O7" s="47">
        <f t="shared" si="1"/>
        <v>1.064179729699936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931102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931102</v>
      </c>
      <c r="O8" s="47">
        <f t="shared" si="1"/>
        <v>10.264148863460987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571087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571087</v>
      </c>
      <c r="O9" s="47">
        <f t="shared" si="1"/>
        <v>6.2954670723372361</v>
      </c>
      <c r="P9" s="9"/>
    </row>
    <row r="10" spans="1:133">
      <c r="A10" s="12"/>
      <c r="B10" s="25">
        <v>312.51</v>
      </c>
      <c r="C10" s="20" t="s">
        <v>96</v>
      </c>
      <c r="D10" s="46">
        <v>803419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803419</v>
      </c>
      <c r="O10" s="47">
        <f t="shared" si="1"/>
        <v>8.8566152964261313</v>
      </c>
      <c r="P10" s="9"/>
    </row>
    <row r="11" spans="1:133">
      <c r="A11" s="12"/>
      <c r="B11" s="25">
        <v>312.52</v>
      </c>
      <c r="C11" s="20" t="s">
        <v>115</v>
      </c>
      <c r="D11" s="46">
        <v>693248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693248</v>
      </c>
      <c r="O11" s="47">
        <f t="shared" si="1"/>
        <v>7.6421280067023831</v>
      </c>
      <c r="P11" s="9"/>
    </row>
    <row r="12" spans="1:133">
      <c r="A12" s="12"/>
      <c r="B12" s="25">
        <v>314.10000000000002</v>
      </c>
      <c r="C12" s="20" t="s">
        <v>14</v>
      </c>
      <c r="D12" s="46">
        <v>6965213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6965213</v>
      </c>
      <c r="O12" s="47">
        <f t="shared" si="1"/>
        <v>76.782117423991892</v>
      </c>
      <c r="P12" s="9"/>
    </row>
    <row r="13" spans="1:133">
      <c r="A13" s="12"/>
      <c r="B13" s="25">
        <v>314.3</v>
      </c>
      <c r="C13" s="20" t="s">
        <v>15</v>
      </c>
      <c r="D13" s="46">
        <v>1997575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1997575</v>
      </c>
      <c r="O13" s="47">
        <f t="shared" si="1"/>
        <v>22.02058116718478</v>
      </c>
      <c r="P13" s="9"/>
    </row>
    <row r="14" spans="1:133">
      <c r="A14" s="12"/>
      <c r="B14" s="25">
        <v>314.39999999999998</v>
      </c>
      <c r="C14" s="20" t="s">
        <v>16</v>
      </c>
      <c r="D14" s="46">
        <v>479560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479560</v>
      </c>
      <c r="O14" s="47">
        <f t="shared" si="1"/>
        <v>5.2865048393853211</v>
      </c>
      <c r="P14" s="9"/>
    </row>
    <row r="15" spans="1:133">
      <c r="A15" s="12"/>
      <c r="B15" s="25">
        <v>314.8</v>
      </c>
      <c r="C15" s="20" t="s">
        <v>17</v>
      </c>
      <c r="D15" s="46">
        <v>27346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27346</v>
      </c>
      <c r="O15" s="47">
        <f t="shared" si="1"/>
        <v>0.30145291796194634</v>
      </c>
      <c r="P15" s="9"/>
    </row>
    <row r="16" spans="1:133">
      <c r="A16" s="12"/>
      <c r="B16" s="25">
        <v>315</v>
      </c>
      <c r="C16" s="20" t="s">
        <v>116</v>
      </c>
      <c r="D16" s="46">
        <v>3083443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3083443</v>
      </c>
      <c r="O16" s="47">
        <f t="shared" si="1"/>
        <v>33.990817293912734</v>
      </c>
      <c r="P16" s="9"/>
    </row>
    <row r="17" spans="1:16">
      <c r="A17" s="12"/>
      <c r="B17" s="25">
        <v>316</v>
      </c>
      <c r="C17" s="20" t="s">
        <v>117</v>
      </c>
      <c r="D17" s="46">
        <v>2313203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2313203</v>
      </c>
      <c r="O17" s="47">
        <f t="shared" si="1"/>
        <v>25.499955905372929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SUM(D19:D26)</f>
        <v>21753018</v>
      </c>
      <c r="E18" s="32">
        <f t="shared" si="3"/>
        <v>8324534</v>
      </c>
      <c r="F18" s="32">
        <f t="shared" si="3"/>
        <v>267000</v>
      </c>
      <c r="G18" s="32">
        <f t="shared" si="3"/>
        <v>0</v>
      </c>
      <c r="H18" s="32">
        <f t="shared" si="3"/>
        <v>0</v>
      </c>
      <c r="I18" s="32">
        <f t="shared" si="3"/>
        <v>6646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30351198</v>
      </c>
      <c r="O18" s="45">
        <f t="shared" si="1"/>
        <v>334.58118923209207</v>
      </c>
      <c r="P18" s="10"/>
    </row>
    <row r="19" spans="1:16">
      <c r="A19" s="12"/>
      <c r="B19" s="25">
        <v>322</v>
      </c>
      <c r="C19" s="20" t="s">
        <v>0</v>
      </c>
      <c r="D19" s="46">
        <v>0</v>
      </c>
      <c r="E19" s="46">
        <v>8321000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8321000</v>
      </c>
      <c r="O19" s="47">
        <f t="shared" si="1"/>
        <v>91.727847961725857</v>
      </c>
      <c r="P19" s="9"/>
    </row>
    <row r="20" spans="1:16">
      <c r="A20" s="12"/>
      <c r="B20" s="25">
        <v>323.10000000000002</v>
      </c>
      <c r="C20" s="20" t="s">
        <v>21</v>
      </c>
      <c r="D20" s="46">
        <v>5458527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4">SUM(D20:M20)</f>
        <v>5458527</v>
      </c>
      <c r="O20" s="47">
        <f t="shared" si="1"/>
        <v>60.172928103710561</v>
      </c>
      <c r="P20" s="9"/>
    </row>
    <row r="21" spans="1:16">
      <c r="A21" s="12"/>
      <c r="B21" s="25">
        <v>323.7</v>
      </c>
      <c r="C21" s="20" t="s">
        <v>22</v>
      </c>
      <c r="D21" s="46">
        <v>3630740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3630740</v>
      </c>
      <c r="O21" s="47">
        <f t="shared" si="1"/>
        <v>40.024031571752985</v>
      </c>
      <c r="P21" s="9"/>
    </row>
    <row r="22" spans="1:16">
      <c r="A22" s="12"/>
      <c r="B22" s="25">
        <v>323.89999999999998</v>
      </c>
      <c r="C22" s="20" t="s">
        <v>23</v>
      </c>
      <c r="D22" s="46">
        <v>250276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250276</v>
      </c>
      <c r="O22" s="47">
        <f t="shared" si="1"/>
        <v>2.7589567211235311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3534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3534</v>
      </c>
      <c r="O23" s="47">
        <f t="shared" si="1"/>
        <v>3.8957603016072491E-2</v>
      </c>
      <c r="P23" s="9"/>
    </row>
    <row r="24" spans="1:16">
      <c r="A24" s="12"/>
      <c r="B24" s="25">
        <v>325.10000000000002</v>
      </c>
      <c r="C24" s="20" t="s">
        <v>28</v>
      </c>
      <c r="D24" s="46">
        <v>0</v>
      </c>
      <c r="E24" s="46">
        <v>0</v>
      </c>
      <c r="F24" s="46">
        <v>267000</v>
      </c>
      <c r="G24" s="46">
        <v>0</v>
      </c>
      <c r="H24" s="46">
        <v>0</v>
      </c>
      <c r="I24" s="46">
        <v>6646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273646</v>
      </c>
      <c r="O24" s="47">
        <f t="shared" si="1"/>
        <v>3.0165795797782042</v>
      </c>
      <c r="P24" s="9"/>
    </row>
    <row r="25" spans="1:16">
      <c r="A25" s="12"/>
      <c r="B25" s="25">
        <v>325.2</v>
      </c>
      <c r="C25" s="20" t="s">
        <v>29</v>
      </c>
      <c r="D25" s="46">
        <v>10104591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10104591</v>
      </c>
      <c r="O25" s="47">
        <f t="shared" si="1"/>
        <v>111.38954295919042</v>
      </c>
      <c r="P25" s="9"/>
    </row>
    <row r="26" spans="1:16">
      <c r="A26" s="12"/>
      <c r="B26" s="25">
        <v>329</v>
      </c>
      <c r="C26" s="20" t="s">
        <v>30</v>
      </c>
      <c r="D26" s="46">
        <v>2308884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2308884</v>
      </c>
      <c r="O26" s="47">
        <f t="shared" si="1"/>
        <v>25.45234473179443</v>
      </c>
      <c r="P26" s="9"/>
    </row>
    <row r="27" spans="1:16" ht="15.75">
      <c r="A27" s="29" t="s">
        <v>32</v>
      </c>
      <c r="B27" s="30"/>
      <c r="C27" s="31"/>
      <c r="D27" s="32">
        <f t="shared" ref="D27:M27" si="5">SUM(D28:D42)</f>
        <v>8475486</v>
      </c>
      <c r="E27" s="32">
        <f t="shared" si="5"/>
        <v>1988525</v>
      </c>
      <c r="F27" s="32">
        <f t="shared" si="5"/>
        <v>0</v>
      </c>
      <c r="G27" s="32">
        <f t="shared" si="5"/>
        <v>798547</v>
      </c>
      <c r="H27" s="32">
        <f t="shared" si="5"/>
        <v>0</v>
      </c>
      <c r="I27" s="32">
        <f t="shared" si="5"/>
        <v>2064418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13326976</v>
      </c>
      <c r="O27" s="45">
        <f t="shared" si="1"/>
        <v>146.91200917168243</v>
      </c>
      <c r="P27" s="10"/>
    </row>
    <row r="28" spans="1:16">
      <c r="A28" s="12"/>
      <c r="B28" s="25">
        <v>331.2</v>
      </c>
      <c r="C28" s="20" t="s">
        <v>31</v>
      </c>
      <c r="D28" s="46">
        <v>61722</v>
      </c>
      <c r="E28" s="46">
        <v>93172</v>
      </c>
      <c r="F28" s="46">
        <v>0</v>
      </c>
      <c r="G28" s="46">
        <v>134155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289049</v>
      </c>
      <c r="O28" s="47">
        <f t="shared" si="1"/>
        <v>3.186376964966819</v>
      </c>
      <c r="P28" s="9"/>
    </row>
    <row r="29" spans="1:16">
      <c r="A29" s="12"/>
      <c r="B29" s="25">
        <v>331.5</v>
      </c>
      <c r="C29" s="20" t="s">
        <v>33</v>
      </c>
      <c r="D29" s="46">
        <v>0</v>
      </c>
      <c r="E29" s="46">
        <v>526086</v>
      </c>
      <c r="F29" s="46">
        <v>0</v>
      </c>
      <c r="G29" s="46">
        <v>0</v>
      </c>
      <c r="H29" s="46">
        <v>0</v>
      </c>
      <c r="I29" s="46">
        <v>1799442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2325528</v>
      </c>
      <c r="O29" s="47">
        <f t="shared" si="1"/>
        <v>25.635822475031418</v>
      </c>
      <c r="P29" s="9"/>
    </row>
    <row r="30" spans="1:16">
      <c r="A30" s="12"/>
      <c r="B30" s="25">
        <v>334.2</v>
      </c>
      <c r="C30" s="20" t="s">
        <v>34</v>
      </c>
      <c r="D30" s="46">
        <v>47639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47639</v>
      </c>
      <c r="O30" s="47">
        <f t="shared" si="1"/>
        <v>0.52515598474325909</v>
      </c>
      <c r="P30" s="9"/>
    </row>
    <row r="31" spans="1:16">
      <c r="A31" s="12"/>
      <c r="B31" s="25">
        <v>334.49</v>
      </c>
      <c r="C31" s="20" t="s">
        <v>133</v>
      </c>
      <c r="D31" s="46">
        <v>0</v>
      </c>
      <c r="E31" s="46">
        <v>0</v>
      </c>
      <c r="F31" s="46">
        <v>0</v>
      </c>
      <c r="G31" s="46">
        <v>514392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6">SUM(D31:M31)</f>
        <v>514392</v>
      </c>
      <c r="O31" s="47">
        <f t="shared" si="1"/>
        <v>5.6704808519081951</v>
      </c>
      <c r="P31" s="9"/>
    </row>
    <row r="32" spans="1:16">
      <c r="A32" s="12"/>
      <c r="B32" s="25">
        <v>335.12</v>
      </c>
      <c r="C32" s="20" t="s">
        <v>118</v>
      </c>
      <c r="D32" s="46">
        <v>2275951</v>
      </c>
      <c r="E32" s="46">
        <v>709436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2985387</v>
      </c>
      <c r="O32" s="47">
        <f t="shared" si="1"/>
        <v>32.909881605926316</v>
      </c>
      <c r="P32" s="9"/>
    </row>
    <row r="33" spans="1:16">
      <c r="A33" s="12"/>
      <c r="B33" s="25">
        <v>335.15</v>
      </c>
      <c r="C33" s="20" t="s">
        <v>119</v>
      </c>
      <c r="D33" s="46">
        <v>42314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42314</v>
      </c>
      <c r="O33" s="47">
        <f t="shared" si="1"/>
        <v>0.46645501245673215</v>
      </c>
      <c r="P33" s="9"/>
    </row>
    <row r="34" spans="1:16">
      <c r="A34" s="12"/>
      <c r="B34" s="25">
        <v>335.18</v>
      </c>
      <c r="C34" s="20" t="s">
        <v>120</v>
      </c>
      <c r="D34" s="46">
        <v>5812622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5812622</v>
      </c>
      <c r="O34" s="47">
        <f t="shared" si="1"/>
        <v>64.076349846771166</v>
      </c>
      <c r="P34" s="9"/>
    </row>
    <row r="35" spans="1:16">
      <c r="A35" s="12"/>
      <c r="B35" s="25">
        <v>335.21</v>
      </c>
      <c r="C35" s="20" t="s">
        <v>39</v>
      </c>
      <c r="D35" s="46">
        <v>125358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125358</v>
      </c>
      <c r="O35" s="47">
        <f t="shared" si="1"/>
        <v>1.3819035650505986</v>
      </c>
      <c r="P35" s="9"/>
    </row>
    <row r="36" spans="1:16">
      <c r="A36" s="12"/>
      <c r="B36" s="25">
        <v>335.49</v>
      </c>
      <c r="C36" s="20" t="s">
        <v>112</v>
      </c>
      <c r="D36" s="46">
        <v>0</v>
      </c>
      <c r="E36" s="46">
        <v>77895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77895</v>
      </c>
      <c r="O36" s="47">
        <f t="shared" si="1"/>
        <v>0.85868774389840596</v>
      </c>
      <c r="P36" s="9"/>
    </row>
    <row r="37" spans="1:16">
      <c r="A37" s="12"/>
      <c r="B37" s="25">
        <v>335.5</v>
      </c>
      <c r="C37" s="20" t="s">
        <v>40</v>
      </c>
      <c r="D37" s="46">
        <v>0</v>
      </c>
      <c r="E37" s="46">
        <v>428757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428757</v>
      </c>
      <c r="O37" s="47">
        <f t="shared" ref="O37:O68" si="7">(N37/O$88)</f>
        <v>4.7264700046299355</v>
      </c>
      <c r="P37" s="9"/>
    </row>
    <row r="38" spans="1:16">
      <c r="A38" s="12"/>
      <c r="B38" s="25">
        <v>337.2</v>
      </c>
      <c r="C38" s="20" t="s">
        <v>134</v>
      </c>
      <c r="D38" s="46">
        <v>17229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8">SUM(D38:M38)</f>
        <v>17229</v>
      </c>
      <c r="O38" s="47">
        <f t="shared" si="7"/>
        <v>0.18992658244592897</v>
      </c>
      <c r="P38" s="9"/>
    </row>
    <row r="39" spans="1:16">
      <c r="A39" s="12"/>
      <c r="B39" s="25">
        <v>337.3</v>
      </c>
      <c r="C39" s="20" t="s">
        <v>108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264976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264976</v>
      </c>
      <c r="O39" s="47">
        <f t="shared" si="7"/>
        <v>2.9210044756046476</v>
      </c>
      <c r="P39" s="9"/>
    </row>
    <row r="40" spans="1:16">
      <c r="A40" s="12"/>
      <c r="B40" s="25">
        <v>337.5</v>
      </c>
      <c r="C40" s="20" t="s">
        <v>41</v>
      </c>
      <c r="D40" s="46">
        <v>0</v>
      </c>
      <c r="E40" s="46">
        <v>153179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153179</v>
      </c>
      <c r="O40" s="47">
        <f t="shared" si="7"/>
        <v>1.6885927199770707</v>
      </c>
      <c r="P40" s="9"/>
    </row>
    <row r="41" spans="1:16">
      <c r="A41" s="12"/>
      <c r="B41" s="25">
        <v>337.7</v>
      </c>
      <c r="C41" s="20" t="s">
        <v>42</v>
      </c>
      <c r="D41" s="46">
        <v>0</v>
      </c>
      <c r="E41" s="46">
        <v>0</v>
      </c>
      <c r="F41" s="46">
        <v>0</v>
      </c>
      <c r="G41" s="46">
        <v>150000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150000</v>
      </c>
      <c r="O41" s="47">
        <f t="shared" si="7"/>
        <v>1.6535485151134335</v>
      </c>
      <c r="P41" s="9"/>
    </row>
    <row r="42" spans="1:16">
      <c r="A42" s="12"/>
      <c r="B42" s="25">
        <v>338</v>
      </c>
      <c r="C42" s="20" t="s">
        <v>44</v>
      </c>
      <c r="D42" s="46">
        <v>92651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92651</v>
      </c>
      <c r="O42" s="47">
        <f t="shared" si="7"/>
        <v>1.0213528231584981</v>
      </c>
      <c r="P42" s="9"/>
    </row>
    <row r="43" spans="1:16" ht="15.75">
      <c r="A43" s="29" t="s">
        <v>49</v>
      </c>
      <c r="B43" s="30"/>
      <c r="C43" s="31"/>
      <c r="D43" s="32">
        <f t="shared" ref="D43:M43" si="9">SUM(D44:D64)</f>
        <v>30613329</v>
      </c>
      <c r="E43" s="32">
        <f t="shared" si="9"/>
        <v>129842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132456597</v>
      </c>
      <c r="J43" s="32">
        <f t="shared" si="9"/>
        <v>26348589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8"/>
        <v>189548357</v>
      </c>
      <c r="O43" s="45">
        <f t="shared" si="7"/>
        <v>2089.5160283969399</v>
      </c>
      <c r="P43" s="10"/>
    </row>
    <row r="44" spans="1:16">
      <c r="A44" s="12"/>
      <c r="B44" s="25">
        <v>341.2</v>
      </c>
      <c r="C44" s="20" t="s">
        <v>121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26348589</v>
      </c>
      <c r="K44" s="46">
        <v>0</v>
      </c>
      <c r="L44" s="46">
        <v>0</v>
      </c>
      <c r="M44" s="46">
        <v>0</v>
      </c>
      <c r="N44" s="46">
        <f t="shared" ref="N44:N64" si="10">SUM(D44:M44)</f>
        <v>26348589</v>
      </c>
      <c r="O44" s="47">
        <f t="shared" si="7"/>
        <v>290.45780144189433</v>
      </c>
      <c r="P44" s="9"/>
    </row>
    <row r="45" spans="1:16">
      <c r="A45" s="12"/>
      <c r="B45" s="25">
        <v>341.9</v>
      </c>
      <c r="C45" s="20" t="s">
        <v>146</v>
      </c>
      <c r="D45" s="46">
        <v>552114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552114</v>
      </c>
      <c r="O45" s="47">
        <f t="shared" si="7"/>
        <v>6.0863152324889214</v>
      </c>
      <c r="P45" s="9"/>
    </row>
    <row r="46" spans="1:16">
      <c r="A46" s="12"/>
      <c r="B46" s="25">
        <v>342.1</v>
      </c>
      <c r="C46" s="20" t="s">
        <v>53</v>
      </c>
      <c r="D46" s="46">
        <v>1443244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1443244</v>
      </c>
      <c r="O46" s="47">
        <f t="shared" si="7"/>
        <v>15.90982648764248</v>
      </c>
      <c r="P46" s="9"/>
    </row>
    <row r="47" spans="1:16">
      <c r="A47" s="12"/>
      <c r="B47" s="25">
        <v>342.2</v>
      </c>
      <c r="C47" s="20" t="s">
        <v>54</v>
      </c>
      <c r="D47" s="46">
        <v>192617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192617</v>
      </c>
      <c r="O47" s="47">
        <f t="shared" si="7"/>
        <v>2.1233436955706946</v>
      </c>
      <c r="P47" s="9"/>
    </row>
    <row r="48" spans="1:16">
      <c r="A48" s="12"/>
      <c r="B48" s="25">
        <v>342.5</v>
      </c>
      <c r="C48" s="20" t="s">
        <v>55</v>
      </c>
      <c r="D48" s="46">
        <v>1646028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1646028</v>
      </c>
      <c r="O48" s="47">
        <f t="shared" si="7"/>
        <v>18.145247701567563</v>
      </c>
      <c r="P48" s="9"/>
    </row>
    <row r="49" spans="1:16">
      <c r="A49" s="12"/>
      <c r="B49" s="25">
        <v>342.6</v>
      </c>
      <c r="C49" s="20" t="s">
        <v>56</v>
      </c>
      <c r="D49" s="46">
        <v>2705288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2705288</v>
      </c>
      <c r="O49" s="47">
        <f t="shared" si="7"/>
        <v>29.822166369027933</v>
      </c>
      <c r="P49" s="9"/>
    </row>
    <row r="50" spans="1:16">
      <c r="A50" s="12"/>
      <c r="B50" s="25">
        <v>342.9</v>
      </c>
      <c r="C50" s="20" t="s">
        <v>57</v>
      </c>
      <c r="D50" s="46">
        <v>1009853</v>
      </c>
      <c r="E50" s="46">
        <v>50675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1060528</v>
      </c>
      <c r="O50" s="47">
        <f t="shared" si="7"/>
        <v>11.690896664241462</v>
      </c>
      <c r="P50" s="9"/>
    </row>
    <row r="51" spans="1:16">
      <c r="A51" s="12"/>
      <c r="B51" s="25">
        <v>343.2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6917521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6917521</v>
      </c>
      <c r="O51" s="47">
        <f t="shared" si="7"/>
        <v>76.256377185439959</v>
      </c>
      <c r="P51" s="9"/>
    </row>
    <row r="52" spans="1:16">
      <c r="A52" s="12"/>
      <c r="B52" s="25">
        <v>343.3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49842645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49842645</v>
      </c>
      <c r="O52" s="47">
        <f t="shared" si="7"/>
        <v>549.44821086050661</v>
      </c>
      <c r="P52" s="9"/>
    </row>
    <row r="53" spans="1:16">
      <c r="A53" s="12"/>
      <c r="B53" s="25">
        <v>343.4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9905560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9905560</v>
      </c>
      <c r="O53" s="47">
        <f t="shared" si="7"/>
        <v>109.19549352911348</v>
      </c>
      <c r="P53" s="9"/>
    </row>
    <row r="54" spans="1:16">
      <c r="A54" s="12"/>
      <c r="B54" s="25">
        <v>343.5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54605858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54605858</v>
      </c>
      <c r="O54" s="47">
        <f t="shared" si="7"/>
        <v>601.95623608263338</v>
      </c>
      <c r="P54" s="9"/>
    </row>
    <row r="55" spans="1:16">
      <c r="A55" s="12"/>
      <c r="B55" s="25">
        <v>343.6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2092876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2092876</v>
      </c>
      <c r="O55" s="47">
        <f t="shared" si="7"/>
        <v>23.071146680776948</v>
      </c>
      <c r="P55" s="9"/>
    </row>
    <row r="56" spans="1:16">
      <c r="A56" s="12"/>
      <c r="B56" s="25">
        <v>343.7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1163315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1163315</v>
      </c>
      <c r="O56" s="47">
        <f t="shared" si="7"/>
        <v>12.823985272394559</v>
      </c>
      <c r="P56" s="9"/>
    </row>
    <row r="57" spans="1:16">
      <c r="A57" s="12"/>
      <c r="B57" s="25">
        <v>343.9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6855996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6855996</v>
      </c>
      <c r="O57" s="47">
        <f t="shared" si="7"/>
        <v>75.578146702824256</v>
      </c>
      <c r="P57" s="9"/>
    </row>
    <row r="58" spans="1:16">
      <c r="A58" s="12"/>
      <c r="B58" s="25">
        <v>344.3</v>
      </c>
      <c r="C58" s="20" t="s">
        <v>122</v>
      </c>
      <c r="D58" s="46">
        <v>0</v>
      </c>
      <c r="E58" s="46">
        <v>14503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14503</v>
      </c>
      <c r="O58" s="47">
        <f t="shared" si="7"/>
        <v>0.15987609409793416</v>
      </c>
      <c r="P58" s="9"/>
    </row>
    <row r="59" spans="1:16">
      <c r="A59" s="12"/>
      <c r="B59" s="25">
        <v>344.9</v>
      </c>
      <c r="C59" s="20" t="s">
        <v>123</v>
      </c>
      <c r="D59" s="46">
        <v>0</v>
      </c>
      <c r="E59" s="46">
        <v>64664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64664</v>
      </c>
      <c r="O59" s="47">
        <f t="shared" si="7"/>
        <v>0.71283374120863374</v>
      </c>
      <c r="P59" s="9"/>
    </row>
    <row r="60" spans="1:16">
      <c r="A60" s="12"/>
      <c r="B60" s="25">
        <v>347.2</v>
      </c>
      <c r="C60" s="20" t="s">
        <v>66</v>
      </c>
      <c r="D60" s="46">
        <v>816871</v>
      </c>
      <c r="E60" s="46">
        <v>0</v>
      </c>
      <c r="F60" s="46">
        <v>0</v>
      </c>
      <c r="G60" s="46">
        <v>0</v>
      </c>
      <c r="H60" s="46">
        <v>0</v>
      </c>
      <c r="I60" s="46">
        <v>757686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1574557</v>
      </c>
      <c r="O60" s="47">
        <f t="shared" si="7"/>
        <v>17.357375928743082</v>
      </c>
      <c r="P60" s="9"/>
    </row>
    <row r="61" spans="1:16">
      <c r="A61" s="12"/>
      <c r="B61" s="25">
        <v>347.4</v>
      </c>
      <c r="C61" s="20" t="s">
        <v>67</v>
      </c>
      <c r="D61" s="46">
        <v>25385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25385</v>
      </c>
      <c r="O61" s="47">
        <f t="shared" si="7"/>
        <v>0.27983552704103004</v>
      </c>
      <c r="P61" s="9"/>
    </row>
    <row r="62" spans="1:16">
      <c r="A62" s="12"/>
      <c r="B62" s="25">
        <v>347.5</v>
      </c>
      <c r="C62" s="20" t="s">
        <v>68</v>
      </c>
      <c r="D62" s="46">
        <v>651865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651865</v>
      </c>
      <c r="O62" s="47">
        <f t="shared" si="7"/>
        <v>7.1859360186961219</v>
      </c>
      <c r="P62" s="9"/>
    </row>
    <row r="63" spans="1:16">
      <c r="A63" s="12"/>
      <c r="B63" s="25">
        <v>347.9</v>
      </c>
      <c r="C63" s="20" t="s">
        <v>69</v>
      </c>
      <c r="D63" s="46">
        <v>186604</v>
      </c>
      <c r="E63" s="46">
        <v>0</v>
      </c>
      <c r="F63" s="46">
        <v>0</v>
      </c>
      <c r="G63" s="46">
        <v>0</v>
      </c>
      <c r="H63" s="46">
        <v>0</v>
      </c>
      <c r="I63" s="46">
        <v>315140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501744</v>
      </c>
      <c r="O63" s="47">
        <f t="shared" si="7"/>
        <v>5.5310536411138305</v>
      </c>
      <c r="P63" s="9"/>
    </row>
    <row r="64" spans="1:16">
      <c r="A64" s="12"/>
      <c r="B64" s="25">
        <v>349</v>
      </c>
      <c r="C64" s="20" t="s">
        <v>1</v>
      </c>
      <c r="D64" s="46">
        <v>21383460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21383460</v>
      </c>
      <c r="O64" s="47">
        <f t="shared" si="7"/>
        <v>235.72392353991665</v>
      </c>
      <c r="P64" s="9"/>
    </row>
    <row r="65" spans="1:16" ht="15.75">
      <c r="A65" s="29" t="s">
        <v>50</v>
      </c>
      <c r="B65" s="30"/>
      <c r="C65" s="31"/>
      <c r="D65" s="32">
        <f t="shared" ref="D65:M65" si="11">SUM(D66:D71)</f>
        <v>1777999</v>
      </c>
      <c r="E65" s="32">
        <f t="shared" si="11"/>
        <v>1640607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73" si="12">SUM(D65:M65)</f>
        <v>3418606</v>
      </c>
      <c r="O65" s="45">
        <f t="shared" si="7"/>
        <v>37.685539167052497</v>
      </c>
      <c r="P65" s="10"/>
    </row>
    <row r="66" spans="1:16">
      <c r="A66" s="13"/>
      <c r="B66" s="39">
        <v>351.1</v>
      </c>
      <c r="C66" s="21" t="s">
        <v>72</v>
      </c>
      <c r="D66" s="46">
        <v>22043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22043</v>
      </c>
      <c r="O66" s="47">
        <f t="shared" si="7"/>
        <v>0.24299446612430275</v>
      </c>
      <c r="P66" s="9"/>
    </row>
    <row r="67" spans="1:16">
      <c r="A67" s="13"/>
      <c r="B67" s="39">
        <v>351.2</v>
      </c>
      <c r="C67" s="21" t="s">
        <v>73</v>
      </c>
      <c r="D67" s="46">
        <v>706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706</v>
      </c>
      <c r="O67" s="47">
        <f t="shared" si="7"/>
        <v>7.78270167780056E-3</v>
      </c>
      <c r="P67" s="9"/>
    </row>
    <row r="68" spans="1:16">
      <c r="A68" s="13"/>
      <c r="B68" s="39">
        <v>351.5</v>
      </c>
      <c r="C68" s="21" t="s">
        <v>75</v>
      </c>
      <c r="D68" s="46">
        <v>385912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385912</v>
      </c>
      <c r="O68" s="47">
        <f t="shared" si="7"/>
        <v>4.2541614304297024</v>
      </c>
      <c r="P68" s="9"/>
    </row>
    <row r="69" spans="1:16">
      <c r="A69" s="13"/>
      <c r="B69" s="39">
        <v>354</v>
      </c>
      <c r="C69" s="21" t="s">
        <v>109</v>
      </c>
      <c r="D69" s="46">
        <v>1303222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1303222</v>
      </c>
      <c r="O69" s="47">
        <f t="shared" ref="O69:O86" si="13">(N69/O$88)</f>
        <v>14.366272019754392</v>
      </c>
      <c r="P69" s="9"/>
    </row>
    <row r="70" spans="1:16">
      <c r="A70" s="13"/>
      <c r="B70" s="39">
        <v>358.2</v>
      </c>
      <c r="C70" s="21" t="s">
        <v>124</v>
      </c>
      <c r="D70" s="46">
        <v>0</v>
      </c>
      <c r="E70" s="46">
        <v>32751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32751</v>
      </c>
      <c r="O70" s="47">
        <f t="shared" si="13"/>
        <v>0.36103578278986703</v>
      </c>
      <c r="P70" s="9"/>
    </row>
    <row r="71" spans="1:16">
      <c r="A71" s="13"/>
      <c r="B71" s="39">
        <v>359</v>
      </c>
      <c r="C71" s="21" t="s">
        <v>76</v>
      </c>
      <c r="D71" s="46">
        <v>66116</v>
      </c>
      <c r="E71" s="46">
        <v>1607856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1673972</v>
      </c>
      <c r="O71" s="47">
        <f t="shared" si="13"/>
        <v>18.45329276627643</v>
      </c>
      <c r="P71" s="9"/>
    </row>
    <row r="72" spans="1:16" ht="15.75">
      <c r="A72" s="29" t="s">
        <v>4</v>
      </c>
      <c r="B72" s="30"/>
      <c r="C72" s="31"/>
      <c r="D72" s="32">
        <f t="shared" ref="D72:M72" si="14">SUM(D73:D82)</f>
        <v>2095560</v>
      </c>
      <c r="E72" s="32">
        <f t="shared" si="14"/>
        <v>249905</v>
      </c>
      <c r="F72" s="32">
        <f t="shared" si="14"/>
        <v>2145</v>
      </c>
      <c r="G72" s="32">
        <f t="shared" si="14"/>
        <v>2320675</v>
      </c>
      <c r="H72" s="32">
        <f t="shared" si="14"/>
        <v>0</v>
      </c>
      <c r="I72" s="32">
        <f t="shared" si="14"/>
        <v>1134802</v>
      </c>
      <c r="J72" s="32">
        <f t="shared" si="14"/>
        <v>1721795</v>
      </c>
      <c r="K72" s="32">
        <f t="shared" si="14"/>
        <v>70958942</v>
      </c>
      <c r="L72" s="32">
        <f t="shared" si="14"/>
        <v>0</v>
      </c>
      <c r="M72" s="32">
        <f t="shared" si="14"/>
        <v>0</v>
      </c>
      <c r="N72" s="32">
        <f t="shared" si="12"/>
        <v>78483824</v>
      </c>
      <c r="O72" s="45">
        <f t="shared" si="13"/>
        <v>865.17873757082702</v>
      </c>
      <c r="P72" s="10"/>
    </row>
    <row r="73" spans="1:16">
      <c r="A73" s="12"/>
      <c r="B73" s="25">
        <v>361.1</v>
      </c>
      <c r="C73" s="20" t="s">
        <v>77</v>
      </c>
      <c r="D73" s="46">
        <v>453005</v>
      </c>
      <c r="E73" s="46">
        <v>116073</v>
      </c>
      <c r="F73" s="46">
        <v>2145</v>
      </c>
      <c r="G73" s="46">
        <v>533410</v>
      </c>
      <c r="H73" s="46">
        <v>0</v>
      </c>
      <c r="I73" s="46">
        <v>1286517</v>
      </c>
      <c r="J73" s="46">
        <v>153731</v>
      </c>
      <c r="K73" s="46">
        <v>1823014</v>
      </c>
      <c r="L73" s="46">
        <v>0</v>
      </c>
      <c r="M73" s="46">
        <v>0</v>
      </c>
      <c r="N73" s="46">
        <f t="shared" si="12"/>
        <v>4367895</v>
      </c>
      <c r="O73" s="47">
        <f t="shared" si="13"/>
        <v>48.150175276142605</v>
      </c>
      <c r="P73" s="9"/>
    </row>
    <row r="74" spans="1:16">
      <c r="A74" s="12"/>
      <c r="B74" s="25">
        <v>361.2</v>
      </c>
      <c r="C74" s="20" t="s">
        <v>78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6390170</v>
      </c>
      <c r="L74" s="46">
        <v>0</v>
      </c>
      <c r="M74" s="46">
        <v>0</v>
      </c>
      <c r="N74" s="46">
        <f t="shared" ref="N74:N82" si="15">SUM(D74:M74)</f>
        <v>6390170</v>
      </c>
      <c r="O74" s="47">
        <f t="shared" si="13"/>
        <v>70.443040765482721</v>
      </c>
      <c r="P74" s="9"/>
    </row>
    <row r="75" spans="1:16">
      <c r="A75" s="12"/>
      <c r="B75" s="25">
        <v>361.3</v>
      </c>
      <c r="C75" s="20" t="s">
        <v>79</v>
      </c>
      <c r="D75" s="46">
        <v>-12228</v>
      </c>
      <c r="E75" s="46">
        <v>-2507</v>
      </c>
      <c r="F75" s="46">
        <v>0</v>
      </c>
      <c r="G75" s="46">
        <v>-5735</v>
      </c>
      <c r="H75" s="46">
        <v>0</v>
      </c>
      <c r="I75" s="46">
        <v>-38194</v>
      </c>
      <c r="J75" s="46">
        <v>-4092</v>
      </c>
      <c r="K75" s="46">
        <v>20583472</v>
      </c>
      <c r="L75" s="46">
        <v>0</v>
      </c>
      <c r="M75" s="46">
        <v>0</v>
      </c>
      <c r="N75" s="46">
        <f t="shared" si="15"/>
        <v>20520716</v>
      </c>
      <c r="O75" s="47">
        <f t="shared" si="13"/>
        <v>226.21332980576318</v>
      </c>
      <c r="P75" s="9"/>
    </row>
    <row r="76" spans="1:16">
      <c r="A76" s="12"/>
      <c r="B76" s="25">
        <v>361.4</v>
      </c>
      <c r="C76" s="20" t="s">
        <v>125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10344688</v>
      </c>
      <c r="L76" s="46">
        <v>0</v>
      </c>
      <c r="M76" s="46">
        <v>0</v>
      </c>
      <c r="N76" s="46">
        <f t="shared" si="15"/>
        <v>10344688</v>
      </c>
      <c r="O76" s="47">
        <f t="shared" si="13"/>
        <v>114.03628987807835</v>
      </c>
      <c r="P76" s="9"/>
    </row>
    <row r="77" spans="1:16">
      <c r="A77" s="12"/>
      <c r="B77" s="25">
        <v>362</v>
      </c>
      <c r="C77" s="20" t="s">
        <v>81</v>
      </c>
      <c r="D77" s="46">
        <v>164191</v>
      </c>
      <c r="E77" s="46">
        <v>0</v>
      </c>
      <c r="F77" s="46">
        <v>0</v>
      </c>
      <c r="G77" s="46">
        <v>0</v>
      </c>
      <c r="H77" s="46">
        <v>0</v>
      </c>
      <c r="I77" s="46">
        <v>74695</v>
      </c>
      <c r="J77" s="46">
        <v>0</v>
      </c>
      <c r="K77" s="46">
        <v>2938</v>
      </c>
      <c r="L77" s="46">
        <v>0</v>
      </c>
      <c r="M77" s="46">
        <v>0</v>
      </c>
      <c r="N77" s="46">
        <f t="shared" si="15"/>
        <v>241824</v>
      </c>
      <c r="O77" s="47">
        <f t="shared" si="13"/>
        <v>2.6657847741252727</v>
      </c>
      <c r="P77" s="9"/>
    </row>
    <row r="78" spans="1:16">
      <c r="A78" s="12"/>
      <c r="B78" s="25">
        <v>364</v>
      </c>
      <c r="C78" s="20" t="s">
        <v>126</v>
      </c>
      <c r="D78" s="46">
        <v>74966</v>
      </c>
      <c r="E78" s="46">
        <v>4023</v>
      </c>
      <c r="F78" s="46">
        <v>0</v>
      </c>
      <c r="G78" s="46">
        <v>1637575</v>
      </c>
      <c r="H78" s="46">
        <v>0</v>
      </c>
      <c r="I78" s="46">
        <v>-1338771</v>
      </c>
      <c r="J78" s="46">
        <v>8363</v>
      </c>
      <c r="K78" s="46">
        <v>0</v>
      </c>
      <c r="L78" s="46">
        <v>0</v>
      </c>
      <c r="M78" s="46">
        <v>0</v>
      </c>
      <c r="N78" s="46">
        <f t="shared" si="15"/>
        <v>386156</v>
      </c>
      <c r="O78" s="47">
        <f t="shared" si="13"/>
        <v>4.2568512026809531</v>
      </c>
      <c r="P78" s="9"/>
    </row>
    <row r="79" spans="1:16">
      <c r="A79" s="12"/>
      <c r="B79" s="25">
        <v>365</v>
      </c>
      <c r="C79" s="20" t="s">
        <v>127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9271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9271</v>
      </c>
      <c r="O79" s="47">
        <f t="shared" si="13"/>
        <v>0.10220032189077762</v>
      </c>
      <c r="P79" s="9"/>
    </row>
    <row r="80" spans="1:16">
      <c r="A80" s="12"/>
      <c r="B80" s="25">
        <v>366</v>
      </c>
      <c r="C80" s="20" t="s">
        <v>84</v>
      </c>
      <c r="D80" s="46">
        <v>58919</v>
      </c>
      <c r="E80" s="46">
        <v>0</v>
      </c>
      <c r="F80" s="46">
        <v>0</v>
      </c>
      <c r="G80" s="46">
        <v>126667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185586</v>
      </c>
      <c r="O80" s="47">
        <f t="shared" si="13"/>
        <v>2.0458363648389444</v>
      </c>
      <c r="P80" s="9"/>
    </row>
    <row r="81" spans="1:119">
      <c r="A81" s="12"/>
      <c r="B81" s="25">
        <v>368</v>
      </c>
      <c r="C81" s="20" t="s">
        <v>85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31778824</v>
      </c>
      <c r="L81" s="46">
        <v>0</v>
      </c>
      <c r="M81" s="46">
        <v>0</v>
      </c>
      <c r="N81" s="46">
        <f t="shared" si="15"/>
        <v>31778824</v>
      </c>
      <c r="O81" s="47">
        <f t="shared" si="13"/>
        <v>350.31884824834094</v>
      </c>
      <c r="P81" s="9"/>
    </row>
    <row r="82" spans="1:119">
      <c r="A82" s="12"/>
      <c r="B82" s="25">
        <v>369.9</v>
      </c>
      <c r="C82" s="20" t="s">
        <v>86</v>
      </c>
      <c r="D82" s="46">
        <v>1356707</v>
      </c>
      <c r="E82" s="46">
        <v>132316</v>
      </c>
      <c r="F82" s="46">
        <v>0</v>
      </c>
      <c r="G82" s="46">
        <v>28758</v>
      </c>
      <c r="H82" s="46">
        <v>0</v>
      </c>
      <c r="I82" s="46">
        <v>1141284</v>
      </c>
      <c r="J82" s="46">
        <v>1563793</v>
      </c>
      <c r="K82" s="46">
        <v>35836</v>
      </c>
      <c r="L82" s="46">
        <v>0</v>
      </c>
      <c r="M82" s="46">
        <v>0</v>
      </c>
      <c r="N82" s="46">
        <f t="shared" si="15"/>
        <v>4258694</v>
      </c>
      <c r="O82" s="47">
        <f t="shared" si="13"/>
        <v>46.946380933483255</v>
      </c>
      <c r="P82" s="9"/>
    </row>
    <row r="83" spans="1:119" ht="15.75">
      <c r="A83" s="29" t="s">
        <v>51</v>
      </c>
      <c r="B83" s="30"/>
      <c r="C83" s="31"/>
      <c r="D83" s="32">
        <f t="shared" ref="D83:M83" si="16">SUM(D84:D85)</f>
        <v>5751445</v>
      </c>
      <c r="E83" s="32">
        <f t="shared" si="16"/>
        <v>485400</v>
      </c>
      <c r="F83" s="32">
        <f t="shared" si="16"/>
        <v>0</v>
      </c>
      <c r="G83" s="32">
        <f t="shared" si="16"/>
        <v>6085599</v>
      </c>
      <c r="H83" s="32">
        <f t="shared" si="16"/>
        <v>0</v>
      </c>
      <c r="I83" s="32">
        <f t="shared" si="16"/>
        <v>4659925</v>
      </c>
      <c r="J83" s="32">
        <f t="shared" si="16"/>
        <v>2561398</v>
      </c>
      <c r="K83" s="32">
        <f t="shared" si="16"/>
        <v>0</v>
      </c>
      <c r="L83" s="32">
        <f t="shared" si="16"/>
        <v>0</v>
      </c>
      <c r="M83" s="32">
        <f t="shared" si="16"/>
        <v>0</v>
      </c>
      <c r="N83" s="32">
        <f>SUM(D83:M83)</f>
        <v>19543767</v>
      </c>
      <c r="O83" s="45">
        <f t="shared" si="13"/>
        <v>215.44377935048615</v>
      </c>
      <c r="P83" s="9"/>
    </row>
    <row r="84" spans="1:119">
      <c r="A84" s="12"/>
      <c r="B84" s="25">
        <v>381</v>
      </c>
      <c r="C84" s="20" t="s">
        <v>87</v>
      </c>
      <c r="D84" s="46">
        <v>5751445</v>
      </c>
      <c r="E84" s="46">
        <v>485400</v>
      </c>
      <c r="F84" s="46">
        <v>0</v>
      </c>
      <c r="G84" s="46">
        <v>6085599</v>
      </c>
      <c r="H84" s="46">
        <v>0</v>
      </c>
      <c r="I84" s="46">
        <v>1615830</v>
      </c>
      <c r="J84" s="46">
        <v>2561398</v>
      </c>
      <c r="K84" s="46">
        <v>0</v>
      </c>
      <c r="L84" s="46">
        <v>0</v>
      </c>
      <c r="M84" s="46">
        <v>0</v>
      </c>
      <c r="N84" s="46">
        <f>SUM(D84:M84)</f>
        <v>16499672</v>
      </c>
      <c r="O84" s="47">
        <f t="shared" si="13"/>
        <v>181.88672090305795</v>
      </c>
      <c r="P84" s="9"/>
    </row>
    <row r="85" spans="1:119" ht="15.75" thickBot="1">
      <c r="A85" s="12"/>
      <c r="B85" s="25">
        <v>389.8</v>
      </c>
      <c r="C85" s="20" t="s">
        <v>128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3044095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3044095</v>
      </c>
      <c r="O85" s="47">
        <f t="shared" si="13"/>
        <v>33.557058447428183</v>
      </c>
      <c r="P85" s="9"/>
    </row>
    <row r="86" spans="1:119" ht="16.5" thickBot="1">
      <c r="A86" s="14" t="s">
        <v>70</v>
      </c>
      <c r="B86" s="23"/>
      <c r="C86" s="22"/>
      <c r="D86" s="15">
        <f t="shared" ref="D86:M86" si="17">SUM(D5,D18,D27,D43,D65,D72,D83)</f>
        <v>120338141</v>
      </c>
      <c r="E86" s="15">
        <f t="shared" si="17"/>
        <v>14417538</v>
      </c>
      <c r="F86" s="15">
        <f t="shared" si="17"/>
        <v>4879249</v>
      </c>
      <c r="G86" s="15">
        <f t="shared" si="17"/>
        <v>9204821</v>
      </c>
      <c r="H86" s="15">
        <f t="shared" si="17"/>
        <v>0</v>
      </c>
      <c r="I86" s="15">
        <f t="shared" si="17"/>
        <v>140322388</v>
      </c>
      <c r="J86" s="15">
        <f t="shared" si="17"/>
        <v>30631782</v>
      </c>
      <c r="K86" s="15">
        <f t="shared" si="17"/>
        <v>70958942</v>
      </c>
      <c r="L86" s="15">
        <f t="shared" si="17"/>
        <v>0</v>
      </c>
      <c r="M86" s="15">
        <f t="shared" si="17"/>
        <v>0</v>
      </c>
      <c r="N86" s="15">
        <f>SUM(D86:M86)</f>
        <v>390752861</v>
      </c>
      <c r="O86" s="38">
        <f t="shared" si="13"/>
        <v>4307.5254205525052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48" t="s">
        <v>151</v>
      </c>
      <c r="M88" s="48"/>
      <c r="N88" s="48"/>
      <c r="O88" s="43">
        <v>90714</v>
      </c>
    </row>
    <row r="89" spans="1:119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19" ht="15.75" customHeight="1" thickBot="1">
      <c r="A90" s="52" t="s">
        <v>106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45</v>
      </c>
      <c r="E3" s="68"/>
      <c r="F3" s="68"/>
      <c r="G3" s="68"/>
      <c r="H3" s="69"/>
      <c r="I3" s="67" t="s">
        <v>46</v>
      </c>
      <c r="J3" s="69"/>
      <c r="K3" s="67" t="s">
        <v>48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47614842</v>
      </c>
      <c r="E5" s="27">
        <f t="shared" si="0"/>
        <v>1549307</v>
      </c>
      <c r="F5" s="27">
        <f t="shared" si="0"/>
        <v>2381501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51545650</v>
      </c>
      <c r="O5" s="33">
        <f t="shared" ref="O5:O36" si="1">(N5/O$94)</f>
        <v>581.58242130204223</v>
      </c>
      <c r="P5" s="6"/>
    </row>
    <row r="6" spans="1:133">
      <c r="A6" s="12"/>
      <c r="B6" s="25">
        <v>311</v>
      </c>
      <c r="C6" s="20" t="s">
        <v>3</v>
      </c>
      <c r="D6" s="46">
        <v>31104867</v>
      </c>
      <c r="E6" s="46">
        <v>0</v>
      </c>
      <c r="F6" s="46">
        <v>2381501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33486368</v>
      </c>
      <c r="O6" s="47">
        <f t="shared" si="1"/>
        <v>377.82204671104591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93731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93731</v>
      </c>
      <c r="O7" s="47">
        <f t="shared" si="1"/>
        <v>1.0575538756628682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901082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901082</v>
      </c>
      <c r="O8" s="47">
        <f t="shared" si="1"/>
        <v>10.166783256233781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554494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554494</v>
      </c>
      <c r="O9" s="47">
        <f t="shared" si="1"/>
        <v>6.2562789123321672</v>
      </c>
      <c r="P9" s="9"/>
    </row>
    <row r="10" spans="1:133">
      <c r="A10" s="12"/>
      <c r="B10" s="25">
        <v>312.51</v>
      </c>
      <c r="C10" s="20" t="s">
        <v>96</v>
      </c>
      <c r="D10" s="46">
        <v>853244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853244</v>
      </c>
      <c r="O10" s="47">
        <f t="shared" si="1"/>
        <v>9.6270337357553881</v>
      </c>
      <c r="P10" s="9"/>
    </row>
    <row r="11" spans="1:133">
      <c r="A11" s="12"/>
      <c r="B11" s="25">
        <v>312.52</v>
      </c>
      <c r="C11" s="20" t="s">
        <v>115</v>
      </c>
      <c r="D11" s="46">
        <v>639176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639176</v>
      </c>
      <c r="O11" s="47">
        <f t="shared" si="1"/>
        <v>7.2117341757869795</v>
      </c>
      <c r="P11" s="9"/>
    </row>
    <row r="12" spans="1:133">
      <c r="A12" s="12"/>
      <c r="B12" s="25">
        <v>314.10000000000002</v>
      </c>
      <c r="C12" s="20" t="s">
        <v>14</v>
      </c>
      <c r="D12" s="46">
        <v>6858087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6858087</v>
      </c>
      <c r="O12" s="47">
        <f t="shared" si="1"/>
        <v>77.378844634999439</v>
      </c>
      <c r="P12" s="9"/>
    </row>
    <row r="13" spans="1:133">
      <c r="A13" s="12"/>
      <c r="B13" s="25">
        <v>314.3</v>
      </c>
      <c r="C13" s="20" t="s">
        <v>15</v>
      </c>
      <c r="D13" s="46">
        <v>1884286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1884286</v>
      </c>
      <c r="O13" s="47">
        <f t="shared" si="1"/>
        <v>21.26013765090827</v>
      </c>
      <c r="P13" s="9"/>
    </row>
    <row r="14" spans="1:133">
      <c r="A14" s="12"/>
      <c r="B14" s="25">
        <v>314.39999999999998</v>
      </c>
      <c r="C14" s="20" t="s">
        <v>16</v>
      </c>
      <c r="D14" s="46">
        <v>472751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472751</v>
      </c>
      <c r="O14" s="47">
        <f t="shared" si="1"/>
        <v>5.3339839783369065</v>
      </c>
      <c r="P14" s="9"/>
    </row>
    <row r="15" spans="1:133">
      <c r="A15" s="12"/>
      <c r="B15" s="25">
        <v>314.8</v>
      </c>
      <c r="C15" s="20" t="s">
        <v>17</v>
      </c>
      <c r="D15" s="46">
        <v>27460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27460</v>
      </c>
      <c r="O15" s="47">
        <f t="shared" si="1"/>
        <v>0.3098273722215954</v>
      </c>
      <c r="P15" s="9"/>
    </row>
    <row r="16" spans="1:133">
      <c r="A16" s="12"/>
      <c r="B16" s="25">
        <v>315</v>
      </c>
      <c r="C16" s="20" t="s">
        <v>116</v>
      </c>
      <c r="D16" s="46">
        <v>3557460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3557460</v>
      </c>
      <c r="O16" s="47">
        <f t="shared" si="1"/>
        <v>40.138327879950353</v>
      </c>
      <c r="P16" s="9"/>
    </row>
    <row r="17" spans="1:16">
      <c r="A17" s="12"/>
      <c r="B17" s="25">
        <v>316</v>
      </c>
      <c r="C17" s="20" t="s">
        <v>117</v>
      </c>
      <c r="D17" s="46">
        <v>2217511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2217511</v>
      </c>
      <c r="O17" s="47">
        <f t="shared" si="1"/>
        <v>25.019869118808529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SUM(D19:D28)</f>
        <v>21204707</v>
      </c>
      <c r="E18" s="32">
        <f t="shared" si="3"/>
        <v>6132311</v>
      </c>
      <c r="F18" s="32">
        <f t="shared" si="3"/>
        <v>271440</v>
      </c>
      <c r="G18" s="32">
        <f t="shared" si="3"/>
        <v>0</v>
      </c>
      <c r="H18" s="32">
        <f t="shared" si="3"/>
        <v>0</v>
      </c>
      <c r="I18" s="32">
        <f t="shared" si="3"/>
        <v>6949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27615407</v>
      </c>
      <c r="O18" s="45">
        <f t="shared" si="1"/>
        <v>311.58080785287149</v>
      </c>
      <c r="P18" s="10"/>
    </row>
    <row r="19" spans="1:16">
      <c r="A19" s="12"/>
      <c r="B19" s="25">
        <v>322</v>
      </c>
      <c r="C19" s="20" t="s">
        <v>0</v>
      </c>
      <c r="D19" s="46">
        <v>0</v>
      </c>
      <c r="E19" s="46">
        <v>5678369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5678369</v>
      </c>
      <c r="O19" s="47">
        <f t="shared" si="1"/>
        <v>64.06825002820716</v>
      </c>
      <c r="P19" s="9"/>
    </row>
    <row r="20" spans="1:16">
      <c r="A20" s="12"/>
      <c r="B20" s="25">
        <v>323.10000000000002</v>
      </c>
      <c r="C20" s="20" t="s">
        <v>21</v>
      </c>
      <c r="D20" s="46">
        <v>5648641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4">SUM(D20:M20)</f>
        <v>5648641</v>
      </c>
      <c r="O20" s="47">
        <f t="shared" si="1"/>
        <v>63.732833126480877</v>
      </c>
      <c r="P20" s="9"/>
    </row>
    <row r="21" spans="1:16">
      <c r="A21" s="12"/>
      <c r="B21" s="25">
        <v>323.7</v>
      </c>
      <c r="C21" s="20" t="s">
        <v>22</v>
      </c>
      <c r="D21" s="46">
        <v>3541078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3541078</v>
      </c>
      <c r="O21" s="47">
        <f t="shared" si="1"/>
        <v>39.953492045582763</v>
      </c>
      <c r="P21" s="9"/>
    </row>
    <row r="22" spans="1:16">
      <c r="A22" s="12"/>
      <c r="B22" s="25">
        <v>323.89999999999998</v>
      </c>
      <c r="C22" s="20" t="s">
        <v>23</v>
      </c>
      <c r="D22" s="46">
        <v>263483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263483</v>
      </c>
      <c r="O22" s="47">
        <f t="shared" si="1"/>
        <v>2.9728421527699425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137842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137842</v>
      </c>
      <c r="O23" s="47">
        <f t="shared" si="1"/>
        <v>1.5552521719508068</v>
      </c>
      <c r="P23" s="9"/>
    </row>
    <row r="24" spans="1:16">
      <c r="A24" s="12"/>
      <c r="B24" s="25">
        <v>324.32</v>
      </c>
      <c r="C24" s="20" t="s">
        <v>26</v>
      </c>
      <c r="D24" s="46">
        <v>0</v>
      </c>
      <c r="E24" s="46">
        <v>78739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78739</v>
      </c>
      <c r="O24" s="47">
        <f t="shared" si="1"/>
        <v>0.88840121854902399</v>
      </c>
      <c r="P24" s="9"/>
    </row>
    <row r="25" spans="1:16">
      <c r="A25" s="12"/>
      <c r="B25" s="25">
        <v>324.62</v>
      </c>
      <c r="C25" s="20" t="s">
        <v>27</v>
      </c>
      <c r="D25" s="46">
        <v>0</v>
      </c>
      <c r="E25" s="46">
        <v>237361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237361</v>
      </c>
      <c r="O25" s="47">
        <f t="shared" si="1"/>
        <v>2.6781112490127494</v>
      </c>
      <c r="P25" s="9"/>
    </row>
    <row r="26" spans="1:16">
      <c r="A26" s="12"/>
      <c r="B26" s="25">
        <v>325.10000000000002</v>
      </c>
      <c r="C26" s="20" t="s">
        <v>28</v>
      </c>
      <c r="D26" s="46">
        <v>0</v>
      </c>
      <c r="E26" s="46">
        <v>0</v>
      </c>
      <c r="F26" s="46">
        <v>271440</v>
      </c>
      <c r="G26" s="46">
        <v>0</v>
      </c>
      <c r="H26" s="46">
        <v>0</v>
      </c>
      <c r="I26" s="46">
        <v>6949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278389</v>
      </c>
      <c r="O26" s="47">
        <f t="shared" si="1"/>
        <v>3.1410244838090939</v>
      </c>
      <c r="P26" s="9"/>
    </row>
    <row r="27" spans="1:16">
      <c r="A27" s="12"/>
      <c r="B27" s="25">
        <v>325.2</v>
      </c>
      <c r="C27" s="20" t="s">
        <v>29</v>
      </c>
      <c r="D27" s="46">
        <v>8586255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8586255</v>
      </c>
      <c r="O27" s="47">
        <f t="shared" si="1"/>
        <v>96.877524540223405</v>
      </c>
      <c r="P27" s="9"/>
    </row>
    <row r="28" spans="1:16">
      <c r="A28" s="12"/>
      <c r="B28" s="25">
        <v>329</v>
      </c>
      <c r="C28" s="20" t="s">
        <v>30</v>
      </c>
      <c r="D28" s="46">
        <v>3165250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5">SUM(D28:M28)</f>
        <v>3165250</v>
      </c>
      <c r="O28" s="47">
        <f t="shared" si="1"/>
        <v>35.71307683628568</v>
      </c>
      <c r="P28" s="9"/>
    </row>
    <row r="29" spans="1:16" ht="15.75">
      <c r="A29" s="29" t="s">
        <v>32</v>
      </c>
      <c r="B29" s="30"/>
      <c r="C29" s="31"/>
      <c r="D29" s="32">
        <f t="shared" ref="D29:M29" si="6">SUM(D30:D45)</f>
        <v>8070093</v>
      </c>
      <c r="E29" s="32">
        <f t="shared" si="6"/>
        <v>1637152</v>
      </c>
      <c r="F29" s="32">
        <f t="shared" si="6"/>
        <v>0</v>
      </c>
      <c r="G29" s="32">
        <f t="shared" si="6"/>
        <v>44538</v>
      </c>
      <c r="H29" s="32">
        <f t="shared" si="6"/>
        <v>0</v>
      </c>
      <c r="I29" s="32">
        <f t="shared" si="6"/>
        <v>3365273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13117056</v>
      </c>
      <c r="O29" s="45">
        <f t="shared" si="1"/>
        <v>147.9979239535146</v>
      </c>
      <c r="P29" s="10"/>
    </row>
    <row r="30" spans="1:16">
      <c r="A30" s="12"/>
      <c r="B30" s="25">
        <v>331.2</v>
      </c>
      <c r="C30" s="20" t="s">
        <v>31</v>
      </c>
      <c r="D30" s="46">
        <v>49042</v>
      </c>
      <c r="E30" s="46">
        <v>34957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83999</v>
      </c>
      <c r="O30" s="47">
        <f t="shared" si="1"/>
        <v>0.94774906916393997</v>
      </c>
      <c r="P30" s="9"/>
    </row>
    <row r="31" spans="1:16">
      <c r="A31" s="12"/>
      <c r="B31" s="25">
        <v>331.35</v>
      </c>
      <c r="C31" s="20" t="s">
        <v>140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637106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637106</v>
      </c>
      <c r="O31" s="47">
        <f t="shared" si="1"/>
        <v>7.1883786528263567</v>
      </c>
      <c r="P31" s="9"/>
    </row>
    <row r="32" spans="1:16">
      <c r="A32" s="12"/>
      <c r="B32" s="25">
        <v>331.5</v>
      </c>
      <c r="C32" s="20" t="s">
        <v>33</v>
      </c>
      <c r="D32" s="46">
        <v>0</v>
      </c>
      <c r="E32" s="46">
        <v>389391</v>
      </c>
      <c r="F32" s="46">
        <v>0</v>
      </c>
      <c r="G32" s="46">
        <v>0</v>
      </c>
      <c r="H32" s="46">
        <v>0</v>
      </c>
      <c r="I32" s="46">
        <v>1789741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2179132</v>
      </c>
      <c r="O32" s="47">
        <f t="shared" si="1"/>
        <v>24.586844183684981</v>
      </c>
      <c r="P32" s="9"/>
    </row>
    <row r="33" spans="1:16">
      <c r="A33" s="12"/>
      <c r="B33" s="25">
        <v>334.2</v>
      </c>
      <c r="C33" s="20" t="s">
        <v>34</v>
      </c>
      <c r="D33" s="46">
        <v>25551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25551</v>
      </c>
      <c r="O33" s="47">
        <f t="shared" si="1"/>
        <v>0.28828838993568767</v>
      </c>
      <c r="P33" s="9"/>
    </row>
    <row r="34" spans="1:16">
      <c r="A34" s="12"/>
      <c r="B34" s="25">
        <v>334.31</v>
      </c>
      <c r="C34" s="20" t="s">
        <v>144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400000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400000</v>
      </c>
      <c r="O34" s="47">
        <f t="shared" si="1"/>
        <v>4.5131445334536835</v>
      </c>
      <c r="P34" s="9"/>
    </row>
    <row r="35" spans="1:16">
      <c r="A35" s="12"/>
      <c r="B35" s="25">
        <v>334.36</v>
      </c>
      <c r="C35" s="20" t="s">
        <v>145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250000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7">SUM(D35:M35)</f>
        <v>250000</v>
      </c>
      <c r="O35" s="47">
        <f t="shared" si="1"/>
        <v>2.8207153334085526</v>
      </c>
      <c r="P35" s="9"/>
    </row>
    <row r="36" spans="1:16">
      <c r="A36" s="12"/>
      <c r="B36" s="25">
        <v>334.49</v>
      </c>
      <c r="C36" s="20" t="s">
        <v>133</v>
      </c>
      <c r="D36" s="46">
        <v>0</v>
      </c>
      <c r="E36" s="46">
        <v>0</v>
      </c>
      <c r="F36" s="46">
        <v>0</v>
      </c>
      <c r="G36" s="46">
        <v>44538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44538</v>
      </c>
      <c r="O36" s="47">
        <f t="shared" si="1"/>
        <v>0.5025160780774004</v>
      </c>
      <c r="P36" s="9"/>
    </row>
    <row r="37" spans="1:16">
      <c r="A37" s="12"/>
      <c r="B37" s="25">
        <v>335.12</v>
      </c>
      <c r="C37" s="20" t="s">
        <v>118</v>
      </c>
      <c r="D37" s="46">
        <v>2174801</v>
      </c>
      <c r="E37" s="46">
        <v>707488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2882289</v>
      </c>
      <c r="O37" s="47">
        <f t="shared" ref="O37:O68" si="8">(N37/O$94)</f>
        <v>32.520467110459215</v>
      </c>
      <c r="P37" s="9"/>
    </row>
    <row r="38" spans="1:16">
      <c r="A38" s="12"/>
      <c r="B38" s="25">
        <v>335.15</v>
      </c>
      <c r="C38" s="20" t="s">
        <v>119</v>
      </c>
      <c r="D38" s="46">
        <v>38830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38830</v>
      </c>
      <c r="O38" s="47">
        <f t="shared" si="8"/>
        <v>0.43811350558501638</v>
      </c>
      <c r="P38" s="9"/>
    </row>
    <row r="39" spans="1:16">
      <c r="A39" s="12"/>
      <c r="B39" s="25">
        <v>335.18</v>
      </c>
      <c r="C39" s="20" t="s">
        <v>120</v>
      </c>
      <c r="D39" s="46">
        <v>5598265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5598265</v>
      </c>
      <c r="O39" s="47">
        <f t="shared" si="8"/>
        <v>63.164447703937718</v>
      </c>
      <c r="P39" s="9"/>
    </row>
    <row r="40" spans="1:16">
      <c r="A40" s="12"/>
      <c r="B40" s="25">
        <v>335.21</v>
      </c>
      <c r="C40" s="20" t="s">
        <v>39</v>
      </c>
      <c r="D40" s="46">
        <v>95095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95095</v>
      </c>
      <c r="O40" s="47">
        <f t="shared" si="8"/>
        <v>1.0729436985219452</v>
      </c>
      <c r="P40" s="9"/>
    </row>
    <row r="41" spans="1:16">
      <c r="A41" s="12"/>
      <c r="B41" s="25">
        <v>335.49</v>
      </c>
      <c r="C41" s="20" t="s">
        <v>112</v>
      </c>
      <c r="D41" s="46">
        <v>0</v>
      </c>
      <c r="E41" s="46">
        <v>67569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67569</v>
      </c>
      <c r="O41" s="47">
        <f t="shared" si="8"/>
        <v>0.76237165745232993</v>
      </c>
      <c r="P41" s="9"/>
    </row>
    <row r="42" spans="1:16">
      <c r="A42" s="12"/>
      <c r="B42" s="25">
        <v>335.5</v>
      </c>
      <c r="C42" s="20" t="s">
        <v>40</v>
      </c>
      <c r="D42" s="46">
        <v>0</v>
      </c>
      <c r="E42" s="46">
        <v>364430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364430</v>
      </c>
      <c r="O42" s="47">
        <f t="shared" si="8"/>
        <v>4.1118131558163151</v>
      </c>
      <c r="P42" s="9"/>
    </row>
    <row r="43" spans="1:16">
      <c r="A43" s="12"/>
      <c r="B43" s="25">
        <v>337.3</v>
      </c>
      <c r="C43" s="20" t="s">
        <v>108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288426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288426</v>
      </c>
      <c r="O43" s="47">
        <f t="shared" si="8"/>
        <v>3.2542705630147806</v>
      </c>
      <c r="P43" s="9"/>
    </row>
    <row r="44" spans="1:16">
      <c r="A44" s="12"/>
      <c r="B44" s="25">
        <v>337.5</v>
      </c>
      <c r="C44" s="20" t="s">
        <v>41</v>
      </c>
      <c r="D44" s="46">
        <v>0</v>
      </c>
      <c r="E44" s="46">
        <v>73317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73317</v>
      </c>
      <c r="O44" s="47">
        <f t="shared" si="8"/>
        <v>0.8272255443980594</v>
      </c>
      <c r="P44" s="9"/>
    </row>
    <row r="45" spans="1:16">
      <c r="A45" s="12"/>
      <c r="B45" s="25">
        <v>338</v>
      </c>
      <c r="C45" s="20" t="s">
        <v>44</v>
      </c>
      <c r="D45" s="46">
        <v>88509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88509</v>
      </c>
      <c r="O45" s="47">
        <f t="shared" si="8"/>
        <v>0.9986347737786303</v>
      </c>
      <c r="P45" s="9"/>
    </row>
    <row r="46" spans="1:16" ht="15.75">
      <c r="A46" s="29" t="s">
        <v>49</v>
      </c>
      <c r="B46" s="30"/>
      <c r="C46" s="31"/>
      <c r="D46" s="32">
        <f t="shared" ref="D46:M46" si="9">SUM(D47:D67)</f>
        <v>29963281</v>
      </c>
      <c r="E46" s="32">
        <f t="shared" si="9"/>
        <v>118034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127400814</v>
      </c>
      <c r="J46" s="32">
        <f t="shared" si="9"/>
        <v>20265584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177747713</v>
      </c>
      <c r="O46" s="45">
        <f t="shared" si="8"/>
        <v>2005.5027981496107</v>
      </c>
      <c r="P46" s="10"/>
    </row>
    <row r="47" spans="1:16">
      <c r="A47" s="12"/>
      <c r="B47" s="25">
        <v>341.2</v>
      </c>
      <c r="C47" s="20" t="s">
        <v>121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20265584</v>
      </c>
      <c r="K47" s="46">
        <v>0</v>
      </c>
      <c r="L47" s="46">
        <v>0</v>
      </c>
      <c r="M47" s="46">
        <v>0</v>
      </c>
      <c r="N47" s="46">
        <f t="shared" ref="N47:N67" si="10">SUM(D47:M47)</f>
        <v>20265584</v>
      </c>
      <c r="O47" s="47">
        <f t="shared" si="8"/>
        <v>228.65377411711611</v>
      </c>
      <c r="P47" s="9"/>
    </row>
    <row r="48" spans="1:16">
      <c r="A48" s="12"/>
      <c r="B48" s="25">
        <v>341.9</v>
      </c>
      <c r="C48" s="20" t="s">
        <v>146</v>
      </c>
      <c r="D48" s="46">
        <v>591120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591120</v>
      </c>
      <c r="O48" s="47">
        <f t="shared" si="8"/>
        <v>6.6695249915378536</v>
      </c>
      <c r="P48" s="9"/>
    </row>
    <row r="49" spans="1:16">
      <c r="A49" s="12"/>
      <c r="B49" s="25">
        <v>342.1</v>
      </c>
      <c r="C49" s="20" t="s">
        <v>53</v>
      </c>
      <c r="D49" s="46">
        <v>1058782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1058782</v>
      </c>
      <c r="O49" s="47">
        <f t="shared" si="8"/>
        <v>11.946090488547895</v>
      </c>
      <c r="P49" s="9"/>
    </row>
    <row r="50" spans="1:16">
      <c r="A50" s="12"/>
      <c r="B50" s="25">
        <v>342.2</v>
      </c>
      <c r="C50" s="20" t="s">
        <v>54</v>
      </c>
      <c r="D50" s="46">
        <v>182846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182846</v>
      </c>
      <c r="O50" s="47">
        <f t="shared" si="8"/>
        <v>2.0630260634096809</v>
      </c>
      <c r="P50" s="9"/>
    </row>
    <row r="51" spans="1:16">
      <c r="A51" s="12"/>
      <c r="B51" s="25">
        <v>342.5</v>
      </c>
      <c r="C51" s="20" t="s">
        <v>55</v>
      </c>
      <c r="D51" s="46">
        <v>1533930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1533930</v>
      </c>
      <c r="O51" s="47">
        <f t="shared" si="8"/>
        <v>17.307119485501524</v>
      </c>
      <c r="P51" s="9"/>
    </row>
    <row r="52" spans="1:16">
      <c r="A52" s="12"/>
      <c r="B52" s="25">
        <v>342.6</v>
      </c>
      <c r="C52" s="20" t="s">
        <v>56</v>
      </c>
      <c r="D52" s="46">
        <v>2722528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2722528</v>
      </c>
      <c r="O52" s="47">
        <f t="shared" si="8"/>
        <v>30.717905900936479</v>
      </c>
      <c r="P52" s="9"/>
    </row>
    <row r="53" spans="1:16">
      <c r="A53" s="12"/>
      <c r="B53" s="25">
        <v>342.9</v>
      </c>
      <c r="C53" s="20" t="s">
        <v>57</v>
      </c>
      <c r="D53" s="46">
        <v>1232864</v>
      </c>
      <c r="E53" s="46">
        <v>50750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1283614</v>
      </c>
      <c r="O53" s="47">
        <f t="shared" si="8"/>
        <v>14.482838767911542</v>
      </c>
      <c r="P53" s="9"/>
    </row>
    <row r="54" spans="1:16">
      <c r="A54" s="12"/>
      <c r="B54" s="25">
        <v>343.2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7511571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7511571</v>
      </c>
      <c r="O54" s="47">
        <f t="shared" si="8"/>
        <v>84.752013990748054</v>
      </c>
      <c r="P54" s="9"/>
    </row>
    <row r="55" spans="1:16">
      <c r="A55" s="12"/>
      <c r="B55" s="25">
        <v>343.3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47707678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47707678</v>
      </c>
      <c r="O55" s="47">
        <f t="shared" si="8"/>
        <v>538.27911542367144</v>
      </c>
      <c r="P55" s="9"/>
    </row>
    <row r="56" spans="1:16">
      <c r="A56" s="12"/>
      <c r="B56" s="25">
        <v>343.4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9596577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9596577</v>
      </c>
      <c r="O56" s="47">
        <f t="shared" si="8"/>
        <v>108.27684756854339</v>
      </c>
      <c r="P56" s="9"/>
    </row>
    <row r="57" spans="1:16">
      <c r="A57" s="12"/>
      <c r="B57" s="25">
        <v>343.5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51707809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51707809</v>
      </c>
      <c r="O57" s="47">
        <f t="shared" si="8"/>
        <v>583.41203881304295</v>
      </c>
      <c r="P57" s="9"/>
    </row>
    <row r="58" spans="1:16">
      <c r="A58" s="12"/>
      <c r="B58" s="25">
        <v>343.6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2161504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2161504</v>
      </c>
      <c r="O58" s="47">
        <f t="shared" si="8"/>
        <v>24.387949904095677</v>
      </c>
      <c r="P58" s="9"/>
    </row>
    <row r="59" spans="1:16">
      <c r="A59" s="12"/>
      <c r="B59" s="25">
        <v>343.7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1141180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1141180</v>
      </c>
      <c r="O59" s="47">
        <f t="shared" si="8"/>
        <v>12.875775696716687</v>
      </c>
      <c r="P59" s="9"/>
    </row>
    <row r="60" spans="1:16">
      <c r="A60" s="12"/>
      <c r="B60" s="25">
        <v>343.9</v>
      </c>
      <c r="C60" s="20" t="s">
        <v>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6440263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6440263</v>
      </c>
      <c r="O60" s="47">
        <f t="shared" si="8"/>
        <v>72.664594381135061</v>
      </c>
      <c r="P60" s="9"/>
    </row>
    <row r="61" spans="1:16">
      <c r="A61" s="12"/>
      <c r="B61" s="25">
        <v>344.3</v>
      </c>
      <c r="C61" s="20" t="s">
        <v>122</v>
      </c>
      <c r="D61" s="46">
        <v>0</v>
      </c>
      <c r="E61" s="46">
        <v>24309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24309</v>
      </c>
      <c r="O61" s="47">
        <f t="shared" si="8"/>
        <v>0.27427507615931401</v>
      </c>
      <c r="P61" s="9"/>
    </row>
    <row r="62" spans="1:16">
      <c r="A62" s="12"/>
      <c r="B62" s="25">
        <v>344.9</v>
      </c>
      <c r="C62" s="20" t="s">
        <v>123</v>
      </c>
      <c r="D62" s="46">
        <v>0</v>
      </c>
      <c r="E62" s="46">
        <v>42975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42975</v>
      </c>
      <c r="O62" s="47">
        <f t="shared" si="8"/>
        <v>0.48488096581293016</v>
      </c>
      <c r="P62" s="9"/>
    </row>
    <row r="63" spans="1:16">
      <c r="A63" s="12"/>
      <c r="B63" s="25">
        <v>347.2</v>
      </c>
      <c r="C63" s="20" t="s">
        <v>66</v>
      </c>
      <c r="D63" s="46">
        <v>904661</v>
      </c>
      <c r="E63" s="46">
        <v>0</v>
      </c>
      <c r="F63" s="46">
        <v>0</v>
      </c>
      <c r="G63" s="46">
        <v>0</v>
      </c>
      <c r="H63" s="46">
        <v>0</v>
      </c>
      <c r="I63" s="46">
        <v>784910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1689571</v>
      </c>
      <c r="O63" s="47">
        <f t="shared" si="8"/>
        <v>19.063195306329686</v>
      </c>
      <c r="P63" s="9"/>
    </row>
    <row r="64" spans="1:16">
      <c r="A64" s="12"/>
      <c r="B64" s="25">
        <v>347.4</v>
      </c>
      <c r="C64" s="20" t="s">
        <v>67</v>
      </c>
      <c r="D64" s="46">
        <v>26139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26139</v>
      </c>
      <c r="O64" s="47">
        <f t="shared" si="8"/>
        <v>0.29492271239986462</v>
      </c>
      <c r="P64" s="9"/>
    </row>
    <row r="65" spans="1:16">
      <c r="A65" s="12"/>
      <c r="B65" s="25">
        <v>347.5</v>
      </c>
      <c r="C65" s="20" t="s">
        <v>68</v>
      </c>
      <c r="D65" s="46">
        <v>612641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612641</v>
      </c>
      <c r="O65" s="47">
        <f t="shared" si="8"/>
        <v>6.9123434502989962</v>
      </c>
      <c r="P65" s="9"/>
    </row>
    <row r="66" spans="1:16">
      <c r="A66" s="12"/>
      <c r="B66" s="25">
        <v>347.9</v>
      </c>
      <c r="C66" s="20" t="s">
        <v>69</v>
      </c>
      <c r="D66" s="46">
        <v>170785</v>
      </c>
      <c r="E66" s="46">
        <v>0</v>
      </c>
      <c r="F66" s="46">
        <v>0</v>
      </c>
      <c r="G66" s="46">
        <v>0</v>
      </c>
      <c r="H66" s="46">
        <v>0</v>
      </c>
      <c r="I66" s="46">
        <v>349322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520107</v>
      </c>
      <c r="O66" s="47">
        <f t="shared" si="8"/>
        <v>5.8682951596524875</v>
      </c>
      <c r="P66" s="9"/>
    </row>
    <row r="67" spans="1:16">
      <c r="A67" s="12"/>
      <c r="B67" s="25">
        <v>349</v>
      </c>
      <c r="C67" s="20" t="s">
        <v>1</v>
      </c>
      <c r="D67" s="46">
        <v>20926985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20926985</v>
      </c>
      <c r="O67" s="47">
        <f t="shared" si="8"/>
        <v>236.11626988604311</v>
      </c>
      <c r="P67" s="9"/>
    </row>
    <row r="68" spans="1:16" ht="15.75">
      <c r="A68" s="29" t="s">
        <v>50</v>
      </c>
      <c r="B68" s="30"/>
      <c r="C68" s="31"/>
      <c r="D68" s="32">
        <f t="shared" ref="D68:M68" si="11">SUM(D69:D75)</f>
        <v>1681490</v>
      </c>
      <c r="E68" s="32">
        <f t="shared" si="11"/>
        <v>1727587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>SUM(D68:M68)</f>
        <v>3409077</v>
      </c>
      <c r="O68" s="45">
        <f t="shared" si="8"/>
        <v>38.464143066681707</v>
      </c>
      <c r="P68" s="10"/>
    </row>
    <row r="69" spans="1:16">
      <c r="A69" s="13"/>
      <c r="B69" s="39">
        <v>351.1</v>
      </c>
      <c r="C69" s="21" t="s">
        <v>72</v>
      </c>
      <c r="D69" s="46">
        <v>17014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17014</v>
      </c>
      <c r="O69" s="47">
        <f t="shared" ref="O69:O92" si="12">(N69/O$94)</f>
        <v>0.19196660273045243</v>
      </c>
      <c r="P69" s="9"/>
    </row>
    <row r="70" spans="1:16">
      <c r="A70" s="13"/>
      <c r="B70" s="39">
        <v>351.2</v>
      </c>
      <c r="C70" s="21" t="s">
        <v>73</v>
      </c>
      <c r="D70" s="46">
        <v>1953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5" si="13">SUM(D70:M70)</f>
        <v>1953</v>
      </c>
      <c r="O70" s="47">
        <f t="shared" si="12"/>
        <v>2.2035428184587612E-2</v>
      </c>
      <c r="P70" s="9"/>
    </row>
    <row r="71" spans="1:16">
      <c r="A71" s="13"/>
      <c r="B71" s="39">
        <v>351.3</v>
      </c>
      <c r="C71" s="21" t="s">
        <v>74</v>
      </c>
      <c r="D71" s="46">
        <v>78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78</v>
      </c>
      <c r="O71" s="47">
        <f t="shared" si="12"/>
        <v>8.8006318402346839E-4</v>
      </c>
      <c r="P71" s="9"/>
    </row>
    <row r="72" spans="1:16">
      <c r="A72" s="13"/>
      <c r="B72" s="39">
        <v>351.5</v>
      </c>
      <c r="C72" s="21" t="s">
        <v>75</v>
      </c>
      <c r="D72" s="46">
        <v>673488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673488</v>
      </c>
      <c r="O72" s="47">
        <f t="shared" si="12"/>
        <v>7.5988717138666368</v>
      </c>
      <c r="P72" s="9"/>
    </row>
    <row r="73" spans="1:16">
      <c r="A73" s="13"/>
      <c r="B73" s="39">
        <v>354</v>
      </c>
      <c r="C73" s="21" t="s">
        <v>109</v>
      </c>
      <c r="D73" s="46">
        <v>850138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850138</v>
      </c>
      <c r="O73" s="47">
        <f t="shared" si="12"/>
        <v>9.5919891684531198</v>
      </c>
      <c r="P73" s="9"/>
    </row>
    <row r="74" spans="1:16">
      <c r="A74" s="13"/>
      <c r="B74" s="39">
        <v>358.2</v>
      </c>
      <c r="C74" s="21" t="s">
        <v>124</v>
      </c>
      <c r="D74" s="46">
        <v>0</v>
      </c>
      <c r="E74" s="46">
        <v>1727587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1727587</v>
      </c>
      <c r="O74" s="47">
        <f t="shared" si="12"/>
        <v>19.492124562789122</v>
      </c>
      <c r="P74" s="9"/>
    </row>
    <row r="75" spans="1:16">
      <c r="A75" s="13"/>
      <c r="B75" s="39">
        <v>359</v>
      </c>
      <c r="C75" s="21" t="s">
        <v>76</v>
      </c>
      <c r="D75" s="46">
        <v>138819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138819</v>
      </c>
      <c r="O75" s="47">
        <f t="shared" si="12"/>
        <v>1.5662755274737674</v>
      </c>
      <c r="P75" s="9"/>
    </row>
    <row r="76" spans="1:16" ht="15.75">
      <c r="A76" s="29" t="s">
        <v>4</v>
      </c>
      <c r="B76" s="30"/>
      <c r="C76" s="31"/>
      <c r="D76" s="32">
        <f t="shared" ref="D76:M76" si="14">SUM(D77:D87)</f>
        <v>4395433</v>
      </c>
      <c r="E76" s="32">
        <f t="shared" si="14"/>
        <v>200425</v>
      </c>
      <c r="F76" s="32">
        <f t="shared" si="14"/>
        <v>965</v>
      </c>
      <c r="G76" s="32">
        <f t="shared" si="14"/>
        <v>64512749</v>
      </c>
      <c r="H76" s="32">
        <f t="shared" si="14"/>
        <v>0</v>
      </c>
      <c r="I76" s="32">
        <f t="shared" si="14"/>
        <v>1448759</v>
      </c>
      <c r="J76" s="32">
        <f t="shared" si="14"/>
        <v>299074</v>
      </c>
      <c r="K76" s="32">
        <f t="shared" si="14"/>
        <v>32221196</v>
      </c>
      <c r="L76" s="32">
        <f t="shared" si="14"/>
        <v>0</v>
      </c>
      <c r="M76" s="32">
        <f t="shared" si="14"/>
        <v>0</v>
      </c>
      <c r="N76" s="32">
        <f>SUM(D76:M76)</f>
        <v>103078601</v>
      </c>
      <c r="O76" s="45">
        <f t="shared" si="12"/>
        <v>1163.0215615480085</v>
      </c>
      <c r="P76" s="10"/>
    </row>
    <row r="77" spans="1:16">
      <c r="A77" s="12"/>
      <c r="B77" s="25">
        <v>361.1</v>
      </c>
      <c r="C77" s="20" t="s">
        <v>77</v>
      </c>
      <c r="D77" s="46">
        <v>364445</v>
      </c>
      <c r="E77" s="46">
        <v>65037</v>
      </c>
      <c r="F77" s="46">
        <v>965</v>
      </c>
      <c r="G77" s="46">
        <v>292825</v>
      </c>
      <c r="H77" s="46">
        <v>0</v>
      </c>
      <c r="I77" s="46">
        <v>806889</v>
      </c>
      <c r="J77" s="46">
        <v>89417</v>
      </c>
      <c r="K77" s="46">
        <v>2026286</v>
      </c>
      <c r="L77" s="46">
        <v>0</v>
      </c>
      <c r="M77" s="46">
        <v>0</v>
      </c>
      <c r="N77" s="46">
        <f>SUM(D77:M77)</f>
        <v>3645864</v>
      </c>
      <c r="O77" s="47">
        <f t="shared" si="12"/>
        <v>41.135777953288951</v>
      </c>
      <c r="P77" s="9"/>
    </row>
    <row r="78" spans="1:16">
      <c r="A78" s="12"/>
      <c r="B78" s="25">
        <v>361.2</v>
      </c>
      <c r="C78" s="20" t="s">
        <v>78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6554294</v>
      </c>
      <c r="L78" s="46">
        <v>0</v>
      </c>
      <c r="M78" s="46">
        <v>0</v>
      </c>
      <c r="N78" s="46">
        <f t="shared" ref="N78:N87" si="15">SUM(D78:M78)</f>
        <v>6554294</v>
      </c>
      <c r="O78" s="47">
        <f t="shared" si="12"/>
        <v>73.951190341870699</v>
      </c>
      <c r="P78" s="9"/>
    </row>
    <row r="79" spans="1:16">
      <c r="A79" s="12"/>
      <c r="B79" s="25">
        <v>361.3</v>
      </c>
      <c r="C79" s="20" t="s">
        <v>79</v>
      </c>
      <c r="D79" s="46">
        <v>17340</v>
      </c>
      <c r="E79" s="46">
        <v>1660</v>
      </c>
      <c r="F79" s="46">
        <v>0</v>
      </c>
      <c r="G79" s="46">
        <v>7729</v>
      </c>
      <c r="H79" s="46">
        <v>0</v>
      </c>
      <c r="I79" s="46">
        <v>24061</v>
      </c>
      <c r="J79" s="46">
        <v>4510</v>
      </c>
      <c r="K79" s="46">
        <v>-22946990</v>
      </c>
      <c r="L79" s="46">
        <v>0</v>
      </c>
      <c r="M79" s="46">
        <v>0</v>
      </c>
      <c r="N79" s="46">
        <f t="shared" si="15"/>
        <v>-22891690</v>
      </c>
      <c r="O79" s="47">
        <f t="shared" si="12"/>
        <v>-258.28376396254089</v>
      </c>
      <c r="P79" s="9"/>
    </row>
    <row r="80" spans="1:16">
      <c r="A80" s="12"/>
      <c r="B80" s="25">
        <v>361.4</v>
      </c>
      <c r="C80" s="20" t="s">
        <v>125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16201137</v>
      </c>
      <c r="L80" s="46">
        <v>0</v>
      </c>
      <c r="M80" s="46">
        <v>0</v>
      </c>
      <c r="N80" s="46">
        <f t="shared" si="15"/>
        <v>16201137</v>
      </c>
      <c r="O80" s="47">
        <f t="shared" si="12"/>
        <v>182.79518221821053</v>
      </c>
      <c r="P80" s="9"/>
    </row>
    <row r="81" spans="1:119">
      <c r="A81" s="12"/>
      <c r="B81" s="25">
        <v>362</v>
      </c>
      <c r="C81" s="20" t="s">
        <v>81</v>
      </c>
      <c r="D81" s="46">
        <v>183212</v>
      </c>
      <c r="E81" s="46">
        <v>0</v>
      </c>
      <c r="F81" s="46">
        <v>0</v>
      </c>
      <c r="G81" s="46">
        <v>0</v>
      </c>
      <c r="H81" s="46">
        <v>0</v>
      </c>
      <c r="I81" s="46">
        <v>79173</v>
      </c>
      <c r="J81" s="46">
        <v>0</v>
      </c>
      <c r="K81" s="46">
        <v>2938</v>
      </c>
      <c r="L81" s="46">
        <v>0</v>
      </c>
      <c r="M81" s="46">
        <v>0</v>
      </c>
      <c r="N81" s="46">
        <f t="shared" si="15"/>
        <v>265323</v>
      </c>
      <c r="O81" s="47">
        <f t="shared" si="12"/>
        <v>2.9936026176238295</v>
      </c>
      <c r="P81" s="9"/>
    </row>
    <row r="82" spans="1:119">
      <c r="A82" s="12"/>
      <c r="B82" s="25">
        <v>364</v>
      </c>
      <c r="C82" s="20" t="s">
        <v>126</v>
      </c>
      <c r="D82" s="46">
        <v>14185</v>
      </c>
      <c r="E82" s="46">
        <v>8044</v>
      </c>
      <c r="F82" s="46">
        <v>0</v>
      </c>
      <c r="G82" s="46">
        <v>0</v>
      </c>
      <c r="H82" s="46">
        <v>0</v>
      </c>
      <c r="I82" s="46">
        <v>-672432</v>
      </c>
      <c r="J82" s="46">
        <v>45750</v>
      </c>
      <c r="K82" s="46">
        <v>0</v>
      </c>
      <c r="L82" s="46">
        <v>0</v>
      </c>
      <c r="M82" s="46">
        <v>0</v>
      </c>
      <c r="N82" s="46">
        <f t="shared" si="15"/>
        <v>-604453</v>
      </c>
      <c r="O82" s="47">
        <f t="shared" si="12"/>
        <v>-6.8199593816991992</v>
      </c>
      <c r="P82" s="9"/>
    </row>
    <row r="83" spans="1:119">
      <c r="A83" s="12"/>
      <c r="B83" s="25">
        <v>365</v>
      </c>
      <c r="C83" s="20" t="s">
        <v>127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130785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5"/>
        <v>130785</v>
      </c>
      <c r="O83" s="47">
        <f t="shared" si="12"/>
        <v>1.4756290195193502</v>
      </c>
      <c r="P83" s="9"/>
    </row>
    <row r="84" spans="1:119">
      <c r="A84" s="12"/>
      <c r="B84" s="25">
        <v>366</v>
      </c>
      <c r="C84" s="20" t="s">
        <v>84</v>
      </c>
      <c r="D84" s="46">
        <v>116720</v>
      </c>
      <c r="E84" s="46">
        <v>0</v>
      </c>
      <c r="F84" s="46">
        <v>0</v>
      </c>
      <c r="G84" s="46">
        <v>64035638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5"/>
        <v>64152358</v>
      </c>
      <c r="O84" s="47">
        <f t="shared" si="12"/>
        <v>723.82215953965931</v>
      </c>
      <c r="P84" s="9"/>
    </row>
    <row r="85" spans="1:119">
      <c r="A85" s="12"/>
      <c r="B85" s="25">
        <v>368</v>
      </c>
      <c r="C85" s="20" t="s">
        <v>85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30342743</v>
      </c>
      <c r="L85" s="46">
        <v>0</v>
      </c>
      <c r="M85" s="46">
        <v>0</v>
      </c>
      <c r="N85" s="46">
        <f t="shared" si="15"/>
        <v>30342743</v>
      </c>
      <c r="O85" s="47">
        <f t="shared" si="12"/>
        <v>342.35296175110005</v>
      </c>
      <c r="P85" s="9"/>
    </row>
    <row r="86" spans="1:119">
      <c r="A86" s="12"/>
      <c r="B86" s="25">
        <v>369.3</v>
      </c>
      <c r="C86" s="20" t="s">
        <v>147</v>
      </c>
      <c r="D86" s="46">
        <v>0</v>
      </c>
      <c r="E86" s="46">
        <v>0</v>
      </c>
      <c r="F86" s="46">
        <v>0</v>
      </c>
      <c r="G86" s="46">
        <v>150000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5"/>
        <v>150000</v>
      </c>
      <c r="O86" s="47">
        <f t="shared" si="12"/>
        <v>1.6924292000451315</v>
      </c>
      <c r="P86" s="9"/>
    </row>
    <row r="87" spans="1:119">
      <c r="A87" s="12"/>
      <c r="B87" s="25">
        <v>369.9</v>
      </c>
      <c r="C87" s="20" t="s">
        <v>86</v>
      </c>
      <c r="D87" s="46">
        <v>3699531</v>
      </c>
      <c r="E87" s="46">
        <v>125684</v>
      </c>
      <c r="F87" s="46">
        <v>0</v>
      </c>
      <c r="G87" s="46">
        <v>26557</v>
      </c>
      <c r="H87" s="46">
        <v>0</v>
      </c>
      <c r="I87" s="46">
        <v>1080283</v>
      </c>
      <c r="J87" s="46">
        <v>159397</v>
      </c>
      <c r="K87" s="46">
        <v>40788</v>
      </c>
      <c r="L87" s="46">
        <v>0</v>
      </c>
      <c r="M87" s="46">
        <v>0</v>
      </c>
      <c r="N87" s="46">
        <f t="shared" si="15"/>
        <v>5132240</v>
      </c>
      <c r="O87" s="47">
        <f t="shared" si="12"/>
        <v>57.906352250930837</v>
      </c>
      <c r="P87" s="9"/>
    </row>
    <row r="88" spans="1:119" ht="15.75">
      <c r="A88" s="29" t="s">
        <v>51</v>
      </c>
      <c r="B88" s="30"/>
      <c r="C88" s="31"/>
      <c r="D88" s="32">
        <f t="shared" ref="D88:M88" si="16">SUM(D89:D91)</f>
        <v>5661173</v>
      </c>
      <c r="E88" s="32">
        <f t="shared" si="16"/>
        <v>9926619</v>
      </c>
      <c r="F88" s="32">
        <f t="shared" si="16"/>
        <v>1016576</v>
      </c>
      <c r="G88" s="32">
        <f t="shared" si="16"/>
        <v>43616947</v>
      </c>
      <c r="H88" s="32">
        <f t="shared" si="16"/>
        <v>0</v>
      </c>
      <c r="I88" s="32">
        <f t="shared" si="16"/>
        <v>4047074</v>
      </c>
      <c r="J88" s="32">
        <f t="shared" si="16"/>
        <v>4711540</v>
      </c>
      <c r="K88" s="32">
        <f t="shared" si="16"/>
        <v>0</v>
      </c>
      <c r="L88" s="32">
        <f t="shared" si="16"/>
        <v>0</v>
      </c>
      <c r="M88" s="32">
        <f t="shared" si="16"/>
        <v>0</v>
      </c>
      <c r="N88" s="32">
        <f>SUM(D88:M88)</f>
        <v>68979929</v>
      </c>
      <c r="O88" s="45">
        <f t="shared" si="12"/>
        <v>778.29097371093314</v>
      </c>
      <c r="P88" s="9"/>
    </row>
    <row r="89" spans="1:119">
      <c r="A89" s="12"/>
      <c r="B89" s="25">
        <v>381</v>
      </c>
      <c r="C89" s="20" t="s">
        <v>87</v>
      </c>
      <c r="D89" s="46">
        <v>5661173</v>
      </c>
      <c r="E89" s="46">
        <v>9926619</v>
      </c>
      <c r="F89" s="46">
        <v>0</v>
      </c>
      <c r="G89" s="46">
        <v>4637658</v>
      </c>
      <c r="H89" s="46">
        <v>0</v>
      </c>
      <c r="I89" s="46">
        <v>1553640</v>
      </c>
      <c r="J89" s="46">
        <v>4711540</v>
      </c>
      <c r="K89" s="46">
        <v>0</v>
      </c>
      <c r="L89" s="46">
        <v>0</v>
      </c>
      <c r="M89" s="46">
        <v>0</v>
      </c>
      <c r="N89" s="46">
        <f>SUM(D89:M89)</f>
        <v>26490630</v>
      </c>
      <c r="O89" s="47">
        <f t="shared" si="12"/>
        <v>298.89010493061039</v>
      </c>
      <c r="P89" s="9"/>
    </row>
    <row r="90" spans="1:119">
      <c r="A90" s="12"/>
      <c r="B90" s="25">
        <v>384</v>
      </c>
      <c r="C90" s="20" t="s">
        <v>148</v>
      </c>
      <c r="D90" s="46">
        <v>0</v>
      </c>
      <c r="E90" s="46">
        <v>0</v>
      </c>
      <c r="F90" s="46">
        <v>1016576</v>
      </c>
      <c r="G90" s="46">
        <v>38979289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>SUM(D90:M90)</f>
        <v>39995865</v>
      </c>
      <c r="O90" s="47">
        <f t="shared" si="12"/>
        <v>451.26779871375379</v>
      </c>
      <c r="P90" s="9"/>
    </row>
    <row r="91" spans="1:119" ht="15.75" thickBot="1">
      <c r="A91" s="12"/>
      <c r="B91" s="25">
        <v>389.8</v>
      </c>
      <c r="C91" s="20" t="s">
        <v>128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2493434</v>
      </c>
      <c r="J91" s="46">
        <v>0</v>
      </c>
      <c r="K91" s="46">
        <v>0</v>
      </c>
      <c r="L91" s="46">
        <v>0</v>
      </c>
      <c r="M91" s="46">
        <v>0</v>
      </c>
      <c r="N91" s="46">
        <f>SUM(D91:M91)</f>
        <v>2493434</v>
      </c>
      <c r="O91" s="47">
        <f t="shared" si="12"/>
        <v>28.13307006656888</v>
      </c>
      <c r="P91" s="9"/>
    </row>
    <row r="92" spans="1:119" ht="16.5" thickBot="1">
      <c r="A92" s="14" t="s">
        <v>70</v>
      </c>
      <c r="B92" s="23"/>
      <c r="C92" s="22"/>
      <c r="D92" s="15">
        <f t="shared" ref="D92:M92" si="17">SUM(D5,D18,D29,D46,D68,D76,D88)</f>
        <v>118591019</v>
      </c>
      <c r="E92" s="15">
        <f t="shared" si="17"/>
        <v>21291435</v>
      </c>
      <c r="F92" s="15">
        <f t="shared" si="17"/>
        <v>3670482</v>
      </c>
      <c r="G92" s="15">
        <f t="shared" si="17"/>
        <v>108174234</v>
      </c>
      <c r="H92" s="15">
        <f t="shared" si="17"/>
        <v>0</v>
      </c>
      <c r="I92" s="15">
        <f t="shared" si="17"/>
        <v>136268869</v>
      </c>
      <c r="J92" s="15">
        <f t="shared" si="17"/>
        <v>25276198</v>
      </c>
      <c r="K92" s="15">
        <f t="shared" si="17"/>
        <v>32221196</v>
      </c>
      <c r="L92" s="15">
        <f t="shared" si="17"/>
        <v>0</v>
      </c>
      <c r="M92" s="15">
        <f t="shared" si="17"/>
        <v>0</v>
      </c>
      <c r="N92" s="15">
        <f>SUM(D92:M92)</f>
        <v>445493433</v>
      </c>
      <c r="O92" s="38">
        <f t="shared" si="12"/>
        <v>5026.4406295836625</v>
      </c>
      <c r="P92" s="6"/>
      <c r="Q92" s="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</row>
    <row r="93" spans="1:119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9"/>
    </row>
    <row r="94" spans="1:119">
      <c r="A94" s="40"/>
      <c r="B94" s="41"/>
      <c r="C94" s="41"/>
      <c r="D94" s="42"/>
      <c r="E94" s="42"/>
      <c r="F94" s="42"/>
      <c r="G94" s="42"/>
      <c r="H94" s="42"/>
      <c r="I94" s="42"/>
      <c r="J94" s="42"/>
      <c r="K94" s="42"/>
      <c r="L94" s="48" t="s">
        <v>149</v>
      </c>
      <c r="M94" s="48"/>
      <c r="N94" s="48"/>
      <c r="O94" s="43">
        <v>88630</v>
      </c>
    </row>
    <row r="95" spans="1:119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1"/>
    </row>
    <row r="96" spans="1:119" ht="15.75" customHeight="1" thickBot="1">
      <c r="A96" s="52" t="s">
        <v>106</v>
      </c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4"/>
    </row>
  </sheetData>
  <mergeCells count="10">
    <mergeCell ref="L94:N94"/>
    <mergeCell ref="A95:O95"/>
    <mergeCell ref="A96:O9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2024-06-11T20:03:16Z</cp:lastPrinted>
  <dcterms:created xsi:type="dcterms:W3CDTF">2000-08-31T21:26:31Z</dcterms:created>
  <dcterms:modified xsi:type="dcterms:W3CDTF">2024-06-11T20:03:19Z</dcterms:modified>
</cp:coreProperties>
</file>