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8" documentId="11_6800E37069BF5D77AD31E2F7CFBFC7CC06A7438C" xr6:coauthVersionLast="47" xr6:coauthVersionMax="47" xr10:uidLastSave="{638BA7C6-1AC3-4352-806C-4939E98E16E7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'2008'!$A$1:$O$52</definedName>
    <definedName name="_xlnm.Print_Area" localSheetId="14">'2009'!$A$1:$O$56</definedName>
    <definedName name="_xlnm.Print_Area" localSheetId="13">'2010'!$A$1:$O$56</definedName>
    <definedName name="_xlnm.Print_Area" localSheetId="12">'2011'!$A$1:$O$53</definedName>
    <definedName name="_xlnm.Print_Area" localSheetId="11">'2012'!$A$1:$O$56</definedName>
    <definedName name="_xlnm.Print_Area" localSheetId="10">'2013'!$A$1:$O$63</definedName>
    <definedName name="_xlnm.Print_Area" localSheetId="9">'2014'!$A$1:$O$62</definedName>
    <definedName name="_xlnm.Print_Area" localSheetId="8">'2015'!$A$1:$O$64</definedName>
    <definedName name="_xlnm.Print_Area" localSheetId="7">'2016'!$A$1:$O$65</definedName>
    <definedName name="_xlnm.Print_Area" localSheetId="6">'2017'!$A$1:$O$66</definedName>
    <definedName name="_xlnm.Print_Area" localSheetId="5">'2018'!$A$1:$O$67</definedName>
    <definedName name="_xlnm.Print_Area" localSheetId="4">'2019'!$A$1:$O$66</definedName>
    <definedName name="_xlnm.Print_Area" localSheetId="3">'2020'!$A$1:$O$67</definedName>
    <definedName name="_xlnm.Print_Area" localSheetId="2">'2021'!$A$1:$P$65</definedName>
    <definedName name="_xlnm.Print_Area" localSheetId="1">'2022'!$A$1:$P$66</definedName>
    <definedName name="_xlnm.Print_Area" localSheetId="0">'2023'!$A$1:$P$63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48" l="1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1" i="47"/>
  <c r="P61" i="47" s="1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3" i="45"/>
  <c r="O23" i="45" s="1"/>
  <c r="O60" i="46"/>
  <c r="P60" i="46" s="1"/>
  <c r="N59" i="46"/>
  <c r="M59" i="46"/>
  <c r="L59" i="46"/>
  <c r="K59" i="46"/>
  <c r="J59" i="46"/>
  <c r="I59" i="46"/>
  <c r="H59" i="46"/>
  <c r="G59" i="46"/>
  <c r="F59" i="46"/>
  <c r="E59" i="46"/>
  <c r="D59" i="46"/>
  <c r="O58" i="46"/>
  <c r="P58" i="46" s="1"/>
  <c r="O57" i="46"/>
  <c r="P57" i="46" s="1"/>
  <c r="O56" i="46"/>
  <c r="P56" i="46" s="1"/>
  <c r="O55" i="46"/>
  <c r="P55" i="46" s="1"/>
  <c r="O54" i="46"/>
  <c r="P54" i="46" s="1"/>
  <c r="O53" i="46"/>
  <c r="P53" i="46"/>
  <c r="O52" i="46"/>
  <c r="P52" i="46" s="1"/>
  <c r="N51" i="46"/>
  <c r="M51" i="46"/>
  <c r="L51" i="46"/>
  <c r="K51" i="46"/>
  <c r="J51" i="46"/>
  <c r="I51" i="46"/>
  <c r="H51" i="46"/>
  <c r="H61" i="46" s="1"/>
  <c r="G51" i="46"/>
  <c r="F51" i="46"/>
  <c r="F61" i="46" s="1"/>
  <c r="E51" i="46"/>
  <c r="D51" i="46"/>
  <c r="O50" i="46"/>
  <c r="P50" i="46" s="1"/>
  <c r="O49" i="46"/>
  <c r="P49" i="46" s="1"/>
  <c r="O48" i="46"/>
  <c r="P48" i="46" s="1"/>
  <c r="O47" i="46"/>
  <c r="P47" i="46" s="1"/>
  <c r="N46" i="46"/>
  <c r="M46" i="46"/>
  <c r="L46" i="46"/>
  <c r="K46" i="46"/>
  <c r="J46" i="46"/>
  <c r="I46" i="46"/>
  <c r="H46" i="46"/>
  <c r="G46" i="46"/>
  <c r="F46" i="46"/>
  <c r="E46" i="46"/>
  <c r="D46" i="46"/>
  <c r="O46" i="46" s="1"/>
  <c r="P46" i="46" s="1"/>
  <c r="O45" i="46"/>
  <c r="P45" i="46" s="1"/>
  <c r="O44" i="46"/>
  <c r="P44" i="46" s="1"/>
  <c r="O43" i="46"/>
  <c r="P43" i="46" s="1"/>
  <c r="O42" i="46"/>
  <c r="P42" i="46" s="1"/>
  <c r="O41" i="46"/>
  <c r="P41" i="46"/>
  <c r="O40" i="46"/>
  <c r="P40" i="46"/>
  <c r="O39" i="46"/>
  <c r="P39" i="46" s="1"/>
  <c r="O38" i="46"/>
  <c r="P38" i="46"/>
  <c r="O37" i="46"/>
  <c r="P37" i="46" s="1"/>
  <c r="O36" i="46"/>
  <c r="P36" i="46" s="1"/>
  <c r="O35" i="46"/>
  <c r="P35" i="46"/>
  <c r="O34" i="46"/>
  <c r="P34" i="46"/>
  <c r="N33" i="46"/>
  <c r="O33" i="46" s="1"/>
  <c r="P33" i="46" s="1"/>
  <c r="M33" i="46"/>
  <c r="L33" i="46"/>
  <c r="K33" i="46"/>
  <c r="J33" i="46"/>
  <c r="I33" i="46"/>
  <c r="H33" i="46"/>
  <c r="G33" i="46"/>
  <c r="F33" i="46"/>
  <c r="E33" i="46"/>
  <c r="D33" i="46"/>
  <c r="O32" i="46"/>
  <c r="P32" i="46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 s="1"/>
  <c r="N25" i="46"/>
  <c r="N61" i="46" s="1"/>
  <c r="M25" i="46"/>
  <c r="L25" i="46"/>
  <c r="K25" i="46"/>
  <c r="J25" i="46"/>
  <c r="I25" i="46"/>
  <c r="H25" i="46"/>
  <c r="G25" i="46"/>
  <c r="F25" i="46"/>
  <c r="E25" i="46"/>
  <c r="E61" i="46" s="1"/>
  <c r="D25" i="46"/>
  <c r="O24" i="46"/>
  <c r="P24" i="46" s="1"/>
  <c r="O23" i="46"/>
  <c r="P23" i="46"/>
  <c r="O22" i="46"/>
  <c r="P22" i="46"/>
  <c r="O21" i="46"/>
  <c r="P21" i="46" s="1"/>
  <c r="O20" i="46"/>
  <c r="P20" i="46"/>
  <c r="O19" i="46"/>
  <c r="P19" i="46"/>
  <c r="O18" i="46"/>
  <c r="P18" i="46" s="1"/>
  <c r="O17" i="46"/>
  <c r="P17" i="46"/>
  <c r="O16" i="46"/>
  <c r="P16" i="46"/>
  <c r="N15" i="46"/>
  <c r="M15" i="46"/>
  <c r="L15" i="46"/>
  <c r="K15" i="46"/>
  <c r="J15" i="46"/>
  <c r="I15" i="46"/>
  <c r="H15" i="46"/>
  <c r="G15" i="46"/>
  <c r="O15" i="46" s="1"/>
  <c r="P15" i="46" s="1"/>
  <c r="F15" i="46"/>
  <c r="E15" i="46"/>
  <c r="D15" i="46"/>
  <c r="O14" i="46"/>
  <c r="P14" i="46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D61" i="46" s="1"/>
  <c r="N62" i="45"/>
  <c r="O62" i="45"/>
  <c r="M61" i="45"/>
  <c r="L61" i="45"/>
  <c r="K61" i="45"/>
  <c r="J61" i="45"/>
  <c r="I61" i="45"/>
  <c r="H61" i="45"/>
  <c r="G61" i="45"/>
  <c r="F61" i="45"/>
  <c r="E61" i="45"/>
  <c r="D61" i="45"/>
  <c r="N60" i="45"/>
  <c r="O60" i="45"/>
  <c r="N59" i="45"/>
  <c r="O59" i="45" s="1"/>
  <c r="N58" i="45"/>
  <c r="O58" i="45"/>
  <c r="N57" i="45"/>
  <c r="O57" i="45"/>
  <c r="N56" i="45"/>
  <c r="O56" i="45" s="1"/>
  <c r="N55" i="45"/>
  <c r="O55" i="45"/>
  <c r="N54" i="45"/>
  <c r="O54" i="45" s="1"/>
  <c r="M53" i="45"/>
  <c r="L53" i="45"/>
  <c r="K53" i="45"/>
  <c r="J53" i="45"/>
  <c r="I53" i="45"/>
  <c r="H53" i="45"/>
  <c r="G53" i="45"/>
  <c r="N53" i="45" s="1"/>
  <c r="O53" i="45" s="1"/>
  <c r="F53" i="45"/>
  <c r="E53" i="45"/>
  <c r="D53" i="45"/>
  <c r="N52" i="45"/>
  <c r="O52" i="45" s="1"/>
  <c r="N51" i="45"/>
  <c r="O51" i="45" s="1"/>
  <c r="N50" i="45"/>
  <c r="O50" i="45"/>
  <c r="N49" i="45"/>
  <c r="O49" i="45"/>
  <c r="M48" i="45"/>
  <c r="M63" i="45" s="1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/>
  <c r="N45" i="45"/>
  <c r="O45" i="45" s="1"/>
  <c r="N44" i="45"/>
  <c r="O44" i="45" s="1"/>
  <c r="N43" i="45"/>
  <c r="O43" i="45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/>
  <c r="N36" i="45"/>
  <c r="O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D63" i="45" s="1"/>
  <c r="N33" i="45"/>
  <c r="O33" i="45" s="1"/>
  <c r="N32" i="45"/>
  <c r="O32" i="45" s="1"/>
  <c r="N31" i="45"/>
  <c r="O31" i="45" s="1"/>
  <c r="N30" i="45"/>
  <c r="O30" i="45"/>
  <c r="N29" i="45"/>
  <c r="O29" i="45"/>
  <c r="N28" i="45"/>
  <c r="O28" i="45" s="1"/>
  <c r="N27" i="45"/>
  <c r="O27" i="45"/>
  <c r="M26" i="45"/>
  <c r="L26" i="45"/>
  <c r="K26" i="45"/>
  <c r="J26" i="45"/>
  <c r="I26" i="45"/>
  <c r="H26" i="45"/>
  <c r="H63" i="45" s="1"/>
  <c r="G26" i="45"/>
  <c r="F26" i="45"/>
  <c r="F63" i="45" s="1"/>
  <c r="E26" i="45"/>
  <c r="E63" i="45" s="1"/>
  <c r="D26" i="45"/>
  <c r="N25" i="45"/>
  <c r="O25" i="45" s="1"/>
  <c r="N24" i="45"/>
  <c r="O24" i="45" s="1"/>
  <c r="N22" i="45"/>
  <c r="O22" i="45"/>
  <c r="N21" i="45"/>
  <c r="O21" i="45"/>
  <c r="N20" i="45"/>
  <c r="O20" i="45" s="1"/>
  <c r="N19" i="45"/>
  <c r="O19" i="45"/>
  <c r="N18" i="45"/>
  <c r="O18" i="45" s="1"/>
  <c r="N17" i="45"/>
  <c r="O17" i="45" s="1"/>
  <c r="M16" i="45"/>
  <c r="L16" i="45"/>
  <c r="K16" i="45"/>
  <c r="K63" i="45" s="1"/>
  <c r="J16" i="45"/>
  <c r="I16" i="45"/>
  <c r="N16" i="45" s="1"/>
  <c r="O16" i="45" s="1"/>
  <c r="H16" i="45"/>
  <c r="G16" i="45"/>
  <c r="F16" i="45"/>
  <c r="E16" i="45"/>
  <c r="D16" i="45"/>
  <c r="N15" i="45"/>
  <c r="O15" i="45"/>
  <c r="N14" i="45"/>
  <c r="O14" i="45"/>
  <c r="N13" i="45"/>
  <c r="O13" i="45" s="1"/>
  <c r="N12" i="45"/>
  <c r="O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1" i="44"/>
  <c r="O61" i="44"/>
  <c r="M60" i="44"/>
  <c r="L60" i="44"/>
  <c r="K60" i="44"/>
  <c r="J60" i="44"/>
  <c r="I60" i="44"/>
  <c r="N60" i="44" s="1"/>
  <c r="O60" i="44" s="1"/>
  <c r="H60" i="44"/>
  <c r="G60" i="44"/>
  <c r="F60" i="44"/>
  <c r="E60" i="44"/>
  <c r="D60" i="44"/>
  <c r="N59" i="44"/>
  <c r="O59" i="44"/>
  <c r="N58" i="44"/>
  <c r="O58" i="44" s="1"/>
  <c r="N57" i="44"/>
  <c r="O57" i="44" s="1"/>
  <c r="N56" i="44"/>
  <c r="O56" i="44"/>
  <c r="N55" i="44"/>
  <c r="O55" i="44" s="1"/>
  <c r="N54" i="44"/>
  <c r="O54" i="44"/>
  <c r="N53" i="44"/>
  <c r="O53" i="44"/>
  <c r="M52" i="44"/>
  <c r="L52" i="44"/>
  <c r="K52" i="44"/>
  <c r="N52" i="44" s="1"/>
  <c r="O52" i="44" s="1"/>
  <c r="J52" i="44"/>
  <c r="I52" i="44"/>
  <c r="H52" i="44"/>
  <c r="G52" i="44"/>
  <c r="F52" i="44"/>
  <c r="E52" i="44"/>
  <c r="D52" i="44"/>
  <c r="N51" i="44"/>
  <c r="O51" i="44"/>
  <c r="N50" i="44"/>
  <c r="O50" i="44" s="1"/>
  <c r="N49" i="44"/>
  <c r="O49" i="44"/>
  <c r="N48" i="44"/>
  <c r="O48" i="44" s="1"/>
  <c r="M47" i="44"/>
  <c r="L47" i="44"/>
  <c r="K47" i="44"/>
  <c r="J47" i="44"/>
  <c r="J62" i="44" s="1"/>
  <c r="I47" i="44"/>
  <c r="H47" i="44"/>
  <c r="G47" i="44"/>
  <c r="N47" i="44" s="1"/>
  <c r="O47" i="44" s="1"/>
  <c r="F47" i="44"/>
  <c r="E47" i="44"/>
  <c r="D47" i="44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N33" i="44" s="1"/>
  <c r="O33" i="44" s="1"/>
  <c r="F33" i="44"/>
  <c r="E33" i="44"/>
  <c r="D33" i="44"/>
  <c r="N32" i="44"/>
  <c r="O32" i="44"/>
  <c r="N31" i="44"/>
  <c r="O31" i="44" s="1"/>
  <c r="N30" i="44"/>
  <c r="O30" i="44" s="1"/>
  <c r="N29" i="44"/>
  <c r="O29" i="44"/>
  <c r="N28" i="44"/>
  <c r="O28" i="44" s="1"/>
  <c r="N27" i="44"/>
  <c r="O27" i="44" s="1"/>
  <c r="M26" i="44"/>
  <c r="L26" i="44"/>
  <c r="K26" i="44"/>
  <c r="J26" i="44"/>
  <c r="I26" i="44"/>
  <c r="H26" i="44"/>
  <c r="G26" i="44"/>
  <c r="N26" i="44" s="1"/>
  <c r="O26" i="44" s="1"/>
  <c r="F26" i="44"/>
  <c r="E26" i="44"/>
  <c r="D26" i="44"/>
  <c r="N25" i="44"/>
  <c r="O25" i="44"/>
  <c r="N24" i="44"/>
  <c r="O24" i="44"/>
  <c r="N23" i="44"/>
  <c r="O23" i="44" s="1"/>
  <c r="N22" i="44"/>
  <c r="O22" i="44"/>
  <c r="N21" i="44"/>
  <c r="O21" i="44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G62" i="44" s="1"/>
  <c r="F16" i="44"/>
  <c r="E16" i="44"/>
  <c r="E62" i="44" s="1"/>
  <c r="D16" i="44"/>
  <c r="N15" i="44"/>
  <c r="O15" i="44" s="1"/>
  <c r="N14" i="44"/>
  <c r="O14" i="44" s="1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M62" i="44" s="1"/>
  <c r="L5" i="44"/>
  <c r="L62" i="44" s="1"/>
  <c r="K5" i="44"/>
  <c r="K62" i="44" s="1"/>
  <c r="J5" i="44"/>
  <c r="I5" i="44"/>
  <c r="H5" i="44"/>
  <c r="G5" i="44"/>
  <c r="F5" i="44"/>
  <c r="E5" i="44"/>
  <c r="D5" i="44"/>
  <c r="D62" i="44" s="1"/>
  <c r="N62" i="43"/>
  <c r="O62" i="43" s="1"/>
  <c r="N61" i="43"/>
  <c r="O61" i="43"/>
  <c r="M60" i="43"/>
  <c r="L60" i="43"/>
  <c r="K60" i="43"/>
  <c r="J60" i="43"/>
  <c r="I60" i="43"/>
  <c r="H60" i="43"/>
  <c r="G60" i="43"/>
  <c r="F60" i="43"/>
  <c r="E60" i="43"/>
  <c r="D60" i="43"/>
  <c r="N60" i="43" s="1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M52" i="43"/>
  <c r="L52" i="43"/>
  <c r="K52" i="43"/>
  <c r="J52" i="43"/>
  <c r="I52" i="43"/>
  <c r="H52" i="43"/>
  <c r="G52" i="43"/>
  <c r="F52" i="43"/>
  <c r="F63" i="43" s="1"/>
  <c r="E52" i="43"/>
  <c r="N52" i="43" s="1"/>
  <c r="O52" i="43" s="1"/>
  <c r="D52" i="43"/>
  <c r="N51" i="43"/>
  <c r="O51" i="43"/>
  <c r="N50" i="43"/>
  <c r="O50" i="43" s="1"/>
  <c r="N49" i="43"/>
  <c r="O49" i="43" s="1"/>
  <c r="N48" i="43"/>
  <c r="O48" i="43"/>
  <c r="M47" i="43"/>
  <c r="L47" i="43"/>
  <c r="K47" i="43"/>
  <c r="N47" i="43" s="1"/>
  <c r="O47" i="43" s="1"/>
  <c r="J47" i="43"/>
  <c r="I47" i="43"/>
  <c r="H47" i="43"/>
  <c r="G47" i="43"/>
  <c r="F47" i="43"/>
  <c r="E47" i="43"/>
  <c r="D47" i="43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 s="1"/>
  <c r="N37" i="43"/>
  <c r="O37" i="43"/>
  <c r="N36" i="43"/>
  <c r="O36" i="43" s="1"/>
  <c r="N35" i="43"/>
  <c r="O35" i="43" s="1"/>
  <c r="N34" i="43"/>
  <c r="O34" i="43"/>
  <c r="M33" i="43"/>
  <c r="L33" i="43"/>
  <c r="K33" i="43"/>
  <c r="N33" i="43" s="1"/>
  <c r="O33" i="43" s="1"/>
  <c r="J33" i="43"/>
  <c r="I33" i="43"/>
  <c r="H33" i="43"/>
  <c r="G33" i="43"/>
  <c r="F33" i="43"/>
  <c r="E33" i="43"/>
  <c r="D33" i="43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M26" i="43"/>
  <c r="L26" i="43"/>
  <c r="L63" i="43" s="1"/>
  <c r="K26" i="43"/>
  <c r="J26" i="43"/>
  <c r="N26" i="43" s="1"/>
  <c r="O26" i="43" s="1"/>
  <c r="I26" i="43"/>
  <c r="H26" i="43"/>
  <c r="G26" i="43"/>
  <c r="F26" i="43"/>
  <c r="E26" i="43"/>
  <c r="D26" i="43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/>
  <c r="M16" i="43"/>
  <c r="L16" i="43"/>
  <c r="K16" i="43"/>
  <c r="J16" i="43"/>
  <c r="I16" i="43"/>
  <c r="H16" i="43"/>
  <c r="G16" i="43"/>
  <c r="G63" i="43" s="1"/>
  <c r="F16" i="43"/>
  <c r="E16" i="43"/>
  <c r="D16" i="43"/>
  <c r="D63" i="43" s="1"/>
  <c r="N15" i="43"/>
  <c r="O15" i="43"/>
  <c r="N14" i="43"/>
  <c r="O14" i="43" s="1"/>
  <c r="N13" i="43"/>
  <c r="O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63" i="43" s="1"/>
  <c r="I5" i="43"/>
  <c r="I63" i="43" s="1"/>
  <c r="H5" i="43"/>
  <c r="G5" i="43"/>
  <c r="F5" i="43"/>
  <c r="E5" i="43"/>
  <c r="D5" i="43"/>
  <c r="N61" i="42"/>
  <c r="O61" i="42" s="1"/>
  <c r="M60" i="42"/>
  <c r="L60" i="42"/>
  <c r="K60" i="42"/>
  <c r="J60" i="42"/>
  <c r="N60" i="42" s="1"/>
  <c r="O60" i="42" s="1"/>
  <c r="I60" i="42"/>
  <c r="H60" i="42"/>
  <c r="G60" i="42"/>
  <c r="F60" i="42"/>
  <c r="E60" i="42"/>
  <c r="D60" i="42"/>
  <c r="N59" i="42"/>
  <c r="O59" i="42" s="1"/>
  <c r="N58" i="42"/>
  <c r="O58" i="42" s="1"/>
  <c r="N57" i="42"/>
  <c r="O57" i="42"/>
  <c r="N56" i="42"/>
  <c r="O56" i="42"/>
  <c r="N55" i="42"/>
  <c r="O55" i="42" s="1"/>
  <c r="N54" i="42"/>
  <c r="O54" i="42"/>
  <c r="N53" i="42"/>
  <c r="O53" i="42" s="1"/>
  <c r="N52" i="42"/>
  <c r="O52" i="42" s="1"/>
  <c r="M51" i="42"/>
  <c r="L51" i="42"/>
  <c r="K51" i="42"/>
  <c r="K62" i="42" s="1"/>
  <c r="J51" i="42"/>
  <c r="I51" i="42"/>
  <c r="H51" i="42"/>
  <c r="G51" i="42"/>
  <c r="F51" i="42"/>
  <c r="E51" i="42"/>
  <c r="D51" i="42"/>
  <c r="N50" i="42"/>
  <c r="O50" i="42" s="1"/>
  <c r="N49" i="42"/>
  <c r="O49" i="42"/>
  <c r="N48" i="42"/>
  <c r="O48" i="42"/>
  <c r="M47" i="42"/>
  <c r="L47" i="42"/>
  <c r="K47" i="42"/>
  <c r="J47" i="42"/>
  <c r="I47" i="42"/>
  <c r="H47" i="42"/>
  <c r="G47" i="42"/>
  <c r="F47" i="42"/>
  <c r="E47" i="42"/>
  <c r="N47" i="42" s="1"/>
  <c r="O47" i="42" s="1"/>
  <c r="D47" i="42"/>
  <c r="N46" i="42"/>
  <c r="O46" i="42" s="1"/>
  <c r="N45" i="42"/>
  <c r="O45" i="42" s="1"/>
  <c r="N44" i="42"/>
  <c r="O44" i="42"/>
  <c r="N43" i="42"/>
  <c r="O43" i="42" s="1"/>
  <c r="N42" i="42"/>
  <c r="O42" i="42" s="1"/>
  <c r="N41" i="42"/>
  <c r="O41" i="42" s="1"/>
  <c r="N40" i="42"/>
  <c r="O40" i="42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M33" i="42"/>
  <c r="L33" i="42"/>
  <c r="K33" i="42"/>
  <c r="J33" i="42"/>
  <c r="I33" i="42"/>
  <c r="H33" i="42"/>
  <c r="G33" i="42"/>
  <c r="G62" i="42" s="1"/>
  <c r="F33" i="42"/>
  <c r="N33" i="42" s="1"/>
  <c r="O33" i="42" s="1"/>
  <c r="E33" i="42"/>
  <c r="D33" i="42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H62" i="42" s="1"/>
  <c r="G26" i="42"/>
  <c r="F26" i="42"/>
  <c r="E26" i="42"/>
  <c r="N26" i="42" s="1"/>
  <c r="O26" i="42" s="1"/>
  <c r="D26" i="42"/>
  <c r="N25" i="42"/>
  <c r="O25" i="42"/>
  <c r="N24" i="42"/>
  <c r="O24" i="42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N16" i="42" s="1"/>
  <c r="O16" i="42" s="1"/>
  <c r="E16" i="42"/>
  <c r="D16" i="42"/>
  <c r="N15" i="42"/>
  <c r="O15" i="42" s="1"/>
  <c r="N14" i="42"/>
  <c r="O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F62" i="42" s="1"/>
  <c r="E5" i="42"/>
  <c r="D5" i="42"/>
  <c r="N5" i="42" s="1"/>
  <c r="O5" i="42" s="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9" i="41" s="1"/>
  <c r="O59" i="41" s="1"/>
  <c r="N58" i="41"/>
  <c r="O58" i="41" s="1"/>
  <c r="N57" i="41"/>
  <c r="O57" i="41" s="1"/>
  <c r="N56" i="41"/>
  <c r="O56" i="41" s="1"/>
  <c r="N55" i="41"/>
  <c r="O55" i="41" s="1"/>
  <c r="N54" i="41"/>
  <c r="O54" i="41"/>
  <c r="N53" i="41"/>
  <c r="O53" i="41" s="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/>
  <c r="N47" i="41"/>
  <c r="O47" i="41" s="1"/>
  <c r="N46" i="41"/>
  <c r="O46" i="41" s="1"/>
  <c r="M45" i="41"/>
  <c r="L45" i="41"/>
  <c r="L61" i="41" s="1"/>
  <c r="K45" i="41"/>
  <c r="J45" i="41"/>
  <c r="J61" i="41" s="1"/>
  <c r="I45" i="41"/>
  <c r="H45" i="41"/>
  <c r="G45" i="41"/>
  <c r="F45" i="41"/>
  <c r="E45" i="41"/>
  <c r="D45" i="4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6" i="41" s="1"/>
  <c r="O26" i="41" s="1"/>
  <c r="N25" i="41"/>
  <c r="O25" i="41" s="1"/>
  <c r="N24" i="41"/>
  <c r="O24" i="4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N16" i="41" s="1"/>
  <c r="O16" i="41" s="1"/>
  <c r="D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K61" i="41" s="1"/>
  <c r="J5" i="41"/>
  <c r="I5" i="41"/>
  <c r="I61" i="41" s="1"/>
  <c r="H5" i="41"/>
  <c r="G5" i="41"/>
  <c r="F5" i="41"/>
  <c r="E5" i="41"/>
  <c r="E61" i="41" s="1"/>
  <c r="D5" i="41"/>
  <c r="N59" i="40"/>
  <c r="O59" i="40" s="1"/>
  <c r="M58" i="40"/>
  <c r="L58" i="40"/>
  <c r="K58" i="40"/>
  <c r="J58" i="40"/>
  <c r="I58" i="40"/>
  <c r="N58" i="40" s="1"/>
  <c r="O58" i="40" s="1"/>
  <c r="H58" i="40"/>
  <c r="G58" i="40"/>
  <c r="F58" i="40"/>
  <c r="E58" i="40"/>
  <c r="D58" i="40"/>
  <c r="N57" i="40"/>
  <c r="O57" i="40" s="1"/>
  <c r="N56" i="40"/>
  <c r="O56" i="40" s="1"/>
  <c r="N55" i="40"/>
  <c r="O55" i="40"/>
  <c r="N54" i="40"/>
  <c r="O54" i="40" s="1"/>
  <c r="N53" i="40"/>
  <c r="O53" i="40"/>
  <c r="N52" i="40"/>
  <c r="O52" i="40" s="1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49" i="40"/>
  <c r="O49" i="40" s="1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D60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/>
  <c r="N36" i="40"/>
  <c r="O36" i="40" s="1"/>
  <c r="N35" i="40"/>
  <c r="O35" i="40" s="1"/>
  <c r="N34" i="40"/>
  <c r="O34" i="40" s="1"/>
  <c r="N33" i="40"/>
  <c r="O33" i="40"/>
  <c r="M32" i="40"/>
  <c r="L32" i="40"/>
  <c r="K32" i="40"/>
  <c r="J32" i="40"/>
  <c r="I32" i="40"/>
  <c r="I60" i="40" s="1"/>
  <c r="H32" i="40"/>
  <c r="N32" i="40" s="1"/>
  <c r="O32" i="40" s="1"/>
  <c r="G32" i="40"/>
  <c r="F32" i="40"/>
  <c r="E32" i="40"/>
  <c r="D32" i="40"/>
  <c r="N31" i="40"/>
  <c r="O31" i="40"/>
  <c r="N30" i="40"/>
  <c r="O30" i="40" s="1"/>
  <c r="N29" i="40"/>
  <c r="O29" i="40"/>
  <c r="N28" i="40"/>
  <c r="O28" i="40" s="1"/>
  <c r="N27" i="40"/>
  <c r="O27" i="40" s="1"/>
  <c r="M26" i="40"/>
  <c r="L26" i="40"/>
  <c r="K26" i="40"/>
  <c r="J26" i="40"/>
  <c r="I26" i="40"/>
  <c r="H26" i="40"/>
  <c r="G26" i="40"/>
  <c r="G60" i="40" s="1"/>
  <c r="F26" i="40"/>
  <c r="F60" i="40" s="1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H60" i="40" s="1"/>
  <c r="G16" i="40"/>
  <c r="N16" i="40" s="1"/>
  <c r="O16" i="40" s="1"/>
  <c r="F16" i="40"/>
  <c r="E16" i="40"/>
  <c r="D16" i="40"/>
  <c r="N15" i="40"/>
  <c r="O15" i="40" s="1"/>
  <c r="N14" i="40"/>
  <c r="O14" i="40" s="1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M60" i="40" s="1"/>
  <c r="L5" i="40"/>
  <c r="L60" i="40" s="1"/>
  <c r="K5" i="40"/>
  <c r="K60" i="40" s="1"/>
  <c r="J5" i="40"/>
  <c r="I5" i="40"/>
  <c r="H5" i="40"/>
  <c r="G5" i="40"/>
  <c r="F5" i="40"/>
  <c r="E5" i="40"/>
  <c r="D5" i="40"/>
  <c r="N57" i="39"/>
  <c r="O57" i="39" s="1"/>
  <c r="M56" i="39"/>
  <c r="L56" i="39"/>
  <c r="K56" i="39"/>
  <c r="J56" i="39"/>
  <c r="I56" i="39"/>
  <c r="H56" i="39"/>
  <c r="G56" i="39"/>
  <c r="F56" i="39"/>
  <c r="E56" i="39"/>
  <c r="D56" i="39"/>
  <c r="N55" i="39"/>
  <c r="O55" i="39" s="1"/>
  <c r="N54" i="39"/>
  <c r="O54" i="39"/>
  <c r="N53" i="39"/>
  <c r="O53" i="39"/>
  <c r="N52" i="39"/>
  <c r="O52" i="39" s="1"/>
  <c r="N51" i="39"/>
  <c r="O51" i="39" s="1"/>
  <c r="N50" i="39"/>
  <c r="O50" i="39" s="1"/>
  <c r="N49" i="39"/>
  <c r="O49" i="39"/>
  <c r="M48" i="39"/>
  <c r="L48" i="39"/>
  <c r="K48" i="39"/>
  <c r="J48" i="39"/>
  <c r="I48" i="39"/>
  <c r="H48" i="39"/>
  <c r="G48" i="39"/>
  <c r="F48" i="39"/>
  <c r="E48" i="39"/>
  <c r="D48" i="39"/>
  <c r="N48" i="39" s="1"/>
  <c r="O48" i="39" s="1"/>
  <c r="N47" i="39"/>
  <c r="O47" i="39" s="1"/>
  <c r="N46" i="39"/>
  <c r="O46" i="39" s="1"/>
  <c r="N45" i="39"/>
  <c r="O45" i="39"/>
  <c r="N44" i="39"/>
  <c r="O44" i="39" s="1"/>
  <c r="M43" i="39"/>
  <c r="L43" i="39"/>
  <c r="K43" i="39"/>
  <c r="J43" i="39"/>
  <c r="I43" i="39"/>
  <c r="H43" i="39"/>
  <c r="G43" i="39"/>
  <c r="N43" i="39" s="1"/>
  <c r="O43" i="39" s="1"/>
  <c r="F43" i="39"/>
  <c r="E43" i="39"/>
  <c r="D43" i="39"/>
  <c r="N42" i="39"/>
  <c r="O42" i="39" s="1"/>
  <c r="N41" i="39"/>
  <c r="O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G58" i="39" s="1"/>
  <c r="F31" i="39"/>
  <c r="E31" i="39"/>
  <c r="D31" i="39"/>
  <c r="N30" i="39"/>
  <c r="O30" i="39"/>
  <c r="N29" i="39"/>
  <c r="O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D58" i="39" s="1"/>
  <c r="N15" i="39"/>
  <c r="O15" i="39" s="1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K58" i="39" s="1"/>
  <c r="J5" i="39"/>
  <c r="J58" i="39" s="1"/>
  <c r="I5" i="39"/>
  <c r="I58" i="39" s="1"/>
  <c r="H5" i="39"/>
  <c r="H58" i="39" s="1"/>
  <c r="G5" i="39"/>
  <c r="F5" i="39"/>
  <c r="E5" i="39"/>
  <c r="D5" i="39"/>
  <c r="N47" i="38"/>
  <c r="O47" i="38" s="1"/>
  <c r="M46" i="38"/>
  <c r="L46" i="38"/>
  <c r="K46" i="38"/>
  <c r="J46" i="38"/>
  <c r="I46" i="38"/>
  <c r="H46" i="38"/>
  <c r="G46" i="38"/>
  <c r="F46" i="38"/>
  <c r="F48" i="38" s="1"/>
  <c r="E46" i="38"/>
  <c r="D46" i="38"/>
  <c r="N45" i="38"/>
  <c r="O45" i="38"/>
  <c r="N44" i="38"/>
  <c r="O44" i="38"/>
  <c r="N43" i="38"/>
  <c r="O43" i="38" s="1"/>
  <c r="M42" i="38"/>
  <c r="L42" i="38"/>
  <c r="K42" i="38"/>
  <c r="J42" i="38"/>
  <c r="I42" i="38"/>
  <c r="H42" i="38"/>
  <c r="G42" i="38"/>
  <c r="F42" i="38"/>
  <c r="E42" i="38"/>
  <c r="E48" i="38"/>
  <c r="D42" i="38"/>
  <c r="N41" i="38"/>
  <c r="O41" i="38"/>
  <c r="N40" i="38"/>
  <c r="O40" i="38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 s="1"/>
  <c r="M31" i="38"/>
  <c r="L31" i="38"/>
  <c r="K31" i="38"/>
  <c r="J31" i="38"/>
  <c r="I31" i="38"/>
  <c r="H31" i="38"/>
  <c r="N31" i="38" s="1"/>
  <c r="O31" i="38" s="1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M13" i="38"/>
  <c r="M48" i="38" s="1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48" i="38" s="1"/>
  <c r="K5" i="38"/>
  <c r="J5" i="38"/>
  <c r="I5" i="38"/>
  <c r="H5" i="38"/>
  <c r="G5" i="38"/>
  <c r="F5" i="38"/>
  <c r="E5" i="38"/>
  <c r="D5" i="38"/>
  <c r="N58" i="37"/>
  <c r="O58" i="37"/>
  <c r="M57" i="37"/>
  <c r="L57" i="37"/>
  <c r="K57" i="37"/>
  <c r="J57" i="37"/>
  <c r="I57" i="37"/>
  <c r="H57" i="37"/>
  <c r="G57" i="37"/>
  <c r="F57" i="37"/>
  <c r="E57" i="37"/>
  <c r="D57" i="37"/>
  <c r="N56" i="37"/>
  <c r="O56" i="37" s="1"/>
  <c r="N55" i="37"/>
  <c r="O55" i="37" s="1"/>
  <c r="N54" i="37"/>
  <c r="O54" i="37" s="1"/>
  <c r="N53" i="37"/>
  <c r="O53" i="37"/>
  <c r="N52" i="37"/>
  <c r="O52" i="37"/>
  <c r="N51" i="37"/>
  <c r="O51" i="37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/>
  <c r="N45" i="37"/>
  <c r="O45" i="37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/>
  <c r="N35" i="37"/>
  <c r="O35" i="37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F59" i="37" s="1"/>
  <c r="E32" i="37"/>
  <c r="D32" i="37"/>
  <c r="N31" i="37"/>
  <c r="O31" i="37" s="1"/>
  <c r="N30" i="37"/>
  <c r="O30" i="37" s="1"/>
  <c r="N29" i="37"/>
  <c r="O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D59" i="37" s="1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/>
  <c r="N17" i="37"/>
  <c r="O17" i="37" s="1"/>
  <c r="M16" i="37"/>
  <c r="L16" i="37"/>
  <c r="K16" i="37"/>
  <c r="J16" i="37"/>
  <c r="J59" i="37" s="1"/>
  <c r="I16" i="37"/>
  <c r="H16" i="37"/>
  <c r="G16" i="37"/>
  <c r="G59" i="37" s="1"/>
  <c r="F16" i="37"/>
  <c r="E16" i="37"/>
  <c r="D16" i="37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59" i="37" s="1"/>
  <c r="L5" i="37"/>
  <c r="K5" i="37"/>
  <c r="J5" i="37"/>
  <c r="I5" i="37"/>
  <c r="H5" i="37"/>
  <c r="G5" i="37"/>
  <c r="F5" i="37"/>
  <c r="E5" i="37"/>
  <c r="D5" i="37"/>
  <c r="N51" i="36"/>
  <c r="O51" i="36" s="1"/>
  <c r="N50" i="36"/>
  <c r="O50" i="36" s="1"/>
  <c r="N49" i="36"/>
  <c r="O49" i="36"/>
  <c r="N48" i="36"/>
  <c r="O48" i="36" s="1"/>
  <c r="M47" i="36"/>
  <c r="L47" i="36"/>
  <c r="K47" i="36"/>
  <c r="J47" i="36"/>
  <c r="I47" i="36"/>
  <c r="H47" i="36"/>
  <c r="N47" i="36" s="1"/>
  <c r="O47" i="36" s="1"/>
  <c r="G47" i="36"/>
  <c r="F47" i="36"/>
  <c r="E47" i="36"/>
  <c r="D47" i="36"/>
  <c r="N46" i="36"/>
  <c r="O46" i="36" s="1"/>
  <c r="N45" i="36"/>
  <c r="O45" i="36"/>
  <c r="N44" i="36"/>
  <c r="O44" i="36"/>
  <c r="N43" i="36"/>
  <c r="O43" i="36" s="1"/>
  <c r="M42" i="36"/>
  <c r="L42" i="36"/>
  <c r="K42" i="36"/>
  <c r="J42" i="36"/>
  <c r="I42" i="36"/>
  <c r="H42" i="36"/>
  <c r="G42" i="36"/>
  <c r="F42" i="36"/>
  <c r="E42" i="36"/>
  <c r="N42" i="36" s="1"/>
  <c r="O42" i="36" s="1"/>
  <c r="D42" i="36"/>
  <c r="N41" i="36"/>
  <c r="O41" i="36" s="1"/>
  <c r="N40" i="36"/>
  <c r="O40" i="36"/>
  <c r="N39" i="36"/>
  <c r="O39" i="36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N33" i="36"/>
  <c r="O33" i="36"/>
  <c r="N32" i="36"/>
  <c r="O32" i="36"/>
  <c r="N31" i="36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N22" i="36" s="1"/>
  <c r="O22" i="36" s="1"/>
  <c r="E22" i="36"/>
  <c r="D22" i="36"/>
  <c r="N21" i="36"/>
  <c r="O21" i="36" s="1"/>
  <c r="N20" i="36"/>
  <c r="O20" i="36" s="1"/>
  <c r="N19" i="36"/>
  <c r="O19" i="36" s="1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52" i="36" s="1"/>
  <c r="I5" i="36"/>
  <c r="H5" i="36"/>
  <c r="G5" i="36"/>
  <c r="G52" i="36" s="1"/>
  <c r="F5" i="36"/>
  <c r="E5" i="36"/>
  <c r="D5" i="36"/>
  <c r="N48" i="35"/>
  <c r="O48" i="35" s="1"/>
  <c r="M47" i="35"/>
  <c r="L47" i="35"/>
  <c r="N47" i="35" s="1"/>
  <c r="O47" i="35" s="1"/>
  <c r="K47" i="35"/>
  <c r="J47" i="35"/>
  <c r="I47" i="35"/>
  <c r="H47" i="35"/>
  <c r="G47" i="35"/>
  <c r="F47" i="35"/>
  <c r="E47" i="35"/>
  <c r="D47" i="35"/>
  <c r="N46" i="35"/>
  <c r="O46" i="35" s="1"/>
  <c r="N45" i="35"/>
  <c r="O45" i="35" s="1"/>
  <c r="N44" i="35"/>
  <c r="O44" i="35"/>
  <c r="N43" i="35"/>
  <c r="O43" i="35"/>
  <c r="M42" i="35"/>
  <c r="L42" i="35"/>
  <c r="K42" i="35"/>
  <c r="J42" i="35"/>
  <c r="I42" i="35"/>
  <c r="N42" i="35" s="1"/>
  <c r="O42" i="35" s="1"/>
  <c r="H42" i="35"/>
  <c r="G42" i="35"/>
  <c r="F42" i="35"/>
  <c r="E42" i="35"/>
  <c r="D42" i="35"/>
  <c r="N41" i="35"/>
  <c r="O41" i="35" s="1"/>
  <c r="N40" i="35"/>
  <c r="O40" i="35" s="1"/>
  <c r="N39" i="35"/>
  <c r="O39" i="35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N36" i="35" s="1"/>
  <c r="O36" i="35" s="1"/>
  <c r="E36" i="35"/>
  <c r="D36" i="35"/>
  <c r="N35" i="35"/>
  <c r="O35" i="35" s="1"/>
  <c r="N34" i="35"/>
  <c r="O34" i="35" s="1"/>
  <c r="N33" i="35"/>
  <c r="O33" i="35" s="1"/>
  <c r="N32" i="35"/>
  <c r="O32" i="35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 s="1"/>
  <c r="N18" i="35"/>
  <c r="O18" i="35" s="1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M49" i="35" s="1"/>
  <c r="L5" i="35"/>
  <c r="K5" i="35"/>
  <c r="J5" i="35"/>
  <c r="I5" i="35"/>
  <c r="I49" i="35" s="1"/>
  <c r="H5" i="35"/>
  <c r="H49" i="35" s="1"/>
  <c r="G5" i="35"/>
  <c r="F5" i="35"/>
  <c r="E5" i="35"/>
  <c r="E49" i="35" s="1"/>
  <c r="D5" i="35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N39" i="34" s="1"/>
  <c r="O39" i="34" s="1"/>
  <c r="E39" i="34"/>
  <c r="D39" i="34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D52" i="34" s="1"/>
  <c r="N31" i="34"/>
  <c r="O31" i="34" s="1"/>
  <c r="N30" i="34"/>
  <c r="O30" i="34" s="1"/>
  <c r="N29" i="34"/>
  <c r="O29" i="34" s="1"/>
  <c r="N28" i="34"/>
  <c r="O28" i="34"/>
  <c r="N27" i="34"/>
  <c r="O27" i="34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N21" i="34"/>
  <c r="O21" i="34" s="1"/>
  <c r="N20" i="34"/>
  <c r="O20" i="34" s="1"/>
  <c r="N19" i="34"/>
  <c r="O19" i="34"/>
  <c r="N18" i="34"/>
  <c r="O18" i="34"/>
  <c r="N17" i="34"/>
  <c r="O17" i="34" s="1"/>
  <c r="N16" i="34"/>
  <c r="O16" i="34" s="1"/>
  <c r="M15" i="34"/>
  <c r="M52" i="34" s="1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L52" i="34" s="1"/>
  <c r="K5" i="34"/>
  <c r="J5" i="34"/>
  <c r="J52" i="34" s="1"/>
  <c r="I5" i="34"/>
  <c r="I52" i="34" s="1"/>
  <c r="H5" i="34"/>
  <c r="H52" i="34" s="1"/>
  <c r="G5" i="34"/>
  <c r="F5" i="34"/>
  <c r="E5" i="34"/>
  <c r="E52" i="34" s="1"/>
  <c r="D5" i="34"/>
  <c r="N11" i="33"/>
  <c r="O11" i="33" s="1"/>
  <c r="N51" i="33"/>
  <c r="O51" i="33" s="1"/>
  <c r="N33" i="33"/>
  <c r="O33" i="33"/>
  <c r="N34" i="33"/>
  <c r="O34" i="33" s="1"/>
  <c r="N35" i="33"/>
  <c r="O35" i="33" s="1"/>
  <c r="N36" i="33"/>
  <c r="O36" i="33" s="1"/>
  <c r="N37" i="33"/>
  <c r="O37" i="33" s="1"/>
  <c r="N38" i="33"/>
  <c r="O38" i="33" s="1"/>
  <c r="N25" i="33"/>
  <c r="O25" i="33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E32" i="33"/>
  <c r="F32" i="33"/>
  <c r="G32" i="33"/>
  <c r="H32" i="33"/>
  <c r="I32" i="33"/>
  <c r="J32" i="33"/>
  <c r="K32" i="33"/>
  <c r="L32" i="33"/>
  <c r="M32" i="33"/>
  <c r="D32" i="33"/>
  <c r="E24" i="33"/>
  <c r="F24" i="33"/>
  <c r="G24" i="33"/>
  <c r="H24" i="33"/>
  <c r="I24" i="33"/>
  <c r="J24" i="33"/>
  <c r="K24" i="33"/>
  <c r="L24" i="33"/>
  <c r="M24" i="33"/>
  <c r="D24" i="33"/>
  <c r="E15" i="33"/>
  <c r="F15" i="33"/>
  <c r="G15" i="33"/>
  <c r="H15" i="33"/>
  <c r="I15" i="33"/>
  <c r="J15" i="33"/>
  <c r="J52" i="33" s="1"/>
  <c r="K15" i="33"/>
  <c r="L15" i="33"/>
  <c r="M15" i="33"/>
  <c r="D15" i="33"/>
  <c r="E5" i="33"/>
  <c r="E52" i="33" s="1"/>
  <c r="F5" i="33"/>
  <c r="G5" i="33"/>
  <c r="H5" i="33"/>
  <c r="I5" i="33"/>
  <c r="J5" i="33"/>
  <c r="K5" i="33"/>
  <c r="L5" i="33"/>
  <c r="M5" i="33"/>
  <c r="M52" i="33" s="1"/>
  <c r="D5" i="33"/>
  <c r="E49" i="33"/>
  <c r="F49" i="33"/>
  <c r="G49" i="33"/>
  <c r="H49" i="33"/>
  <c r="I49" i="33"/>
  <c r="J49" i="33"/>
  <c r="K49" i="33"/>
  <c r="L49" i="33"/>
  <c r="M49" i="33"/>
  <c r="D49" i="33"/>
  <c r="N50" i="33"/>
  <c r="O50" i="33"/>
  <c r="N47" i="33"/>
  <c r="O47" i="33" s="1"/>
  <c r="N48" i="33"/>
  <c r="O48" i="33" s="1"/>
  <c r="N46" i="33"/>
  <c r="O46" i="33" s="1"/>
  <c r="E45" i="33"/>
  <c r="F45" i="33"/>
  <c r="G45" i="33"/>
  <c r="H45" i="33"/>
  <c r="I45" i="33"/>
  <c r="J45" i="33"/>
  <c r="K45" i="33"/>
  <c r="L45" i="33"/>
  <c r="M45" i="33"/>
  <c r="D45" i="33"/>
  <c r="E40" i="33"/>
  <c r="F40" i="33"/>
  <c r="G40" i="33"/>
  <c r="H40" i="33"/>
  <c r="I40" i="33"/>
  <c r="J40" i="33"/>
  <c r="K40" i="33"/>
  <c r="K52" i="33" s="1"/>
  <c r="L40" i="33"/>
  <c r="M40" i="33"/>
  <c r="D40" i="33"/>
  <c r="N42" i="33"/>
  <c r="O42" i="33" s="1"/>
  <c r="N43" i="33"/>
  <c r="O43" i="33" s="1"/>
  <c r="N44" i="33"/>
  <c r="O44" i="33" s="1"/>
  <c r="N41" i="33"/>
  <c r="O41" i="33" s="1"/>
  <c r="N39" i="33"/>
  <c r="O39" i="33" s="1"/>
  <c r="N17" i="33"/>
  <c r="O17" i="33" s="1"/>
  <c r="N18" i="33"/>
  <c r="O18" i="33"/>
  <c r="N19" i="33"/>
  <c r="O19" i="33"/>
  <c r="N20" i="33"/>
  <c r="O20" i="33"/>
  <c r="N21" i="33"/>
  <c r="O21" i="33" s="1"/>
  <c r="N22" i="33"/>
  <c r="O22" i="33" s="1"/>
  <c r="N23" i="33"/>
  <c r="O23" i="33" s="1"/>
  <c r="N7" i="33"/>
  <c r="O7" i="33" s="1"/>
  <c r="N8" i="33"/>
  <c r="O8" i="33" s="1"/>
  <c r="N9" i="33"/>
  <c r="O9" i="33" s="1"/>
  <c r="N10" i="33"/>
  <c r="O10" i="33" s="1"/>
  <c r="N12" i="33"/>
  <c r="O12" i="33" s="1"/>
  <c r="N13" i="33"/>
  <c r="O13" i="33" s="1"/>
  <c r="N14" i="33"/>
  <c r="O14" i="33" s="1"/>
  <c r="N6" i="33"/>
  <c r="O6" i="33"/>
  <c r="N16" i="33"/>
  <c r="O16" i="33"/>
  <c r="F52" i="36"/>
  <c r="N5" i="35"/>
  <c r="O5" i="35" s="1"/>
  <c r="E60" i="40"/>
  <c r="N26" i="40"/>
  <c r="O26" i="40" s="1"/>
  <c r="F61" i="41"/>
  <c r="G61" i="41"/>
  <c r="M62" i="42"/>
  <c r="L62" i="42"/>
  <c r="E62" i="42"/>
  <c r="H63" i="43"/>
  <c r="N16" i="43"/>
  <c r="O16" i="43" s="1"/>
  <c r="H62" i="44"/>
  <c r="O51" i="46"/>
  <c r="P51" i="46" s="1"/>
  <c r="K61" i="46"/>
  <c r="G61" i="46"/>
  <c r="L61" i="46"/>
  <c r="N5" i="45"/>
  <c r="O5" i="45" s="1"/>
  <c r="O25" i="48" l="1"/>
  <c r="P25" i="48" s="1"/>
  <c r="N59" i="48"/>
  <c r="K59" i="48"/>
  <c r="L59" i="48"/>
  <c r="M59" i="48"/>
  <c r="O45" i="48"/>
  <c r="P45" i="48" s="1"/>
  <c r="E59" i="48"/>
  <c r="J59" i="48"/>
  <c r="F59" i="48"/>
  <c r="O57" i="48"/>
  <c r="P57" i="48" s="1"/>
  <c r="G59" i="48"/>
  <c r="H59" i="48"/>
  <c r="O50" i="48"/>
  <c r="P50" i="48" s="1"/>
  <c r="I59" i="48"/>
  <c r="O31" i="48"/>
  <c r="P31" i="48" s="1"/>
  <c r="O15" i="48"/>
  <c r="P15" i="48" s="1"/>
  <c r="O5" i="48"/>
  <c r="P5" i="48" s="1"/>
  <c r="D59" i="48"/>
  <c r="N5" i="34"/>
  <c r="O5" i="34" s="1"/>
  <c r="D52" i="36"/>
  <c r="K48" i="38"/>
  <c r="E58" i="39"/>
  <c r="N50" i="40"/>
  <c r="O50" i="40" s="1"/>
  <c r="N49" i="33"/>
  <c r="O49" i="33" s="1"/>
  <c r="N16" i="39"/>
  <c r="O16" i="39" s="1"/>
  <c r="N5" i="41"/>
  <c r="O5" i="41" s="1"/>
  <c r="D52" i="33"/>
  <c r="N32" i="33"/>
  <c r="O32" i="33" s="1"/>
  <c r="G49" i="35"/>
  <c r="N43" i="37"/>
  <c r="O43" i="37" s="1"/>
  <c r="I63" i="45"/>
  <c r="E59" i="37"/>
  <c r="N59" i="37" s="1"/>
  <c r="O59" i="37" s="1"/>
  <c r="N57" i="37"/>
  <c r="O57" i="37" s="1"/>
  <c r="D61" i="41"/>
  <c r="G52" i="33"/>
  <c r="L52" i="33"/>
  <c r="N52" i="33" s="1"/>
  <c r="O52" i="33" s="1"/>
  <c r="K52" i="34"/>
  <c r="N46" i="38"/>
  <c r="O46" i="38" s="1"/>
  <c r="M58" i="39"/>
  <c r="N26" i="39"/>
  <c r="O26" i="39" s="1"/>
  <c r="N40" i="33"/>
  <c r="O40" i="33" s="1"/>
  <c r="N28" i="36"/>
  <c r="O28" i="36" s="1"/>
  <c r="F62" i="44"/>
  <c r="F52" i="34"/>
  <c r="J62" i="42"/>
  <c r="N5" i="40"/>
  <c r="O5" i="40" s="1"/>
  <c r="I59" i="37"/>
  <c r="D62" i="42"/>
  <c r="N49" i="34"/>
  <c r="O49" i="34" s="1"/>
  <c r="O5" i="46"/>
  <c r="P5" i="46" s="1"/>
  <c r="L58" i="39"/>
  <c r="N45" i="40"/>
  <c r="O45" i="40" s="1"/>
  <c r="H52" i="33"/>
  <c r="N32" i="34"/>
  <c r="O32" i="34" s="1"/>
  <c r="K49" i="35"/>
  <c r="I52" i="36"/>
  <c r="O59" i="46"/>
  <c r="P59" i="46" s="1"/>
  <c r="M52" i="36"/>
  <c r="L59" i="37"/>
  <c r="N45" i="41"/>
  <c r="O45" i="41" s="1"/>
  <c r="F52" i="33"/>
  <c r="L52" i="36"/>
  <c r="N5" i="37"/>
  <c r="O5" i="37" s="1"/>
  <c r="N5" i="36"/>
  <c r="O5" i="36" s="1"/>
  <c r="E63" i="43"/>
  <c r="N48" i="45"/>
  <c r="O48" i="45" s="1"/>
  <c r="N16" i="44"/>
  <c r="O16" i="44" s="1"/>
  <c r="N24" i="33"/>
  <c r="O24" i="33" s="1"/>
  <c r="N13" i="38"/>
  <c r="O13" i="38" s="1"/>
  <c r="N38" i="38"/>
  <c r="O38" i="38" s="1"/>
  <c r="N50" i="41"/>
  <c r="O50" i="41" s="1"/>
  <c r="N5" i="43"/>
  <c r="O5" i="43" s="1"/>
  <c r="J63" i="45"/>
  <c r="N48" i="37"/>
  <c r="O48" i="37" s="1"/>
  <c r="N45" i="33"/>
  <c r="O45" i="33" s="1"/>
  <c r="N5" i="38"/>
  <c r="O5" i="38" s="1"/>
  <c r="O25" i="46"/>
  <c r="P25" i="46" s="1"/>
  <c r="N15" i="35"/>
  <c r="O15" i="35" s="1"/>
  <c r="N45" i="34"/>
  <c r="O45" i="34" s="1"/>
  <c r="H59" i="37"/>
  <c r="D48" i="38"/>
  <c r="N61" i="45"/>
  <c r="O61" i="45" s="1"/>
  <c r="J48" i="38"/>
  <c r="N16" i="37"/>
  <c r="O16" i="37" s="1"/>
  <c r="N42" i="38"/>
  <c r="O42" i="38" s="1"/>
  <c r="J49" i="35"/>
  <c r="G48" i="38"/>
  <c r="F58" i="39"/>
  <c r="M61" i="41"/>
  <c r="I62" i="42"/>
  <c r="N62" i="42" s="1"/>
  <c r="O62" i="42" s="1"/>
  <c r="I62" i="44"/>
  <c r="L49" i="35"/>
  <c r="N5" i="33"/>
  <c r="O5" i="33" s="1"/>
  <c r="G52" i="34"/>
  <c r="N52" i="34" s="1"/>
  <c r="O52" i="34" s="1"/>
  <c r="E52" i="36"/>
  <c r="K59" i="37"/>
  <c r="N32" i="37"/>
  <c r="O32" i="37" s="1"/>
  <c r="I48" i="38"/>
  <c r="N21" i="38"/>
  <c r="O21" i="38" s="1"/>
  <c r="J62" i="47"/>
  <c r="F62" i="47"/>
  <c r="L62" i="47"/>
  <c r="O15" i="47"/>
  <c r="P15" i="47" s="1"/>
  <c r="K62" i="47"/>
  <c r="N62" i="47"/>
  <c r="O5" i="47"/>
  <c r="P5" i="47" s="1"/>
  <c r="G62" i="47"/>
  <c r="H62" i="47"/>
  <c r="H61" i="41"/>
  <c r="N61" i="41" s="1"/>
  <c r="O61" i="41" s="1"/>
  <c r="N15" i="34"/>
  <c r="O15" i="34" s="1"/>
  <c r="H48" i="38"/>
  <c r="O47" i="47"/>
  <c r="P47" i="47" s="1"/>
  <c r="N5" i="44"/>
  <c r="O5" i="44" s="1"/>
  <c r="N26" i="37"/>
  <c r="O26" i="37" s="1"/>
  <c r="O52" i="47"/>
  <c r="P52" i="47" s="1"/>
  <c r="O60" i="47"/>
  <c r="P60" i="47" s="1"/>
  <c r="M61" i="46"/>
  <c r="I61" i="46"/>
  <c r="J61" i="46"/>
  <c r="K52" i="36"/>
  <c r="N37" i="36"/>
  <c r="O37" i="36" s="1"/>
  <c r="N56" i="39"/>
  <c r="O56" i="39" s="1"/>
  <c r="G63" i="45"/>
  <c r="I62" i="47"/>
  <c r="D62" i="46"/>
  <c r="D49" i="35"/>
  <c r="N31" i="39"/>
  <c r="O31" i="39" s="1"/>
  <c r="H52" i="36"/>
  <c r="O25" i="47"/>
  <c r="P25" i="47" s="1"/>
  <c r="E62" i="47"/>
  <c r="K63" i="43"/>
  <c r="L63" i="45"/>
  <c r="M63" i="43"/>
  <c r="N5" i="39"/>
  <c r="O5" i="39" s="1"/>
  <c r="N15" i="33"/>
  <c r="O15" i="33" s="1"/>
  <c r="D62" i="47"/>
  <c r="M62" i="47"/>
  <c r="N33" i="41"/>
  <c r="O33" i="41" s="1"/>
  <c r="J60" i="40"/>
  <c r="N60" i="40" s="1"/>
  <c r="O60" i="40" s="1"/>
  <c r="I52" i="33"/>
  <c r="F49" i="35"/>
  <c r="N34" i="45"/>
  <c r="O34" i="45" s="1"/>
  <c r="N51" i="42"/>
  <c r="O51" i="42" s="1"/>
  <c r="N26" i="45"/>
  <c r="O26" i="45" s="1"/>
  <c r="O33" i="47"/>
  <c r="P33" i="47" s="1"/>
  <c r="O59" i="48" l="1"/>
  <c r="P59" i="48" s="1"/>
  <c r="N48" i="38"/>
  <c r="O48" i="38" s="1"/>
  <c r="N52" i="36"/>
  <c r="O52" i="36" s="1"/>
  <c r="N63" i="45"/>
  <c r="O63" i="45" s="1"/>
  <c r="N62" i="44"/>
  <c r="O62" i="44" s="1"/>
  <c r="N63" i="43"/>
  <c r="O63" i="43" s="1"/>
  <c r="N58" i="39"/>
  <c r="O58" i="39" s="1"/>
  <c r="O61" i="46"/>
  <c r="P61" i="46" s="1"/>
  <c r="O62" i="47"/>
  <c r="P62" i="47" s="1"/>
  <c r="N49" i="35"/>
  <c r="O49" i="35" s="1"/>
</calcChain>
</file>

<file path=xl/sharedStrings.xml><?xml version="1.0" encoding="utf-8"?>
<sst xmlns="http://schemas.openxmlformats.org/spreadsheetml/2006/main" count="1182" uniqueCount="163">
  <si>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</si>
  <si>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</si>
  <si>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</si>
  <si>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</si>
  <si>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</si>
  <si>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</si>
  <si>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</si>
  <si>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</si>
  <si>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</si>
  <si>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</si>
  <si>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</si>
  <si>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</si>
  <si>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</si>
  <si>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</si>
  <si>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</si>
  <si>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</si>
  <si>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</si>
  <si>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</si>
  <si>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</si>
  <si>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</si>
  <si>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</si>
  <si>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</si>
  <si>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</si>
  <si>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</si>
  <si>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</si>
  <si>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Residential - Culture / Recreation</t>
  </si>
  <si>
    <t>Other Permits, Fees, and Special Assessments</t>
  </si>
  <si>
    <t>Intergovernmental Revenue</t>
  </si>
  <si>
    <t>State Grant - Physical Environment - Stormwater Management</t>
  </si>
  <si>
    <t>State Grant - Physical Environment - Other Physical Environment</t>
  </si>
  <si>
    <t>State Grant - Other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</si>
  <si>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</si>
  <si>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</si>
  <si>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</si>
  <si>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</si>
  <si>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</si>
  <si>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</si>
  <si>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</si>
  <si>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</si>
  <si>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</si>
  <si>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</si>
  <si>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</si>
  <si>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</si>
  <si>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</si>
  <si>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Physical Environment - Sewer / Wastewater Utility</t>
  </si>
  <si>
    <t>Culture / Recreation - Parks and Recreation</t>
  </si>
  <si>
    <t>Culture / Recreation - Cultural Services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</si>
  <si>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</si>
  <si>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</si>
  <si>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</si>
  <si>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</si>
  <si>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</si>
  <si>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Federal Fines and Forfeits</t>
  </si>
  <si>
    <t>Other Judgments, Fines, and Forfeits</t>
  </si>
  <si>
    <t>Interest and Other Earnings - Interest</t>
  </si>
  <si>
    <t>Rents and Royalties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</si>
  <si>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</si>
  <si>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</si>
  <si>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</si>
  <si>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</si>
  <si>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</si>
  <si>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</si>
  <si>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</si>
  <si>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</si>
  <si>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</si>
  <si>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</si>
  <si>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Sunny Isles Beach Revenues Reported by Account Code and Fund Type</t>
  </si>
  <si>
    <t>Local Fiscal Year Ended September 30, 2010</t>
  </si>
  <si>
    <t>Utility Service Tax - Telecommunications</t>
  </si>
  <si>
    <t>Utility Service Tax - Gas</t>
  </si>
  <si>
    <t>Federal Grant - Public Safety</t>
  </si>
  <si>
    <t>Federal Grant - Transportation - Other Transportation</t>
  </si>
  <si>
    <t>State Grant - Public Safety</t>
  </si>
  <si>
    <t>Grants from Other Local Units - Public Safety</t>
  </si>
  <si>
    <t>Physical Environment - Other Physical Environment Charges</t>
  </si>
  <si>
    <t>Transportation (User Fees) - Parking Facilities</t>
  </si>
  <si>
    <t>Culture / Recreation - Other Culture / Recreation Charges</t>
  </si>
  <si>
    <t>Court-Ordered Judgments and Fines - As Decided by Traffic Court</t>
  </si>
  <si>
    <t>State Fines and Forfeits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</si>
  <si>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</si>
  <si>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</si>
  <si>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</si>
  <si>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Physical Environment</t>
  </si>
  <si>
    <t>Contributions and Donations from Private Sources</t>
  </si>
  <si>
    <t>2011 Municipal Population:</t>
  </si>
  <si>
    <t>Local Fiscal Year Ended September 30, 2012</t>
  </si>
  <si>
    <t>Federal Grant - Other Federal Grants</t>
  </si>
  <si>
    <t>General Gov't (Not Court-Related) - Administrative Service Fees</t>
  </si>
  <si>
    <t>Public Safety - Other Public Safety Charges and Fees</t>
  </si>
  <si>
    <t>Disposition of Fixed Assets</t>
  </si>
  <si>
    <t>Proceeds - Proceeds from Refunding Bonds</t>
  </si>
  <si>
    <t>Proceeds of General Capital Asset Dispositions - Sales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</si>
  <si>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</si>
  <si>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</si>
  <si>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</si>
  <si>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</si>
  <si>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Other General Taxes</t>
  </si>
  <si>
    <t>Impact Fees - Commercial - Culture / Recreation</t>
  </si>
  <si>
    <t>Impact Fees - Commercial - Other</t>
  </si>
  <si>
    <t>Special Assessments - Capital Improvement</t>
  </si>
  <si>
    <t>Federal Grant - Physical Environment - Sewer / Wastewater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</si>
  <si>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</si>
  <si>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</si>
  <si>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</si>
  <si>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</si>
  <si>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Transportation - Parking Facilities</t>
  </si>
  <si>
    <t>Culture / Recreation - Special Recreation Facilities</t>
  </si>
  <si>
    <t>Interest and Other Earnings - Net Increase (Decrease) in Fair Value of Investments</t>
  </si>
  <si>
    <t>Interest and Other Earnings - Gain (Loss) on Sale of Investments</t>
  </si>
  <si>
    <t>Sales - Disposition of Fixed Assets</t>
  </si>
  <si>
    <t>Other Miscellaneous Revenues - Settlements</t>
  </si>
  <si>
    <t>2013 Municipal Population:</t>
  </si>
  <si>
    <t>Local Fiscal Year Ended September 30, 2008</t>
  </si>
  <si>
    <t>Permits and Franchise Fees</t>
  </si>
  <si>
    <t>Franchise Fee - Water</t>
  </si>
  <si>
    <t>Franchise Fee - Other</t>
  </si>
  <si>
    <t>Other Permits and Fees</t>
  </si>
  <si>
    <t>State Grant - Physical Environment - Sewer / Wastewater</t>
  </si>
  <si>
    <t>State Grant - Transportation - Other Transportation</t>
  </si>
  <si>
    <t>2008 Municipal Population:</t>
  </si>
  <si>
    <t>Local Fiscal Year Ended September 30, 2014</t>
  </si>
  <si>
    <t>Impact Fees - Commercial - Public Safety</t>
  </si>
  <si>
    <t>2014 Municipal Population:</t>
  </si>
  <si>
    <t>Local Fiscal Year Ended September 30, 2015</t>
  </si>
  <si>
    <t>State Grant - Culture / Recreation</t>
  </si>
  <si>
    <t>General Government - Other General Government Charges and Fees</t>
  </si>
  <si>
    <t>2015 Municipal Population:</t>
  </si>
  <si>
    <t>Local Fiscal Year Ended September 30, 2016</t>
  </si>
  <si>
    <t>Federal Grant - Culture / Recreation</t>
  </si>
  <si>
    <t>2016 Municipal Population:</t>
  </si>
  <si>
    <t>Local Fiscal Year Ended September 30, 2017</t>
  </si>
  <si>
    <t>2017 Municipal Population:</t>
  </si>
  <si>
    <t>Local Fiscal Year Ended September 30, 2018</t>
  </si>
  <si>
    <t>Non-Operating - Special Items (Gain)</t>
  </si>
  <si>
    <t>2018 Municipal Population:</t>
  </si>
  <si>
    <t>Local Fiscal Year Ended September 30, 2019</t>
  </si>
  <si>
    <t>Federal Grant - Physical Environment - Other Physical Environment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</si>
  <si>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</si>
  <si>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</si>
  <si>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</si>
  <si>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</si>
  <si>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</si>
  <si>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</si>
  <si>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</si>
  <si>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</si>
  <si>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</si>
  <si>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</si>
  <si>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</si>
  <si>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</si>
  <si>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</si>
  <si>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</si>
  <si>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</si>
  <si>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Other</t>
  </si>
  <si>
    <t>Transportation - Mass Transit</t>
  </si>
  <si>
    <t>Other Charges for Services (Not Court-Related)</t>
  </si>
  <si>
    <t>2021 Municipal Population:</t>
  </si>
  <si>
    <t>Local Fiscal Year Ended September 30, 2022</t>
  </si>
  <si>
    <t>Impact Fees - Residential - Other</t>
  </si>
  <si>
    <t>State Shared Revenues - General Government - Municipal Revenue Sharing Program</t>
  </si>
  <si>
    <t>Grants from Other Local Units - Human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</si>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</sst>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CF25-262D-4EAA-833D-72283B365B8E}">
  <sheetPr>
    <pageSetUpPr fitToPage="1"/>
  </sheetPr>
  <dimension ref="A1:ED63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66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161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59</v>
      </c>
      <c r="B3" s="111"/>
      <c r="C3" s="112"/>
      <c r="D3" s="116" t="s">
        <v>35</v>
      </c>
      <c r="E3" s="117"/>
      <c r="F3" s="117"/>
      <c r="G3" s="117"/>
      <c r="H3" s="118"/>
      <c r="I3" s="116" t="s">
        <v>36</v>
      </c>
      <c r="J3" s="118"/>
      <c r="K3" s="116" t="s">
        <v>38</v>
      </c>
      <c r="L3" s="117"/>
      <c r="M3" s="118"/>
      <c r="N3" s="52"/>
      <c r="O3" s="53"/>
      <c r="P3" s="119" t="s">
        <v>141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60</v>
      </c>
      <c r="F4" s="55" t="s">
        <v>61</v>
      </c>
      <c r="G4" s="55" t="s">
        <v>62</v>
      </c>
      <c r="H4" s="55" t="s">
        <v>6</v>
      </c>
      <c r="I4" s="55" t="s">
        <v>7</v>
      </c>
      <c r="J4" s="56" t="s">
        <v>63</v>
      </c>
      <c r="K4" s="56" t="s">
        <v>8</v>
      </c>
      <c r="L4" s="56" t="s">
        <v>9</v>
      </c>
      <c r="M4" s="56" t="s">
        <v>142</v>
      </c>
      <c r="N4" s="56" t="s">
        <v>10</v>
      </c>
      <c r="O4" s="56" t="s">
        <v>143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144</v>
      </c>
      <c r="B5" s="60"/>
      <c r="C5" s="60"/>
      <c r="D5" s="61">
        <f>SUM(D6:D14)</f>
        <v>32820927</v>
      </c>
      <c r="E5" s="61">
        <f>SUM(E6:E14)</f>
        <v>232272</v>
      </c>
      <c r="F5" s="61">
        <f>SUM(F6:F14)</f>
        <v>0</v>
      </c>
      <c r="G5" s="61">
        <f>SUM(G6:G14)</f>
        <v>0</v>
      </c>
      <c r="H5" s="61">
        <f>SUM(H6:H14)</f>
        <v>0</v>
      </c>
      <c r="I5" s="61">
        <f>SUM(I6:I14)</f>
        <v>87569</v>
      </c>
      <c r="J5" s="61">
        <f>SUM(J6:J14)</f>
        <v>0</v>
      </c>
      <c r="K5" s="61">
        <f>SUM(K6:K14)</f>
        <v>0</v>
      </c>
      <c r="L5" s="61">
        <f>SUM(L6:L14)</f>
        <v>0</v>
      </c>
      <c r="M5" s="61">
        <f>SUM(M6:M14)</f>
        <v>0</v>
      </c>
      <c r="N5" s="61">
        <f>SUM(N6:N14)</f>
        <v>0</v>
      </c>
      <c r="O5" s="62">
        <f>SUM(D5:N5)</f>
        <v>33140768</v>
      </c>
      <c r="P5" s="63">
        <f>(O5/P$61)</f>
        <v>1454.6270464820261</v>
      </c>
      <c r="Q5" s="64"/>
    </row>
    <row r="6" spans="1:134">
      <c r="A6" s="66"/>
      <c r="B6" s="67">
        <v>311</v>
      </c>
      <c r="C6" s="68" t="s">
        <v>3</v>
      </c>
      <c r="D6" s="69">
        <v>26375504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26375504</v>
      </c>
      <c r="P6" s="70">
        <f>(O6/P$61)</f>
        <v>1157.6835359698021</v>
      </c>
      <c r="Q6" s="71"/>
    </row>
    <row r="7" spans="1:134">
      <c r="A7" s="66"/>
      <c r="B7" s="67">
        <v>312.41000000000003</v>
      </c>
      <c r="C7" s="68" t="s">
        <v>145</v>
      </c>
      <c r="D7" s="69">
        <v>0</v>
      </c>
      <c r="E7" s="69">
        <v>232272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3" si="0">SUM(D7:N7)</f>
        <v>232272</v>
      </c>
      <c r="P7" s="70">
        <f>(O7/P$61)</f>
        <v>10.194969933722513</v>
      </c>
      <c r="Q7" s="71"/>
    </row>
    <row r="8" spans="1:134">
      <c r="A8" s="66"/>
      <c r="B8" s="67">
        <v>312.43</v>
      </c>
      <c r="C8" s="68" t="s">
        <v>146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87569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87569</v>
      </c>
      <c r="P8" s="70">
        <f>(O8/P$61)</f>
        <v>3.8436114646885837</v>
      </c>
      <c r="Q8" s="71"/>
    </row>
    <row r="9" spans="1:134">
      <c r="A9" s="66"/>
      <c r="B9" s="67">
        <v>314.10000000000002</v>
      </c>
      <c r="C9" s="68" t="s">
        <v>14</v>
      </c>
      <c r="D9" s="69">
        <v>3998491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3998491</v>
      </c>
      <c r="P9" s="70">
        <f>(O9/P$61)</f>
        <v>175.50326998200413</v>
      </c>
      <c r="Q9" s="71"/>
    </row>
    <row r="10" spans="1:134">
      <c r="A10" s="66"/>
      <c r="B10" s="67">
        <v>314.3</v>
      </c>
      <c r="C10" s="68" t="s">
        <v>15</v>
      </c>
      <c r="D10" s="69">
        <v>1231400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1231400</v>
      </c>
      <c r="P10" s="70">
        <f>(O10/P$61)</f>
        <v>54.049071676249838</v>
      </c>
      <c r="Q10" s="71"/>
    </row>
    <row r="11" spans="1:134">
      <c r="A11" s="66"/>
      <c r="B11" s="67">
        <v>314.39999999999998</v>
      </c>
      <c r="C11" s="68" t="s">
        <v>69</v>
      </c>
      <c r="D11" s="69">
        <v>22213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22213</v>
      </c>
      <c r="P11" s="70">
        <f>(O11/P$61)</f>
        <v>0.97498134574024486</v>
      </c>
      <c r="Q11" s="71"/>
    </row>
    <row r="12" spans="1:134">
      <c r="A12" s="66"/>
      <c r="B12" s="67">
        <v>315.2</v>
      </c>
      <c r="C12" s="68" t="s">
        <v>147</v>
      </c>
      <c r="D12" s="69">
        <v>802138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802138</v>
      </c>
      <c r="P12" s="70">
        <f>(O12/P$61)</f>
        <v>35.207742615107755</v>
      </c>
      <c r="Q12" s="71"/>
    </row>
    <row r="13" spans="1:134">
      <c r="A13" s="66"/>
      <c r="B13" s="67">
        <v>316</v>
      </c>
      <c r="C13" s="68" t="s">
        <v>95</v>
      </c>
      <c r="D13" s="69">
        <v>373919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373919</v>
      </c>
      <c r="P13" s="70">
        <f>(O13/P$61)</f>
        <v>16.412193302023439</v>
      </c>
      <c r="Q13" s="71"/>
    </row>
    <row r="14" spans="1:134">
      <c r="A14" s="66"/>
      <c r="B14" s="67">
        <v>319.89999999999998</v>
      </c>
      <c r="C14" s="68" t="s">
        <v>96</v>
      </c>
      <c r="D14" s="69">
        <v>17262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>SUM(D14:N14)</f>
        <v>17262</v>
      </c>
      <c r="P14" s="70">
        <f>(O14/P$61)</f>
        <v>0.75767019268753022</v>
      </c>
      <c r="Q14" s="71"/>
    </row>
    <row r="15" spans="1:134" ht="15.75">
      <c r="A15" s="72" t="s">
        <v>19</v>
      </c>
      <c r="B15" s="73"/>
      <c r="C15" s="74"/>
      <c r="D15" s="75">
        <f>SUM(D16:D24)</f>
        <v>4326709</v>
      </c>
      <c r="E15" s="75">
        <f>SUM(E16:E24)</f>
        <v>3131901</v>
      </c>
      <c r="F15" s="75">
        <f>SUM(F16:F24)</f>
        <v>0</v>
      </c>
      <c r="G15" s="75">
        <f>SUM(G16:G24)</f>
        <v>313774</v>
      </c>
      <c r="H15" s="75">
        <f>SUM(H16:H24)</f>
        <v>0</v>
      </c>
      <c r="I15" s="75">
        <f>SUM(I16:I24)</f>
        <v>0</v>
      </c>
      <c r="J15" s="75">
        <f>SUM(J16:J24)</f>
        <v>0</v>
      </c>
      <c r="K15" s="75">
        <f>SUM(K16:K24)</f>
        <v>0</v>
      </c>
      <c r="L15" s="75">
        <f>SUM(L16:L24)</f>
        <v>0</v>
      </c>
      <c r="M15" s="75">
        <f>SUM(M16:M24)</f>
        <v>0</v>
      </c>
      <c r="N15" s="75">
        <f>SUM(N16:N24)</f>
        <v>0</v>
      </c>
      <c r="O15" s="76">
        <f>SUM(D15:N15)</f>
        <v>7772384</v>
      </c>
      <c r="P15" s="77">
        <f>(O15/P$61)</f>
        <v>341.14840012289864</v>
      </c>
      <c r="Q15" s="78"/>
    </row>
    <row r="16" spans="1:134">
      <c r="A16" s="66"/>
      <c r="B16" s="67">
        <v>322</v>
      </c>
      <c r="C16" s="68" t="s">
        <v>148</v>
      </c>
      <c r="D16" s="69">
        <v>132204</v>
      </c>
      <c r="E16" s="69">
        <v>3111461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>SUM(D16:N16)</f>
        <v>3243665</v>
      </c>
      <c r="P16" s="70">
        <f>(O16/P$61)</f>
        <v>142.37216345520784</v>
      </c>
      <c r="Q16" s="71"/>
    </row>
    <row r="17" spans="1:17">
      <c r="A17" s="66"/>
      <c r="B17" s="67">
        <v>323.10000000000002</v>
      </c>
      <c r="C17" s="68" t="s">
        <v>20</v>
      </c>
      <c r="D17" s="69">
        <v>3022598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ref="O17:O24" si="1">SUM(D17:N17)</f>
        <v>3022598</v>
      </c>
      <c r="P17" s="70">
        <f>(O17/P$61)</f>
        <v>132.66900759338102</v>
      </c>
      <c r="Q17" s="71"/>
    </row>
    <row r="18" spans="1:17">
      <c r="A18" s="66"/>
      <c r="B18" s="67">
        <v>323.39999999999998</v>
      </c>
      <c r="C18" s="68" t="s">
        <v>21</v>
      </c>
      <c r="D18" s="69">
        <v>22126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22126</v>
      </c>
      <c r="P18" s="70">
        <f>(O18/P$61)</f>
        <v>0.97116270903744017</v>
      </c>
      <c r="Q18" s="71"/>
    </row>
    <row r="19" spans="1:17">
      <c r="A19" s="66"/>
      <c r="B19" s="67">
        <v>323.7</v>
      </c>
      <c r="C19" s="68" t="s">
        <v>22</v>
      </c>
      <c r="D19" s="69">
        <v>735376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735376</v>
      </c>
      <c r="P19" s="70">
        <f>(O19/P$61)</f>
        <v>32.277399815652018</v>
      </c>
      <c r="Q19" s="71"/>
    </row>
    <row r="20" spans="1:17">
      <c r="A20" s="66"/>
      <c r="B20" s="67">
        <v>324.11</v>
      </c>
      <c r="C20" s="68" t="s">
        <v>23</v>
      </c>
      <c r="D20" s="69">
        <v>0</v>
      </c>
      <c r="E20" s="69">
        <v>0</v>
      </c>
      <c r="F20" s="69">
        <v>0</v>
      </c>
      <c r="G20" s="69">
        <v>1773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1773</v>
      </c>
      <c r="P20" s="70">
        <f>(O20/P$61)</f>
        <v>7.7821182460606597E-2</v>
      </c>
      <c r="Q20" s="71"/>
    </row>
    <row r="21" spans="1:17">
      <c r="A21" s="66"/>
      <c r="B21" s="67">
        <v>324.61</v>
      </c>
      <c r="C21" s="68" t="s">
        <v>25</v>
      </c>
      <c r="D21" s="69">
        <v>0</v>
      </c>
      <c r="E21" s="69">
        <v>0</v>
      </c>
      <c r="F21" s="69">
        <v>0</v>
      </c>
      <c r="G21" s="69">
        <v>6742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6742</v>
      </c>
      <c r="P21" s="70">
        <f>(O21/P$61)</f>
        <v>0.29592239827941885</v>
      </c>
      <c r="Q21" s="71"/>
    </row>
    <row r="22" spans="1:17">
      <c r="A22" s="66"/>
      <c r="B22" s="67">
        <v>324.91000000000003</v>
      </c>
      <c r="C22" s="68" t="s">
        <v>157</v>
      </c>
      <c r="D22" s="69">
        <v>0</v>
      </c>
      <c r="E22" s="69">
        <v>0</v>
      </c>
      <c r="F22" s="69">
        <v>0</v>
      </c>
      <c r="G22" s="69">
        <v>4709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4709</v>
      </c>
      <c r="P22" s="70">
        <f>(O22/P$61)</f>
        <v>0.20668919808629241</v>
      </c>
      <c r="Q22" s="71"/>
    </row>
    <row r="23" spans="1:17">
      <c r="A23" s="66"/>
      <c r="B23" s="67">
        <v>325.10000000000002</v>
      </c>
      <c r="C23" s="68" t="s">
        <v>99</v>
      </c>
      <c r="D23" s="69">
        <v>0</v>
      </c>
      <c r="E23" s="69">
        <v>0</v>
      </c>
      <c r="F23" s="69">
        <v>0</v>
      </c>
      <c r="G23" s="69">
        <v>162800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162800</v>
      </c>
      <c r="P23" s="70">
        <f>(O23/P$61)</f>
        <v>7.1456787955932057</v>
      </c>
      <c r="Q23" s="71"/>
    </row>
    <row r="24" spans="1:17">
      <c r="A24" s="66"/>
      <c r="B24" s="67">
        <v>329.5</v>
      </c>
      <c r="C24" s="68" t="s">
        <v>149</v>
      </c>
      <c r="D24" s="69">
        <v>414405</v>
      </c>
      <c r="E24" s="69">
        <v>20440</v>
      </c>
      <c r="F24" s="69">
        <v>0</v>
      </c>
      <c r="G24" s="69">
        <v>137750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572595</v>
      </c>
      <c r="P24" s="70">
        <f>(O24/P$61)</f>
        <v>25.132554975200808</v>
      </c>
      <c r="Q24" s="71"/>
    </row>
    <row r="25" spans="1:17" ht="15.75">
      <c r="A25" s="72" t="s">
        <v>150</v>
      </c>
      <c r="B25" s="73"/>
      <c r="C25" s="74"/>
      <c r="D25" s="75">
        <f>SUM(D26:D30)</f>
        <v>3261743</v>
      </c>
      <c r="E25" s="75">
        <f>SUM(E26:E30)</f>
        <v>4753260</v>
      </c>
      <c r="F25" s="75">
        <f>SUM(F26:F30)</f>
        <v>0</v>
      </c>
      <c r="G25" s="75">
        <f>SUM(G26:G30)</f>
        <v>0</v>
      </c>
      <c r="H25" s="75">
        <f>SUM(H26:H30)</f>
        <v>0</v>
      </c>
      <c r="I25" s="75">
        <f>SUM(I26:I30)</f>
        <v>0</v>
      </c>
      <c r="J25" s="75">
        <f>SUM(J26:J30)</f>
        <v>0</v>
      </c>
      <c r="K25" s="75">
        <f>SUM(K26:K30)</f>
        <v>0</v>
      </c>
      <c r="L25" s="75">
        <f>SUM(L26:L30)</f>
        <v>0</v>
      </c>
      <c r="M25" s="75">
        <f>SUM(M26:M30)</f>
        <v>0</v>
      </c>
      <c r="N25" s="75">
        <f>SUM(N26:N30)</f>
        <v>0</v>
      </c>
      <c r="O25" s="76">
        <f>SUM(D25:N25)</f>
        <v>8015003</v>
      </c>
      <c r="P25" s="77">
        <f>(O25/P$61)</f>
        <v>351.79752446999959</v>
      </c>
      <c r="Q25" s="78"/>
    </row>
    <row r="26" spans="1:17">
      <c r="A26" s="66"/>
      <c r="B26" s="67">
        <v>331.2</v>
      </c>
      <c r="C26" s="68" t="s">
        <v>70</v>
      </c>
      <c r="D26" s="69">
        <v>51172</v>
      </c>
      <c r="E26" s="69">
        <v>4574905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>SUM(D26:N26)</f>
        <v>4626077</v>
      </c>
      <c r="P26" s="70">
        <f>(O26/P$61)</f>
        <v>203.04951060000877</v>
      </c>
      <c r="Q26" s="71"/>
    </row>
    <row r="27" spans="1:17">
      <c r="A27" s="66"/>
      <c r="B27" s="67">
        <v>335.125</v>
      </c>
      <c r="C27" s="68" t="s">
        <v>158</v>
      </c>
      <c r="D27" s="69">
        <v>754806</v>
      </c>
      <c r="E27" s="69">
        <v>178355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ref="O27:O29" si="2">SUM(D27:N27)</f>
        <v>933161</v>
      </c>
      <c r="P27" s="70">
        <f>(O27/P$61)</f>
        <v>40.95865338190756</v>
      </c>
      <c r="Q27" s="71"/>
    </row>
    <row r="28" spans="1:17">
      <c r="A28" s="66"/>
      <c r="B28" s="67">
        <v>335.15</v>
      </c>
      <c r="C28" s="68" t="s">
        <v>102</v>
      </c>
      <c r="D28" s="69">
        <v>23145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2"/>
        <v>23145</v>
      </c>
      <c r="P28" s="70">
        <f>(O28/P$61)</f>
        <v>1.0158890400737393</v>
      </c>
      <c r="Q28" s="71"/>
    </row>
    <row r="29" spans="1:17">
      <c r="A29" s="66"/>
      <c r="B29" s="67">
        <v>335.18</v>
      </c>
      <c r="C29" s="68" t="s">
        <v>151</v>
      </c>
      <c r="D29" s="69">
        <v>2417438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2"/>
        <v>2417438</v>
      </c>
      <c r="P29" s="70">
        <f>(O29/P$61)</f>
        <v>106.10709739718212</v>
      </c>
      <c r="Q29" s="71"/>
    </row>
    <row r="30" spans="1:17">
      <c r="A30" s="66"/>
      <c r="B30" s="67">
        <v>337.3</v>
      </c>
      <c r="C30" s="68" t="s">
        <v>34</v>
      </c>
      <c r="D30" s="69">
        <v>15182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" si="3">SUM(D30:N30)</f>
        <v>15182</v>
      </c>
      <c r="P30" s="70">
        <f>(O30/P$61)</f>
        <v>0.66637405082737133</v>
      </c>
      <c r="Q30" s="71"/>
    </row>
    <row r="31" spans="1:17" ht="15.75">
      <c r="A31" s="72" t="s">
        <v>39</v>
      </c>
      <c r="B31" s="73"/>
      <c r="C31" s="74"/>
      <c r="D31" s="75">
        <f>SUM(D32:D44)</f>
        <v>5387999</v>
      </c>
      <c r="E31" s="75">
        <f>SUM(E32:E44)</f>
        <v>1425610</v>
      </c>
      <c r="F31" s="75">
        <f>SUM(F32:F44)</f>
        <v>0</v>
      </c>
      <c r="G31" s="75">
        <f>SUM(G32:G44)</f>
        <v>0</v>
      </c>
      <c r="H31" s="75">
        <f>SUM(H32:H44)</f>
        <v>0</v>
      </c>
      <c r="I31" s="75">
        <f>SUM(I32:I44)</f>
        <v>1308002</v>
      </c>
      <c r="J31" s="75">
        <f>SUM(J32:J44)</f>
        <v>0</v>
      </c>
      <c r="K31" s="75">
        <f>SUM(K32:K44)</f>
        <v>0</v>
      </c>
      <c r="L31" s="75">
        <f>SUM(L32:L44)</f>
        <v>0</v>
      </c>
      <c r="M31" s="75">
        <f>SUM(M32:M44)</f>
        <v>0</v>
      </c>
      <c r="N31" s="75">
        <f>SUM(N32:N44)</f>
        <v>0</v>
      </c>
      <c r="O31" s="75">
        <f>SUM(D31:N31)</f>
        <v>8121611</v>
      </c>
      <c r="P31" s="77">
        <f>(O31/P$61)</f>
        <v>356.47680287933986</v>
      </c>
      <c r="Q31" s="78"/>
    </row>
    <row r="32" spans="1:17">
      <c r="A32" s="66"/>
      <c r="B32" s="67">
        <v>341.3</v>
      </c>
      <c r="C32" s="68" t="s">
        <v>104</v>
      </c>
      <c r="D32" s="69">
        <v>1393895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ref="O32:O43" si="4">SUM(D32:N32)</f>
        <v>1393895</v>
      </c>
      <c r="P32" s="70">
        <f>(O32/P$61)</f>
        <v>61.181363297195276</v>
      </c>
      <c r="Q32" s="71"/>
    </row>
    <row r="33" spans="1:17">
      <c r="A33" s="66"/>
      <c r="B33" s="67">
        <v>341.9</v>
      </c>
      <c r="C33" s="68" t="s">
        <v>125</v>
      </c>
      <c r="D33" s="69">
        <v>0</v>
      </c>
      <c r="E33" s="69">
        <v>39956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4"/>
        <v>39956</v>
      </c>
      <c r="P33" s="70">
        <f>(O33/P$61)</f>
        <v>1.7537637712329368</v>
      </c>
      <c r="Q33" s="71"/>
    </row>
    <row r="34" spans="1:17">
      <c r="A34" s="66"/>
      <c r="B34" s="67">
        <v>342.1</v>
      </c>
      <c r="C34" s="68" t="s">
        <v>43</v>
      </c>
      <c r="D34" s="69">
        <v>568270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4"/>
        <v>568270</v>
      </c>
      <c r="P34" s="70">
        <f>(O34/P$61)</f>
        <v>24.94272044945793</v>
      </c>
      <c r="Q34" s="71"/>
    </row>
    <row r="35" spans="1:17">
      <c r="A35" s="66"/>
      <c r="B35" s="67">
        <v>342.9</v>
      </c>
      <c r="C35" s="68" t="s">
        <v>88</v>
      </c>
      <c r="D35" s="69">
        <v>62054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4"/>
        <v>62054</v>
      </c>
      <c r="P35" s="70">
        <f>(O35/P$61)</f>
        <v>2.7236974937453367</v>
      </c>
      <c r="Q35" s="71"/>
    </row>
    <row r="36" spans="1:17">
      <c r="A36" s="66"/>
      <c r="B36" s="67">
        <v>343.5</v>
      </c>
      <c r="C36" s="68" t="s">
        <v>44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1308002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4"/>
        <v>1308002</v>
      </c>
      <c r="P36" s="70">
        <f>(O36/P$61)</f>
        <v>57.411315454505555</v>
      </c>
      <c r="Q36" s="71"/>
    </row>
    <row r="37" spans="1:17">
      <c r="A37" s="66"/>
      <c r="B37" s="67">
        <v>344.3</v>
      </c>
      <c r="C37" s="68" t="s">
        <v>153</v>
      </c>
      <c r="D37" s="69">
        <v>0</v>
      </c>
      <c r="E37" s="69">
        <v>1385654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4"/>
        <v>1385654</v>
      </c>
      <c r="P37" s="70">
        <f>(O37/P$61)</f>
        <v>60.819646227450292</v>
      </c>
      <c r="Q37" s="71"/>
    </row>
    <row r="38" spans="1:17">
      <c r="A38" s="66"/>
      <c r="B38" s="67">
        <v>344.5</v>
      </c>
      <c r="C38" s="68" t="s">
        <v>105</v>
      </c>
      <c r="D38" s="69">
        <v>2127504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4"/>
        <v>2127504</v>
      </c>
      <c r="P38" s="70">
        <f>(O38/P$61)</f>
        <v>93.381205284642064</v>
      </c>
      <c r="Q38" s="71"/>
    </row>
    <row r="39" spans="1:17">
      <c r="A39" s="66"/>
      <c r="B39" s="67">
        <v>347.2</v>
      </c>
      <c r="C39" s="68" t="s">
        <v>45</v>
      </c>
      <c r="D39" s="69">
        <v>939568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4"/>
        <v>939568</v>
      </c>
      <c r="P39" s="70">
        <f>(O39/P$61)</f>
        <v>41.239871834262388</v>
      </c>
      <c r="Q39" s="71"/>
    </row>
    <row r="40" spans="1:17">
      <c r="A40" s="66"/>
      <c r="B40" s="67">
        <v>347.3</v>
      </c>
      <c r="C40" s="68" t="s">
        <v>46</v>
      </c>
      <c r="D40" s="69">
        <v>3079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4"/>
        <v>3079</v>
      </c>
      <c r="P40" s="70">
        <f>(O40/P$61)</f>
        <v>0.13514462537857175</v>
      </c>
      <c r="Q40" s="71"/>
    </row>
    <row r="41" spans="1:17">
      <c r="A41" s="66"/>
      <c r="B41" s="67">
        <v>347.4</v>
      </c>
      <c r="C41" s="68" t="s">
        <v>47</v>
      </c>
      <c r="D41" s="69">
        <v>44758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4"/>
        <v>44758</v>
      </c>
      <c r="P41" s="70">
        <f>(O41/P$61)</f>
        <v>1.9645349602773998</v>
      </c>
      <c r="Q41" s="71"/>
    </row>
    <row r="42" spans="1:17">
      <c r="A42" s="66"/>
      <c r="B42" s="67">
        <v>347.5</v>
      </c>
      <c r="C42" s="68" t="s">
        <v>106</v>
      </c>
      <c r="D42" s="69">
        <v>76846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4"/>
        <v>76846</v>
      </c>
      <c r="P42" s="70">
        <f>(O42/P$61)</f>
        <v>3.3729535179739281</v>
      </c>
      <c r="Q42" s="71"/>
    </row>
    <row r="43" spans="1:17">
      <c r="A43" s="66"/>
      <c r="B43" s="67">
        <v>347.9</v>
      </c>
      <c r="C43" s="68" t="s">
        <v>76</v>
      </c>
      <c r="D43" s="69">
        <v>7100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4"/>
        <v>7100</v>
      </c>
      <c r="P43" s="70">
        <f>(O43/P$61)</f>
        <v>0.31163586884958083</v>
      </c>
      <c r="Q43" s="71"/>
    </row>
    <row r="44" spans="1:17">
      <c r="A44" s="66"/>
      <c r="B44" s="67">
        <v>349</v>
      </c>
      <c r="C44" s="68" t="s">
        <v>154</v>
      </c>
      <c r="D44" s="69">
        <v>164925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>SUM(D44:N44)</f>
        <v>164925</v>
      </c>
      <c r="P44" s="70">
        <f>(O44/P$61)</f>
        <v>7.238950094368608</v>
      </c>
      <c r="Q44" s="71"/>
    </row>
    <row r="45" spans="1:17" ht="15.75">
      <c r="A45" s="72" t="s">
        <v>40</v>
      </c>
      <c r="B45" s="73"/>
      <c r="C45" s="74"/>
      <c r="D45" s="75">
        <f>SUM(D46:D49)</f>
        <v>934334</v>
      </c>
      <c r="E45" s="75">
        <f>SUM(E46:E49)</f>
        <v>48516</v>
      </c>
      <c r="F45" s="75">
        <f>SUM(F46:F49)</f>
        <v>0</v>
      </c>
      <c r="G45" s="75">
        <f>SUM(G46:G49)</f>
        <v>0</v>
      </c>
      <c r="H45" s="75">
        <f>SUM(H46:H49)</f>
        <v>0</v>
      </c>
      <c r="I45" s="75">
        <f>SUM(I46:I49)</f>
        <v>0</v>
      </c>
      <c r="J45" s="75">
        <f>SUM(J46:J49)</f>
        <v>0</v>
      </c>
      <c r="K45" s="75">
        <f>SUM(K46:K49)</f>
        <v>0</v>
      </c>
      <c r="L45" s="75">
        <f>SUM(L46:L49)</f>
        <v>0</v>
      </c>
      <c r="M45" s="75">
        <f>SUM(M46:M49)</f>
        <v>0</v>
      </c>
      <c r="N45" s="75">
        <f>SUM(N46:N49)</f>
        <v>0</v>
      </c>
      <c r="O45" s="75">
        <f>SUM(D45:N45)</f>
        <v>982850</v>
      </c>
      <c r="P45" s="77">
        <f>(O45/P$61)</f>
        <v>43.139621647719792</v>
      </c>
      <c r="Q45" s="78"/>
    </row>
    <row r="46" spans="1:17">
      <c r="A46" s="79"/>
      <c r="B46" s="80">
        <v>351.5</v>
      </c>
      <c r="C46" s="81" t="s">
        <v>77</v>
      </c>
      <c r="D46" s="69">
        <v>468064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ref="O46:O49" si="5">SUM(D46:N46)</f>
        <v>468064</v>
      </c>
      <c r="P46" s="70">
        <f>(O46/P$61)</f>
        <v>20.544441030592985</v>
      </c>
      <c r="Q46" s="71"/>
    </row>
    <row r="47" spans="1:17">
      <c r="A47" s="79"/>
      <c r="B47" s="80">
        <v>354</v>
      </c>
      <c r="C47" s="81" t="s">
        <v>51</v>
      </c>
      <c r="D47" s="69">
        <v>463411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5"/>
        <v>463411</v>
      </c>
      <c r="P47" s="70">
        <f>(O47/P$61)</f>
        <v>20.340209805556775</v>
      </c>
      <c r="Q47" s="71"/>
    </row>
    <row r="48" spans="1:17">
      <c r="A48" s="79"/>
      <c r="B48" s="80">
        <v>355</v>
      </c>
      <c r="C48" s="81" t="s">
        <v>52</v>
      </c>
      <c r="D48" s="69">
        <v>0</v>
      </c>
      <c r="E48" s="69">
        <v>37722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5"/>
        <v>37722</v>
      </c>
      <c r="P48" s="70">
        <f>(O48/P$61)</f>
        <v>1.6557082034850545</v>
      </c>
      <c r="Q48" s="71"/>
    </row>
    <row r="49" spans="1:120">
      <c r="A49" s="79"/>
      <c r="B49" s="80">
        <v>356</v>
      </c>
      <c r="C49" s="81" t="s">
        <v>78</v>
      </c>
      <c r="D49" s="69">
        <v>2859</v>
      </c>
      <c r="E49" s="69">
        <v>10794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5"/>
        <v>13653</v>
      </c>
      <c r="P49" s="70">
        <f>(O49/P$61)</f>
        <v>0.59926260808497567</v>
      </c>
      <c r="Q49" s="71"/>
    </row>
    <row r="50" spans="1:120" ht="15.75">
      <c r="A50" s="72" t="s">
        <v>4</v>
      </c>
      <c r="B50" s="73"/>
      <c r="C50" s="74"/>
      <c r="D50" s="75">
        <f>SUM(D51:D56)</f>
        <v>6326903</v>
      </c>
      <c r="E50" s="75">
        <f>SUM(E51:E56)</f>
        <v>588478</v>
      </c>
      <c r="F50" s="75">
        <f>SUM(F51:F56)</f>
        <v>0</v>
      </c>
      <c r="G50" s="75">
        <f>SUM(G51:G56)</f>
        <v>547166</v>
      </c>
      <c r="H50" s="75">
        <f>SUM(H51:H56)</f>
        <v>0</v>
      </c>
      <c r="I50" s="75">
        <f>SUM(I51:I56)</f>
        <v>61199</v>
      </c>
      <c r="J50" s="75">
        <f>SUM(J51:J56)</f>
        <v>0</v>
      </c>
      <c r="K50" s="75">
        <f>SUM(K51:K56)</f>
        <v>0</v>
      </c>
      <c r="L50" s="75">
        <f>SUM(L51:L56)</f>
        <v>0</v>
      </c>
      <c r="M50" s="75">
        <f>SUM(M51:M56)</f>
        <v>0</v>
      </c>
      <c r="N50" s="75">
        <f>SUM(N51:N56)</f>
        <v>0</v>
      </c>
      <c r="O50" s="75">
        <f>SUM(D50:N50)</f>
        <v>7523746</v>
      </c>
      <c r="P50" s="77">
        <f>(O50/P$61)</f>
        <v>330.23508756528992</v>
      </c>
      <c r="Q50" s="78"/>
    </row>
    <row r="51" spans="1:120">
      <c r="A51" s="66"/>
      <c r="B51" s="67">
        <v>361.1</v>
      </c>
      <c r="C51" s="68" t="s">
        <v>54</v>
      </c>
      <c r="D51" s="69">
        <v>2359922</v>
      </c>
      <c r="E51" s="69">
        <v>518365</v>
      </c>
      <c r="F51" s="69">
        <v>0</v>
      </c>
      <c r="G51" s="69">
        <v>538306</v>
      </c>
      <c r="H51" s="69">
        <v>0</v>
      </c>
      <c r="I51" s="69">
        <v>64774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>SUM(D51:N51)</f>
        <v>3481367</v>
      </c>
      <c r="P51" s="70">
        <f>(O51/P$61)</f>
        <v>152.80546899003642</v>
      </c>
      <c r="Q51" s="71"/>
    </row>
    <row r="52" spans="1:120">
      <c r="A52" s="66"/>
      <c r="B52" s="67">
        <v>361.3</v>
      </c>
      <c r="C52" s="68" t="s">
        <v>107</v>
      </c>
      <c r="D52" s="69">
        <v>-85450</v>
      </c>
      <c r="E52" s="69">
        <v>-20517</v>
      </c>
      <c r="F52" s="69">
        <v>0</v>
      </c>
      <c r="G52" s="69">
        <v>-15140</v>
      </c>
      <c r="H52" s="69">
        <v>0</v>
      </c>
      <c r="I52" s="69">
        <v>-3575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ref="O52:O58" si="6">SUM(D52:N52)</f>
        <v>-124682</v>
      </c>
      <c r="P52" s="70">
        <f>(O52/P$61)</f>
        <v>-5.4725892112540055</v>
      </c>
      <c r="Q52" s="71"/>
    </row>
    <row r="53" spans="1:120">
      <c r="A53" s="66"/>
      <c r="B53" s="67">
        <v>362</v>
      </c>
      <c r="C53" s="68" t="s">
        <v>55</v>
      </c>
      <c r="D53" s="69">
        <v>2349977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6"/>
        <v>2349977</v>
      </c>
      <c r="P53" s="70">
        <f>(O53/P$61)</f>
        <v>103.14607382697625</v>
      </c>
      <c r="Q53" s="71"/>
    </row>
    <row r="54" spans="1:120">
      <c r="A54" s="66"/>
      <c r="B54" s="67">
        <v>364</v>
      </c>
      <c r="C54" s="68" t="s">
        <v>109</v>
      </c>
      <c r="D54" s="69">
        <v>28897</v>
      </c>
      <c r="E54" s="69">
        <v>36317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6"/>
        <v>65214</v>
      </c>
      <c r="P54" s="70">
        <f>(O54/P$61)</f>
        <v>2.8623974015713469</v>
      </c>
      <c r="Q54" s="71"/>
    </row>
    <row r="55" spans="1:120">
      <c r="A55" s="66"/>
      <c r="B55" s="67">
        <v>369.3</v>
      </c>
      <c r="C55" s="68" t="s">
        <v>110</v>
      </c>
      <c r="D55" s="69">
        <v>130061</v>
      </c>
      <c r="E55" s="69">
        <v>28667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>SUM(D55:N55)</f>
        <v>158728</v>
      </c>
      <c r="P55" s="70">
        <f>(O55/P$61)</f>
        <v>6.9669490409515866</v>
      </c>
      <c r="Q55" s="71"/>
    </row>
    <row r="56" spans="1:120">
      <c r="A56" s="66"/>
      <c r="B56" s="67">
        <v>369.9</v>
      </c>
      <c r="C56" s="68" t="s">
        <v>56</v>
      </c>
      <c r="D56" s="69">
        <v>1543496</v>
      </c>
      <c r="E56" s="69">
        <v>25646</v>
      </c>
      <c r="F56" s="69">
        <v>0</v>
      </c>
      <c r="G56" s="69">
        <v>24000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6"/>
        <v>1593142</v>
      </c>
      <c r="P56" s="70">
        <f>(O56/P$61)</f>
        <v>69.926787517008293</v>
      </c>
      <c r="Q56" s="71"/>
    </row>
    <row r="57" spans="1:120" ht="15.75">
      <c r="A57" s="72" t="s">
        <v>41</v>
      </c>
      <c r="B57" s="73"/>
      <c r="C57" s="74"/>
      <c r="D57" s="75">
        <f>SUM(D58:D58)</f>
        <v>0</v>
      </c>
      <c r="E57" s="75">
        <f>SUM(E58:E58)</f>
        <v>500000</v>
      </c>
      <c r="F57" s="75">
        <f>SUM(F58:F58)</f>
        <v>0</v>
      </c>
      <c r="G57" s="75">
        <f>SUM(G58:G58)</f>
        <v>108477</v>
      </c>
      <c r="H57" s="75">
        <f>SUM(H58:H58)</f>
        <v>0</v>
      </c>
      <c r="I57" s="75">
        <f>SUM(I58:I58)</f>
        <v>0</v>
      </c>
      <c r="J57" s="75">
        <f>SUM(J58:J58)</f>
        <v>0</v>
      </c>
      <c r="K57" s="75">
        <f>SUM(K58:K58)</f>
        <v>0</v>
      </c>
      <c r="L57" s="75">
        <f>SUM(L58:L58)</f>
        <v>0</v>
      </c>
      <c r="M57" s="75">
        <f>SUM(M58:M58)</f>
        <v>0</v>
      </c>
      <c r="N57" s="75">
        <f>SUM(N58:N58)</f>
        <v>0</v>
      </c>
      <c r="O57" s="75">
        <f t="shared" si="6"/>
        <v>608477</v>
      </c>
      <c r="P57" s="77">
        <f>(O57/P$61)</f>
        <v>26.707501207040337</v>
      </c>
      <c r="Q57" s="71"/>
    </row>
    <row r="58" spans="1:120" ht="15.75" thickBot="1">
      <c r="A58" s="66"/>
      <c r="B58" s="67">
        <v>381</v>
      </c>
      <c r="C58" s="68" t="s">
        <v>57</v>
      </c>
      <c r="D58" s="69">
        <v>0</v>
      </c>
      <c r="E58" s="69">
        <v>500000</v>
      </c>
      <c r="F58" s="69">
        <v>0</v>
      </c>
      <c r="G58" s="69">
        <v>108477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6"/>
        <v>608477</v>
      </c>
      <c r="P58" s="70">
        <f>(O58/P$61)</f>
        <v>26.707501207040337</v>
      </c>
      <c r="Q58" s="71"/>
    </row>
    <row r="59" spans="1:120" ht="16.5" thickBot="1">
      <c r="A59" s="82" t="s">
        <v>48</v>
      </c>
      <c r="B59" s="83"/>
      <c r="C59" s="84"/>
      <c r="D59" s="85">
        <f>SUM(D5,D15,D25,D31,D45,D50,D57)</f>
        <v>53058615</v>
      </c>
      <c r="E59" s="85">
        <f>SUM(E5,E15,E25,E31,E45,E50,E57)</f>
        <v>10680037</v>
      </c>
      <c r="F59" s="85">
        <f>SUM(F5,F15,F25,F31,F45,F50,F57)</f>
        <v>0</v>
      </c>
      <c r="G59" s="85">
        <f>SUM(G5,G15,G25,G31,G45,G50,G57)</f>
        <v>969417</v>
      </c>
      <c r="H59" s="85">
        <f>SUM(H5,H15,H25,H31,H45,H50,H57)</f>
        <v>0</v>
      </c>
      <c r="I59" s="85">
        <f>SUM(I5,I15,I25,I31,I45,I50,I57)</f>
        <v>1456770</v>
      </c>
      <c r="J59" s="85">
        <f>SUM(J5,J15,J25,J31,J45,J50,J57)</f>
        <v>0</v>
      </c>
      <c r="K59" s="85">
        <f>SUM(K5,K15,K25,K31,K45,K50,K57)</f>
        <v>0</v>
      </c>
      <c r="L59" s="85">
        <f>SUM(L5,L15,L25,L31,L45,L50,L57)</f>
        <v>0</v>
      </c>
      <c r="M59" s="85">
        <f>SUM(M5,M15,M25,M31,M45,M50,M57)</f>
        <v>0</v>
      </c>
      <c r="N59" s="85">
        <f>SUM(N5,N15,N25,N31,N45,N50,N57)</f>
        <v>0</v>
      </c>
      <c r="O59" s="85">
        <f>SUM(D59:N59)</f>
        <v>66164839</v>
      </c>
      <c r="P59" s="86">
        <f>(O59/P$61)</f>
        <v>2904.131984374314</v>
      </c>
      <c r="Q59" s="64"/>
      <c r="R59" s="87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</row>
    <row r="60" spans="1:120">
      <c r="A60" s="88"/>
      <c r="B60" s="89"/>
      <c r="C60" s="89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1"/>
    </row>
    <row r="61" spans="1:120">
      <c r="A61" s="92"/>
      <c r="B61" s="93"/>
      <c r="C61" s="93"/>
      <c r="D61" s="94"/>
      <c r="E61" s="94"/>
      <c r="F61" s="94"/>
      <c r="G61" s="94"/>
      <c r="H61" s="94"/>
      <c r="I61" s="94"/>
      <c r="J61" s="94"/>
      <c r="K61" s="94"/>
      <c r="L61" s="94"/>
      <c r="M61" s="97" t="s">
        <v>162</v>
      </c>
      <c r="N61" s="97"/>
      <c r="O61" s="97"/>
      <c r="P61" s="95">
        <v>22783</v>
      </c>
    </row>
    <row r="62" spans="1:120">
      <c r="A62" s="98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/>
    </row>
    <row r="63" spans="1:120" ht="15.75" customHeight="1" thickBot="1">
      <c r="A63" s="101" t="s">
        <v>80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3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22556625</v>
      </c>
      <c r="E5" s="27">
        <f t="shared" si="0"/>
        <v>1006548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84481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23647654</v>
      </c>
      <c r="O5" s="33">
        <f t="shared" ref="O5:O36" si="1">(N5/O$60)</f>
        <v>1089.8540879343718</v>
      </c>
      <c r="P5" s="6"/>
    </row>
    <row r="6" spans="1:133">
      <c r="A6" s="12"/>
      <c r="B6" s="25">
        <v>311</v>
      </c>
      <c r="C6" s="20" t="s">
        <v>3</v>
      </c>
      <c r="D6" s="46">
        <v>17906644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17906644</v>
      </c>
      <c r="O6" s="47">
        <f t="shared" si="1"/>
        <v>825.2670292192829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213565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213565</v>
      </c>
      <c r="O7" s="47">
        <f t="shared" si="1"/>
        <v>9.8426122223246377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84481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84481</v>
      </c>
      <c r="O8" s="47">
        <f t="shared" si="1"/>
        <v>3.8934924877868928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792983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792983</v>
      </c>
      <c r="O9" s="47">
        <f t="shared" si="1"/>
        <v>36.546363720158539</v>
      </c>
      <c r="P9" s="9"/>
    </row>
    <row r="10" spans="1:133">
      <c r="A10" s="12"/>
      <c r="B10" s="25">
        <v>314.10000000000002</v>
      </c>
      <c r="C10" s="20" t="s">
        <v>14</v>
      </c>
      <c r="D10" s="46">
        <v>2545491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2545491</v>
      </c>
      <c r="O10" s="47">
        <f t="shared" si="1"/>
        <v>117.31454511936585</v>
      </c>
      <c r="P10" s="9"/>
    </row>
    <row r="11" spans="1:133">
      <c r="A11" s="12"/>
      <c r="B11" s="25">
        <v>314.3</v>
      </c>
      <c r="C11" s="20" t="s">
        <v>15</v>
      </c>
      <c r="D11" s="46">
        <v>775635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775635</v>
      </c>
      <c r="O11" s="47">
        <f t="shared" si="1"/>
        <v>35.746843027007095</v>
      </c>
      <c r="P11" s="9"/>
    </row>
    <row r="12" spans="1:133">
      <c r="A12" s="12"/>
      <c r="B12" s="25">
        <v>314.39999999999998</v>
      </c>
      <c r="C12" s="20" t="s">
        <v>69</v>
      </c>
      <c r="D12" s="46">
        <v>33145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33145</v>
      </c>
      <c r="O12" s="47">
        <f t="shared" si="1"/>
        <v>1.5275601437920545</v>
      </c>
      <c r="P12" s="9"/>
    </row>
    <row r="13" spans="1:133">
      <c r="A13" s="12"/>
      <c r="B13" s="25">
        <v>315</v>
      </c>
      <c r="C13" s="20" t="s">
        <v>94</v>
      </c>
      <c r="D13" s="46">
        <v>1026621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1026621</v>
      </c>
      <c r="O13" s="47">
        <f t="shared" si="1"/>
        <v>47.314084247396075</v>
      </c>
      <c r="P13" s="9"/>
    </row>
    <row r="14" spans="1:133">
      <c r="A14" s="12"/>
      <c r="B14" s="25">
        <v>316</v>
      </c>
      <c r="C14" s="20" t="s">
        <v>95</v>
      </c>
      <c r="D14" s="46">
        <v>252606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252606</v>
      </c>
      <c r="O14" s="47">
        <f t="shared" si="1"/>
        <v>11.641902479491197</v>
      </c>
      <c r="P14" s="9"/>
    </row>
    <row r="15" spans="1:133">
      <c r="A15" s="12"/>
      <c r="B15" s="25">
        <v>319</v>
      </c>
      <c r="C15" s="20" t="s">
        <v>96</v>
      </c>
      <c r="D15" s="46">
        <v>16483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16483</v>
      </c>
      <c r="O15" s="47">
        <f t="shared" si="1"/>
        <v>0.75965526776661441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1642702</v>
      </c>
      <c r="E16" s="32">
        <f t="shared" si="3"/>
        <v>3264447</v>
      </c>
      <c r="F16" s="32">
        <f t="shared" si="3"/>
        <v>0</v>
      </c>
      <c r="G16" s="32">
        <f t="shared" si="3"/>
        <v>3233674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8140823</v>
      </c>
      <c r="O16" s="45">
        <f t="shared" si="1"/>
        <v>375.18771315328604</v>
      </c>
      <c r="P16" s="10"/>
    </row>
    <row r="17" spans="1:16">
      <c r="A17" s="12"/>
      <c r="B17" s="25">
        <v>322</v>
      </c>
      <c r="C17" s="20" t="s">
        <v>0</v>
      </c>
      <c r="D17" s="46">
        <v>158851</v>
      </c>
      <c r="E17" s="46">
        <v>3257861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3416712</v>
      </c>
      <c r="O17" s="47">
        <f t="shared" si="1"/>
        <v>157.46667895658587</v>
      </c>
      <c r="P17" s="9"/>
    </row>
    <row r="18" spans="1:16">
      <c r="A18" s="12"/>
      <c r="B18" s="25">
        <v>323.10000000000002</v>
      </c>
      <c r="C18" s="20" t="s">
        <v>20</v>
      </c>
      <c r="D18" s="46">
        <v>885727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885727</v>
      </c>
      <c r="O18" s="47">
        <f t="shared" si="1"/>
        <v>40.820674716563737</v>
      </c>
      <c r="P18" s="9"/>
    </row>
    <row r="19" spans="1:16">
      <c r="A19" s="12"/>
      <c r="B19" s="25">
        <v>323.39999999999998</v>
      </c>
      <c r="C19" s="20" t="s">
        <v>21</v>
      </c>
      <c r="D19" s="46">
        <v>11984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11984</v>
      </c>
      <c r="O19" s="47">
        <f t="shared" si="1"/>
        <v>0.55230896856853162</v>
      </c>
      <c r="P19" s="9"/>
    </row>
    <row r="20" spans="1:16">
      <c r="A20" s="12"/>
      <c r="B20" s="25">
        <v>323.7</v>
      </c>
      <c r="C20" s="20" t="s">
        <v>22</v>
      </c>
      <c r="D20" s="46">
        <v>387250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387250</v>
      </c>
      <c r="O20" s="47">
        <f t="shared" si="1"/>
        <v>17.847267029219282</v>
      </c>
      <c r="P20" s="9"/>
    </row>
    <row r="21" spans="1:16">
      <c r="A21" s="12"/>
      <c r="B21" s="25">
        <v>324.12</v>
      </c>
      <c r="C21" s="20" t="s">
        <v>121</v>
      </c>
      <c r="D21" s="46">
        <v>0</v>
      </c>
      <c r="E21" s="46">
        <v>0</v>
      </c>
      <c r="F21" s="46">
        <v>0</v>
      </c>
      <c r="G21" s="46">
        <v>66639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66639</v>
      </c>
      <c r="O21" s="47">
        <f t="shared" si="1"/>
        <v>3.0712047193289704</v>
      </c>
      <c r="P21" s="9"/>
    </row>
    <row r="22" spans="1:16">
      <c r="A22" s="12"/>
      <c r="B22" s="25">
        <v>324.62</v>
      </c>
      <c r="C22" s="20" t="s">
        <v>97</v>
      </c>
      <c r="D22" s="46">
        <v>0</v>
      </c>
      <c r="E22" s="46">
        <v>0</v>
      </c>
      <c r="F22" s="46">
        <v>0</v>
      </c>
      <c r="G22" s="46">
        <v>137323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137323</v>
      </c>
      <c r="O22" s="47">
        <f t="shared" si="1"/>
        <v>6.3288321504286111</v>
      </c>
      <c r="P22" s="9"/>
    </row>
    <row r="23" spans="1:16">
      <c r="A23" s="12"/>
      <c r="B23" s="25">
        <v>324.72000000000003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97067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97067</v>
      </c>
      <c r="O23" s="47">
        <f t="shared" si="1"/>
        <v>4.4735459489353859</v>
      </c>
      <c r="P23" s="9"/>
    </row>
    <row r="24" spans="1:16">
      <c r="A24" s="12"/>
      <c r="B24" s="25">
        <v>325.10000000000002</v>
      </c>
      <c r="C24" s="20" t="s">
        <v>99</v>
      </c>
      <c r="D24" s="46">
        <v>0</v>
      </c>
      <c r="E24" s="46">
        <v>0</v>
      </c>
      <c r="F24" s="46">
        <v>0</v>
      </c>
      <c r="G24" s="46">
        <v>110367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110367</v>
      </c>
      <c r="O24" s="47">
        <f t="shared" si="1"/>
        <v>5.0865056687252279</v>
      </c>
      <c r="P24" s="9"/>
    </row>
    <row r="25" spans="1:16">
      <c r="A25" s="12"/>
      <c r="B25" s="25">
        <v>329</v>
      </c>
      <c r="C25" s="20" t="s">
        <v>26</v>
      </c>
      <c r="D25" s="46">
        <v>198890</v>
      </c>
      <c r="E25" s="46">
        <v>6586</v>
      </c>
      <c r="F25" s="46">
        <v>0</v>
      </c>
      <c r="G25" s="46">
        <v>2822278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3027754</v>
      </c>
      <c r="O25" s="47">
        <f t="shared" si="1"/>
        <v>139.54069499493042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SUM(D27:D30)</f>
        <v>1997367</v>
      </c>
      <c r="E26" s="32">
        <f t="shared" si="6"/>
        <v>123728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-1895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2119200</v>
      </c>
      <c r="O26" s="45">
        <f t="shared" si="1"/>
        <v>97.667987832980003</v>
      </c>
      <c r="P26" s="10"/>
    </row>
    <row r="27" spans="1:16">
      <c r="A27" s="12"/>
      <c r="B27" s="25">
        <v>331.2</v>
      </c>
      <c r="C27" s="20" t="s">
        <v>70</v>
      </c>
      <c r="D27" s="46">
        <v>89878</v>
      </c>
      <c r="E27" s="46">
        <v>0</v>
      </c>
      <c r="F27" s="46">
        <v>0</v>
      </c>
      <c r="G27" s="46">
        <v>0</v>
      </c>
      <c r="H27" s="46">
        <v>0</v>
      </c>
      <c r="I27" s="46">
        <v>-1895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87983</v>
      </c>
      <c r="O27" s="47">
        <f t="shared" si="1"/>
        <v>4.054889851599226</v>
      </c>
      <c r="P27" s="9"/>
    </row>
    <row r="28" spans="1:16">
      <c r="A28" s="12"/>
      <c r="B28" s="25">
        <v>335.12</v>
      </c>
      <c r="C28" s="20" t="s">
        <v>101</v>
      </c>
      <c r="D28" s="46">
        <v>360975</v>
      </c>
      <c r="E28" s="46">
        <v>123728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484703</v>
      </c>
      <c r="O28" s="47">
        <f t="shared" si="1"/>
        <v>22.338602636187666</v>
      </c>
      <c r="P28" s="9"/>
    </row>
    <row r="29" spans="1:16">
      <c r="A29" s="12"/>
      <c r="B29" s="25">
        <v>335.15</v>
      </c>
      <c r="C29" s="20" t="s">
        <v>102</v>
      </c>
      <c r="D29" s="46">
        <v>18210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18210</v>
      </c>
      <c r="O29" s="47">
        <f t="shared" si="1"/>
        <v>0.83924785694534054</v>
      </c>
      <c r="P29" s="9"/>
    </row>
    <row r="30" spans="1:16">
      <c r="A30" s="12"/>
      <c r="B30" s="25">
        <v>335.18</v>
      </c>
      <c r="C30" s="20" t="s">
        <v>103</v>
      </c>
      <c r="D30" s="46">
        <v>1528304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1528304</v>
      </c>
      <c r="O30" s="47">
        <f t="shared" si="1"/>
        <v>70.435247488247768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SUM(D32:D42)</f>
        <v>4050586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978269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5028855</v>
      </c>
      <c r="O31" s="45">
        <f t="shared" si="1"/>
        <v>231.76583095216148</v>
      </c>
      <c r="P31" s="10"/>
    </row>
    <row r="32" spans="1:16">
      <c r="A32" s="12"/>
      <c r="B32" s="25">
        <v>341.3</v>
      </c>
      <c r="C32" s="20" t="s">
        <v>104</v>
      </c>
      <c r="D32" s="46">
        <v>907411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8">SUM(D32:M32)</f>
        <v>907411</v>
      </c>
      <c r="O32" s="47">
        <f t="shared" si="1"/>
        <v>41.820029495806068</v>
      </c>
      <c r="P32" s="9"/>
    </row>
    <row r="33" spans="1:16">
      <c r="A33" s="12"/>
      <c r="B33" s="25">
        <v>342.1</v>
      </c>
      <c r="C33" s="20" t="s">
        <v>43</v>
      </c>
      <c r="D33" s="46">
        <v>283972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283972</v>
      </c>
      <c r="O33" s="47">
        <f t="shared" si="1"/>
        <v>13.087473499861739</v>
      </c>
      <c r="P33" s="9"/>
    </row>
    <row r="34" spans="1:16">
      <c r="A34" s="12"/>
      <c r="B34" s="25">
        <v>342.9</v>
      </c>
      <c r="C34" s="20" t="s">
        <v>88</v>
      </c>
      <c r="D34" s="46">
        <v>1140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1140</v>
      </c>
      <c r="O34" s="47">
        <f t="shared" si="1"/>
        <v>5.2539404553415062E-2</v>
      </c>
      <c r="P34" s="9"/>
    </row>
    <row r="35" spans="1:16">
      <c r="A35" s="12"/>
      <c r="B35" s="25">
        <v>343.5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978269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978269</v>
      </c>
      <c r="O35" s="47">
        <f t="shared" si="1"/>
        <v>45.085676099179651</v>
      </c>
      <c r="P35" s="9"/>
    </row>
    <row r="36" spans="1:16">
      <c r="A36" s="12"/>
      <c r="B36" s="25">
        <v>344.5</v>
      </c>
      <c r="C36" s="20" t="s">
        <v>105</v>
      </c>
      <c r="D36" s="46">
        <v>1349106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1349106</v>
      </c>
      <c r="O36" s="47">
        <f t="shared" si="1"/>
        <v>62.176513964420685</v>
      </c>
      <c r="P36" s="9"/>
    </row>
    <row r="37" spans="1:16">
      <c r="A37" s="12"/>
      <c r="B37" s="25">
        <v>347.2</v>
      </c>
      <c r="C37" s="20" t="s">
        <v>45</v>
      </c>
      <c r="D37" s="46">
        <v>1045732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1045732</v>
      </c>
      <c r="O37" s="47">
        <f t="shared" ref="O37:O58" si="9">(N37/O$60)</f>
        <v>48.194856668817401</v>
      </c>
      <c r="P37" s="9"/>
    </row>
    <row r="38" spans="1:16">
      <c r="A38" s="12"/>
      <c r="B38" s="25">
        <v>347.3</v>
      </c>
      <c r="C38" s="20" t="s">
        <v>46</v>
      </c>
      <c r="D38" s="46">
        <v>23646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23646</v>
      </c>
      <c r="O38" s="47">
        <f t="shared" si="9"/>
        <v>1.0897778597105725</v>
      </c>
      <c r="P38" s="9"/>
    </row>
    <row r="39" spans="1:16">
      <c r="A39" s="12"/>
      <c r="B39" s="25">
        <v>347.4</v>
      </c>
      <c r="C39" s="20" t="s">
        <v>47</v>
      </c>
      <c r="D39" s="46">
        <v>44432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44432</v>
      </c>
      <c r="O39" s="47">
        <f t="shared" si="9"/>
        <v>2.0477463360678403</v>
      </c>
      <c r="P39" s="9"/>
    </row>
    <row r="40" spans="1:16">
      <c r="A40" s="12"/>
      <c r="B40" s="25">
        <v>347.5</v>
      </c>
      <c r="C40" s="20" t="s">
        <v>106</v>
      </c>
      <c r="D40" s="46">
        <v>101014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101014</v>
      </c>
      <c r="O40" s="47">
        <f t="shared" si="9"/>
        <v>4.6554521154023414</v>
      </c>
      <c r="P40" s="9"/>
    </row>
    <row r="41" spans="1:16">
      <c r="A41" s="12"/>
      <c r="B41" s="25">
        <v>347.9</v>
      </c>
      <c r="C41" s="20" t="s">
        <v>76</v>
      </c>
      <c r="D41" s="46">
        <v>32525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32525</v>
      </c>
      <c r="O41" s="47">
        <f t="shared" si="9"/>
        <v>1.498986081666513</v>
      </c>
      <c r="P41" s="9"/>
    </row>
    <row r="42" spans="1:16">
      <c r="A42" s="12"/>
      <c r="B42" s="25">
        <v>349</v>
      </c>
      <c r="C42" s="20" t="s">
        <v>1</v>
      </c>
      <c r="D42" s="46">
        <v>261608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261608</v>
      </c>
      <c r="O42" s="47">
        <f t="shared" si="9"/>
        <v>12.05677942667527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SUM(D44:D47)</f>
        <v>318061</v>
      </c>
      <c r="E43" s="32">
        <f t="shared" si="10"/>
        <v>96432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9" si="11">SUM(D43:M43)</f>
        <v>414493</v>
      </c>
      <c r="O43" s="45">
        <f t="shared" si="9"/>
        <v>19.102820536454974</v>
      </c>
      <c r="P43" s="10"/>
    </row>
    <row r="44" spans="1:16">
      <c r="A44" s="13"/>
      <c r="B44" s="39">
        <v>351.5</v>
      </c>
      <c r="C44" s="21" t="s">
        <v>77</v>
      </c>
      <c r="D44" s="46">
        <v>202320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202320</v>
      </c>
      <c r="O44" s="47">
        <f t="shared" si="9"/>
        <v>9.3243616923218724</v>
      </c>
      <c r="P44" s="9"/>
    </row>
    <row r="45" spans="1:16">
      <c r="A45" s="13"/>
      <c r="B45" s="39">
        <v>354</v>
      </c>
      <c r="C45" s="21" t="s">
        <v>51</v>
      </c>
      <c r="D45" s="46">
        <v>110653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110653</v>
      </c>
      <c r="O45" s="47">
        <f t="shared" si="9"/>
        <v>5.0996866070605584</v>
      </c>
      <c r="P45" s="9"/>
    </row>
    <row r="46" spans="1:16">
      <c r="A46" s="13"/>
      <c r="B46" s="39">
        <v>355</v>
      </c>
      <c r="C46" s="21" t="s">
        <v>52</v>
      </c>
      <c r="D46" s="46">
        <v>0</v>
      </c>
      <c r="E46" s="46">
        <v>14195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14195</v>
      </c>
      <c r="O46" s="47">
        <f t="shared" si="9"/>
        <v>0.65420776108397083</v>
      </c>
      <c r="P46" s="9"/>
    </row>
    <row r="47" spans="1:16">
      <c r="A47" s="13"/>
      <c r="B47" s="39">
        <v>356</v>
      </c>
      <c r="C47" s="21" t="s">
        <v>78</v>
      </c>
      <c r="D47" s="46">
        <v>5088</v>
      </c>
      <c r="E47" s="46">
        <v>82237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87325</v>
      </c>
      <c r="O47" s="47">
        <f t="shared" si="9"/>
        <v>4.0245644759885701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SUM(D49:D55)</f>
        <v>1037696</v>
      </c>
      <c r="E48" s="32">
        <f t="shared" si="12"/>
        <v>288158</v>
      </c>
      <c r="F48" s="32">
        <f t="shared" si="12"/>
        <v>0</v>
      </c>
      <c r="G48" s="32">
        <f t="shared" si="12"/>
        <v>864861</v>
      </c>
      <c r="H48" s="32">
        <f t="shared" si="12"/>
        <v>0</v>
      </c>
      <c r="I48" s="32">
        <f t="shared" si="12"/>
        <v>25005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2215720</v>
      </c>
      <c r="O48" s="45">
        <f t="shared" si="9"/>
        <v>102.11632408516914</v>
      </c>
      <c r="P48" s="10"/>
    </row>
    <row r="49" spans="1:119">
      <c r="A49" s="12"/>
      <c r="B49" s="25">
        <v>361.1</v>
      </c>
      <c r="C49" s="20" t="s">
        <v>54</v>
      </c>
      <c r="D49" s="46">
        <v>160997</v>
      </c>
      <c r="E49" s="46">
        <v>146601</v>
      </c>
      <c r="F49" s="46">
        <v>0</v>
      </c>
      <c r="G49" s="46">
        <v>412982</v>
      </c>
      <c r="H49" s="46">
        <v>0</v>
      </c>
      <c r="I49" s="46">
        <v>11748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732328</v>
      </c>
      <c r="O49" s="47">
        <f t="shared" si="9"/>
        <v>33.750944787538025</v>
      </c>
      <c r="P49" s="9"/>
    </row>
    <row r="50" spans="1:119">
      <c r="A50" s="12"/>
      <c r="B50" s="25">
        <v>361.3</v>
      </c>
      <c r="C50" s="20" t="s">
        <v>107</v>
      </c>
      <c r="D50" s="46">
        <v>256800</v>
      </c>
      <c r="E50" s="46">
        <v>140934</v>
      </c>
      <c r="F50" s="46">
        <v>0</v>
      </c>
      <c r="G50" s="46">
        <v>301879</v>
      </c>
      <c r="H50" s="46">
        <v>0</v>
      </c>
      <c r="I50" s="46">
        <v>13257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3">SUM(D50:M50)</f>
        <v>712870</v>
      </c>
      <c r="O50" s="47">
        <f t="shared" si="9"/>
        <v>32.854180108765782</v>
      </c>
      <c r="P50" s="9"/>
    </row>
    <row r="51" spans="1:119">
      <c r="A51" s="12"/>
      <c r="B51" s="25">
        <v>362</v>
      </c>
      <c r="C51" s="20" t="s">
        <v>55</v>
      </c>
      <c r="D51" s="46">
        <v>372721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372721</v>
      </c>
      <c r="O51" s="47">
        <f t="shared" si="9"/>
        <v>17.1776661443451</v>
      </c>
      <c r="P51" s="9"/>
    </row>
    <row r="52" spans="1:119">
      <c r="A52" s="12"/>
      <c r="B52" s="25">
        <v>364</v>
      </c>
      <c r="C52" s="20" t="s">
        <v>109</v>
      </c>
      <c r="D52" s="46">
        <v>65798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65798</v>
      </c>
      <c r="O52" s="47">
        <f t="shared" si="9"/>
        <v>3.0324453866715828</v>
      </c>
      <c r="P52" s="9"/>
    </row>
    <row r="53" spans="1:119">
      <c r="A53" s="12"/>
      <c r="B53" s="25">
        <v>366</v>
      </c>
      <c r="C53" s="20" t="s">
        <v>83</v>
      </c>
      <c r="D53" s="46">
        <v>11567</v>
      </c>
      <c r="E53" s="46">
        <v>0</v>
      </c>
      <c r="F53" s="46">
        <v>0</v>
      </c>
      <c r="G53" s="46">
        <v>150000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161567</v>
      </c>
      <c r="O53" s="47">
        <f t="shared" si="9"/>
        <v>7.4461701539312379</v>
      </c>
      <c r="P53" s="9"/>
    </row>
    <row r="54" spans="1:119">
      <c r="A54" s="12"/>
      <c r="B54" s="25">
        <v>369.3</v>
      </c>
      <c r="C54" s="20" t="s">
        <v>110</v>
      </c>
      <c r="D54" s="46">
        <v>29829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29829</v>
      </c>
      <c r="O54" s="47">
        <f t="shared" si="9"/>
        <v>1.374734998617384</v>
      </c>
      <c r="P54" s="9"/>
    </row>
    <row r="55" spans="1:119">
      <c r="A55" s="12"/>
      <c r="B55" s="25">
        <v>369.9</v>
      </c>
      <c r="C55" s="20" t="s">
        <v>56</v>
      </c>
      <c r="D55" s="46">
        <v>139984</v>
      </c>
      <c r="E55" s="46">
        <v>623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140607</v>
      </c>
      <c r="O55" s="47">
        <f t="shared" si="9"/>
        <v>6.4801825053000277</v>
      </c>
      <c r="P55" s="9"/>
    </row>
    <row r="56" spans="1:119" ht="15.75">
      <c r="A56" s="29" t="s">
        <v>41</v>
      </c>
      <c r="B56" s="30"/>
      <c r="C56" s="31"/>
      <c r="D56" s="32">
        <f t="shared" ref="D56:M56" si="14">SUM(D57:D57)</f>
        <v>0</v>
      </c>
      <c r="E56" s="32">
        <f t="shared" si="14"/>
        <v>721529</v>
      </c>
      <c r="F56" s="32">
        <f t="shared" si="14"/>
        <v>0</v>
      </c>
      <c r="G56" s="32">
        <f t="shared" si="14"/>
        <v>3172160</v>
      </c>
      <c r="H56" s="32">
        <f t="shared" si="14"/>
        <v>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3893689</v>
      </c>
      <c r="O56" s="45">
        <f t="shared" si="9"/>
        <v>179.44921190893169</v>
      </c>
      <c r="P56" s="9"/>
    </row>
    <row r="57" spans="1:119" ht="15.75" thickBot="1">
      <c r="A57" s="12"/>
      <c r="B57" s="25">
        <v>381</v>
      </c>
      <c r="C57" s="20" t="s">
        <v>57</v>
      </c>
      <c r="D57" s="46">
        <v>0</v>
      </c>
      <c r="E57" s="46">
        <v>721529</v>
      </c>
      <c r="F57" s="46">
        <v>0</v>
      </c>
      <c r="G57" s="46">
        <v>3172160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3893689</v>
      </c>
      <c r="O57" s="47">
        <f t="shared" si="9"/>
        <v>179.44921190893169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5">SUM(D5,D16,D26,D31,D43,D48,D56)</f>
        <v>31603037</v>
      </c>
      <c r="E58" s="15">
        <f t="shared" si="15"/>
        <v>5500842</v>
      </c>
      <c r="F58" s="15">
        <f t="shared" si="15"/>
        <v>0</v>
      </c>
      <c r="G58" s="15">
        <f t="shared" si="15"/>
        <v>7270695</v>
      </c>
      <c r="H58" s="15">
        <f t="shared" si="15"/>
        <v>0</v>
      </c>
      <c r="I58" s="15">
        <f t="shared" si="15"/>
        <v>1085860</v>
      </c>
      <c r="J58" s="15">
        <f t="shared" si="15"/>
        <v>0</v>
      </c>
      <c r="K58" s="15">
        <f t="shared" si="15"/>
        <v>0</v>
      </c>
      <c r="L58" s="15">
        <f t="shared" si="15"/>
        <v>0</v>
      </c>
      <c r="M58" s="15">
        <f t="shared" si="15"/>
        <v>0</v>
      </c>
      <c r="N58" s="15">
        <f>SUM(D58:M58)</f>
        <v>45460434</v>
      </c>
      <c r="O58" s="38">
        <f t="shared" si="9"/>
        <v>2095.1439764033553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21" t="s">
        <v>122</v>
      </c>
      <c r="M60" s="121"/>
      <c r="N60" s="121"/>
      <c r="O60" s="43">
        <v>21698</v>
      </c>
    </row>
    <row r="61" spans="1:119">
      <c r="A61" s="122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  <row r="62" spans="1:119" ht="15.75" customHeight="1" thickBot="1">
      <c r="A62" s="123" t="s">
        <v>80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3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20771725</v>
      </c>
      <c r="E5" s="27">
        <f t="shared" si="0"/>
        <v>953867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80938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21806530</v>
      </c>
      <c r="O5" s="33">
        <f t="shared" ref="O5:O36" si="1">(N5/O$61)</f>
        <v>1022.2929070367071</v>
      </c>
      <c r="P5" s="6"/>
    </row>
    <row r="6" spans="1:133">
      <c r="A6" s="12"/>
      <c r="B6" s="25">
        <v>311</v>
      </c>
      <c r="C6" s="20" t="s">
        <v>3</v>
      </c>
      <c r="D6" s="46">
        <v>16363602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16363602</v>
      </c>
      <c r="O6" s="47">
        <f t="shared" si="1"/>
        <v>767.12774834747552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208915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208915</v>
      </c>
      <c r="O7" s="47">
        <f t="shared" si="1"/>
        <v>9.7939618395762036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80938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80938</v>
      </c>
      <c r="O8" s="47">
        <f t="shared" si="1"/>
        <v>3.7943837607238291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744952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744952</v>
      </c>
      <c r="O9" s="47">
        <f t="shared" si="1"/>
        <v>34.923444751769722</v>
      </c>
      <c r="P9" s="9"/>
    </row>
    <row r="10" spans="1:133">
      <c r="A10" s="12"/>
      <c r="B10" s="25">
        <v>314.10000000000002</v>
      </c>
      <c r="C10" s="20" t="s">
        <v>14</v>
      </c>
      <c r="D10" s="46">
        <v>2322488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2322488</v>
      </c>
      <c r="O10" s="47">
        <f t="shared" si="1"/>
        <v>108.87853358961137</v>
      </c>
      <c r="P10" s="9"/>
    </row>
    <row r="11" spans="1:133">
      <c r="A11" s="12"/>
      <c r="B11" s="25">
        <v>314.3</v>
      </c>
      <c r="C11" s="20" t="s">
        <v>15</v>
      </c>
      <c r="D11" s="46">
        <v>762423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762423</v>
      </c>
      <c r="O11" s="47">
        <f t="shared" si="1"/>
        <v>35.742487459565893</v>
      </c>
      <c r="P11" s="9"/>
    </row>
    <row r="12" spans="1:133">
      <c r="A12" s="12"/>
      <c r="B12" s="25">
        <v>314.39999999999998</v>
      </c>
      <c r="C12" s="20" t="s">
        <v>69</v>
      </c>
      <c r="D12" s="46">
        <v>28093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28093</v>
      </c>
      <c r="O12" s="47">
        <f t="shared" si="1"/>
        <v>1.3170034222493086</v>
      </c>
      <c r="P12" s="9"/>
    </row>
    <row r="13" spans="1:133">
      <c r="A13" s="12"/>
      <c r="B13" s="25">
        <v>315</v>
      </c>
      <c r="C13" s="20" t="s">
        <v>94</v>
      </c>
      <c r="D13" s="46">
        <v>1081314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1081314</v>
      </c>
      <c r="O13" s="47">
        <f t="shared" si="1"/>
        <v>50.692138202615908</v>
      </c>
      <c r="P13" s="9"/>
    </row>
    <row r="14" spans="1:133">
      <c r="A14" s="12"/>
      <c r="B14" s="25">
        <v>316</v>
      </c>
      <c r="C14" s="20" t="s">
        <v>95</v>
      </c>
      <c r="D14" s="46">
        <v>201391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201391</v>
      </c>
      <c r="O14" s="47">
        <f t="shared" si="1"/>
        <v>9.441235760161268</v>
      </c>
      <c r="P14" s="9"/>
    </row>
    <row r="15" spans="1:133">
      <c r="A15" s="12"/>
      <c r="B15" s="25">
        <v>319</v>
      </c>
      <c r="C15" s="20" t="s">
        <v>96</v>
      </c>
      <c r="D15" s="46">
        <v>12414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12414</v>
      </c>
      <c r="O15" s="47">
        <f t="shared" si="1"/>
        <v>0.581969902958136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1912246</v>
      </c>
      <c r="E16" s="32">
        <f t="shared" si="3"/>
        <v>3077593</v>
      </c>
      <c r="F16" s="32">
        <f t="shared" si="3"/>
        <v>0</v>
      </c>
      <c r="G16" s="32">
        <f t="shared" si="3"/>
        <v>16172786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21162625</v>
      </c>
      <c r="O16" s="45">
        <f t="shared" si="1"/>
        <v>992.10655852983916</v>
      </c>
      <c r="P16" s="10"/>
    </row>
    <row r="17" spans="1:16">
      <c r="A17" s="12"/>
      <c r="B17" s="25">
        <v>322</v>
      </c>
      <c r="C17" s="20" t="s">
        <v>0</v>
      </c>
      <c r="D17" s="46">
        <v>159044</v>
      </c>
      <c r="E17" s="46">
        <v>3070011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3229055</v>
      </c>
      <c r="O17" s="47">
        <f t="shared" si="1"/>
        <v>151.37851014954759</v>
      </c>
      <c r="P17" s="9"/>
    </row>
    <row r="18" spans="1:16">
      <c r="A18" s="12"/>
      <c r="B18" s="25">
        <v>323.10000000000002</v>
      </c>
      <c r="C18" s="20" t="s">
        <v>20</v>
      </c>
      <c r="D18" s="46">
        <v>1188084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1188084</v>
      </c>
      <c r="O18" s="47">
        <f t="shared" si="1"/>
        <v>55.697529417280016</v>
      </c>
      <c r="P18" s="9"/>
    </row>
    <row r="19" spans="1:16">
      <c r="A19" s="12"/>
      <c r="B19" s="25">
        <v>323.39999999999998</v>
      </c>
      <c r="C19" s="20" t="s">
        <v>21</v>
      </c>
      <c r="D19" s="46">
        <v>15709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15709</v>
      </c>
      <c r="O19" s="47">
        <f t="shared" si="1"/>
        <v>0.7364399231165909</v>
      </c>
      <c r="P19" s="9"/>
    </row>
    <row r="20" spans="1:16">
      <c r="A20" s="12"/>
      <c r="B20" s="25">
        <v>323.7</v>
      </c>
      <c r="C20" s="20" t="s">
        <v>22</v>
      </c>
      <c r="D20" s="46">
        <v>365449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365449</v>
      </c>
      <c r="O20" s="47">
        <f t="shared" si="1"/>
        <v>17.132295719844358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102964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102964</v>
      </c>
      <c r="O21" s="47">
        <f t="shared" si="1"/>
        <v>4.8269654493460221</v>
      </c>
      <c r="P21" s="9"/>
    </row>
    <row r="22" spans="1:16">
      <c r="A22" s="12"/>
      <c r="B22" s="25">
        <v>324.62</v>
      </c>
      <c r="C22" s="20" t="s">
        <v>97</v>
      </c>
      <c r="D22" s="46">
        <v>0</v>
      </c>
      <c r="E22" s="46">
        <v>0</v>
      </c>
      <c r="F22" s="46">
        <v>0</v>
      </c>
      <c r="G22" s="46">
        <v>171462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171462</v>
      </c>
      <c r="O22" s="47">
        <f t="shared" si="1"/>
        <v>8.0381604237963522</v>
      </c>
      <c r="P22" s="9"/>
    </row>
    <row r="23" spans="1:16">
      <c r="A23" s="12"/>
      <c r="B23" s="25">
        <v>324.72000000000003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151502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151502</v>
      </c>
      <c r="O23" s="47">
        <f t="shared" si="1"/>
        <v>7.1024330786179739</v>
      </c>
      <c r="P23" s="9"/>
    </row>
    <row r="24" spans="1:16">
      <c r="A24" s="12"/>
      <c r="B24" s="25">
        <v>325.10000000000002</v>
      </c>
      <c r="C24" s="20" t="s">
        <v>99</v>
      </c>
      <c r="D24" s="46">
        <v>0</v>
      </c>
      <c r="E24" s="46">
        <v>0</v>
      </c>
      <c r="F24" s="46">
        <v>0</v>
      </c>
      <c r="G24" s="46">
        <v>99788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99788</v>
      </c>
      <c r="O24" s="47">
        <f t="shared" si="1"/>
        <v>4.6780741643617274</v>
      </c>
      <c r="P24" s="9"/>
    </row>
    <row r="25" spans="1:16">
      <c r="A25" s="12"/>
      <c r="B25" s="25">
        <v>329</v>
      </c>
      <c r="C25" s="20" t="s">
        <v>26</v>
      </c>
      <c r="D25" s="46">
        <v>183960</v>
      </c>
      <c r="E25" s="46">
        <v>7582</v>
      </c>
      <c r="F25" s="46">
        <v>0</v>
      </c>
      <c r="G25" s="46">
        <v>15647070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15838612</v>
      </c>
      <c r="O25" s="47">
        <f t="shared" si="1"/>
        <v>742.51615020392853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SUM(D27:D31)</f>
        <v>1793332</v>
      </c>
      <c r="E26" s="32">
        <f t="shared" si="6"/>
        <v>114651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1895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1909878</v>
      </c>
      <c r="O26" s="45">
        <f t="shared" si="1"/>
        <v>89.535324176081758</v>
      </c>
      <c r="P26" s="10"/>
    </row>
    <row r="27" spans="1:16">
      <c r="A27" s="12"/>
      <c r="B27" s="25">
        <v>331.2</v>
      </c>
      <c r="C27" s="20" t="s">
        <v>70</v>
      </c>
      <c r="D27" s="46">
        <v>14569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14569</v>
      </c>
      <c r="O27" s="47">
        <f t="shared" si="1"/>
        <v>0.68299657775069145</v>
      </c>
      <c r="P27" s="9"/>
    </row>
    <row r="28" spans="1:16">
      <c r="A28" s="12"/>
      <c r="B28" s="25">
        <v>331.35</v>
      </c>
      <c r="C28" s="20" t="s">
        <v>100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1895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1895</v>
      </c>
      <c r="O28" s="47">
        <f t="shared" si="1"/>
        <v>8.8837841638929257E-2</v>
      </c>
      <c r="P28" s="9"/>
    </row>
    <row r="29" spans="1:16">
      <c r="A29" s="12"/>
      <c r="B29" s="25">
        <v>335.12</v>
      </c>
      <c r="C29" s="20" t="s">
        <v>101</v>
      </c>
      <c r="D29" s="46">
        <v>319996</v>
      </c>
      <c r="E29" s="46">
        <v>114651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434647</v>
      </c>
      <c r="O29" s="47">
        <f t="shared" si="1"/>
        <v>20.376306783554451</v>
      </c>
      <c r="P29" s="9"/>
    </row>
    <row r="30" spans="1:16">
      <c r="A30" s="12"/>
      <c r="B30" s="25">
        <v>335.15</v>
      </c>
      <c r="C30" s="20" t="s">
        <v>102</v>
      </c>
      <c r="D30" s="46">
        <v>17354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17354</v>
      </c>
      <c r="O30" s="47">
        <f t="shared" si="1"/>
        <v>0.81355773287703348</v>
      </c>
      <c r="P30" s="9"/>
    </row>
    <row r="31" spans="1:16">
      <c r="A31" s="12"/>
      <c r="B31" s="25">
        <v>335.18</v>
      </c>
      <c r="C31" s="20" t="s">
        <v>103</v>
      </c>
      <c r="D31" s="46">
        <v>1441413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1441413</v>
      </c>
      <c r="O31" s="47">
        <f t="shared" si="1"/>
        <v>67.573625240260654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SUM(D33:D42)</f>
        <v>3520364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982532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4502896</v>
      </c>
      <c r="O32" s="45">
        <f t="shared" si="1"/>
        <v>211.09633866204115</v>
      </c>
      <c r="P32" s="10"/>
    </row>
    <row r="33" spans="1:16">
      <c r="A33" s="12"/>
      <c r="B33" s="25">
        <v>341.3</v>
      </c>
      <c r="C33" s="20" t="s">
        <v>104</v>
      </c>
      <c r="D33" s="46">
        <v>894000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8">SUM(D33:M33)</f>
        <v>894000</v>
      </c>
      <c r="O33" s="47">
        <f t="shared" si="1"/>
        <v>41.910833997468472</v>
      </c>
      <c r="P33" s="9"/>
    </row>
    <row r="34" spans="1:16">
      <c r="A34" s="12"/>
      <c r="B34" s="25">
        <v>342.1</v>
      </c>
      <c r="C34" s="20" t="s">
        <v>43</v>
      </c>
      <c r="D34" s="46">
        <v>270540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270540</v>
      </c>
      <c r="O34" s="47">
        <f t="shared" si="1"/>
        <v>12.682949697623178</v>
      </c>
      <c r="P34" s="9"/>
    </row>
    <row r="35" spans="1:16">
      <c r="A35" s="12"/>
      <c r="B35" s="25">
        <v>343.5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982532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982532</v>
      </c>
      <c r="O35" s="47">
        <f t="shared" si="1"/>
        <v>46.061225446533214</v>
      </c>
      <c r="P35" s="9"/>
    </row>
    <row r="36" spans="1:16">
      <c r="A36" s="12"/>
      <c r="B36" s="25">
        <v>344.5</v>
      </c>
      <c r="C36" s="20" t="s">
        <v>105</v>
      </c>
      <c r="D36" s="46">
        <v>1060162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1060162</v>
      </c>
      <c r="O36" s="47">
        <f t="shared" si="1"/>
        <v>49.70052974544091</v>
      </c>
      <c r="P36" s="9"/>
    </row>
    <row r="37" spans="1:16">
      <c r="A37" s="12"/>
      <c r="B37" s="25">
        <v>347.2</v>
      </c>
      <c r="C37" s="20" t="s">
        <v>45</v>
      </c>
      <c r="D37" s="46">
        <v>938227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938227</v>
      </c>
      <c r="O37" s="47">
        <f t="shared" ref="O37:O59" si="9">(N37/O$61)</f>
        <v>43.984201397027803</v>
      </c>
      <c r="P37" s="9"/>
    </row>
    <row r="38" spans="1:16">
      <c r="A38" s="12"/>
      <c r="B38" s="25">
        <v>347.3</v>
      </c>
      <c r="C38" s="20" t="s">
        <v>46</v>
      </c>
      <c r="D38" s="46">
        <v>19657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19657</v>
      </c>
      <c r="O38" s="47">
        <f t="shared" si="9"/>
        <v>0.92152266654165305</v>
      </c>
      <c r="P38" s="9"/>
    </row>
    <row r="39" spans="1:16">
      <c r="A39" s="12"/>
      <c r="B39" s="25">
        <v>347.4</v>
      </c>
      <c r="C39" s="20" t="s">
        <v>47</v>
      </c>
      <c r="D39" s="46">
        <v>49048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49048</v>
      </c>
      <c r="O39" s="47">
        <f t="shared" si="9"/>
        <v>2.2993764943040644</v>
      </c>
      <c r="P39" s="9"/>
    </row>
    <row r="40" spans="1:16">
      <c r="A40" s="12"/>
      <c r="B40" s="25">
        <v>347.5</v>
      </c>
      <c r="C40" s="20" t="s">
        <v>106</v>
      </c>
      <c r="D40" s="46">
        <v>85412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85412</v>
      </c>
      <c r="O40" s="47">
        <f t="shared" si="9"/>
        <v>4.0041254512212276</v>
      </c>
      <c r="P40" s="9"/>
    </row>
    <row r="41" spans="1:16">
      <c r="A41" s="12"/>
      <c r="B41" s="25">
        <v>347.9</v>
      </c>
      <c r="C41" s="20" t="s">
        <v>76</v>
      </c>
      <c r="D41" s="46">
        <v>15600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15600</v>
      </c>
      <c r="O41" s="47">
        <f t="shared" si="9"/>
        <v>0.73132998921757064</v>
      </c>
      <c r="P41" s="9"/>
    </row>
    <row r="42" spans="1:16">
      <c r="A42" s="12"/>
      <c r="B42" s="25">
        <v>349</v>
      </c>
      <c r="C42" s="20" t="s">
        <v>1</v>
      </c>
      <c r="D42" s="46">
        <v>187718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187718</v>
      </c>
      <c r="O42" s="47">
        <f t="shared" si="9"/>
        <v>8.8002437766630717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SUM(D44:D47)</f>
        <v>385680</v>
      </c>
      <c r="E43" s="32">
        <f t="shared" si="10"/>
        <v>2686792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9" si="11">SUM(D43:M43)</f>
        <v>3072472</v>
      </c>
      <c r="O43" s="45">
        <f t="shared" si="9"/>
        <v>144.03787914303126</v>
      </c>
      <c r="P43" s="10"/>
    </row>
    <row r="44" spans="1:16">
      <c r="A44" s="13"/>
      <c r="B44" s="39">
        <v>351.5</v>
      </c>
      <c r="C44" s="21" t="s">
        <v>77</v>
      </c>
      <c r="D44" s="46">
        <v>249282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249282</v>
      </c>
      <c r="O44" s="47">
        <f t="shared" si="9"/>
        <v>11.686371946931695</v>
      </c>
      <c r="P44" s="9"/>
    </row>
    <row r="45" spans="1:16">
      <c r="A45" s="13"/>
      <c r="B45" s="39">
        <v>354</v>
      </c>
      <c r="C45" s="21" t="s">
        <v>51</v>
      </c>
      <c r="D45" s="46">
        <v>129976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129976</v>
      </c>
      <c r="O45" s="47">
        <f t="shared" si="9"/>
        <v>6.0932914537527543</v>
      </c>
      <c r="P45" s="9"/>
    </row>
    <row r="46" spans="1:16">
      <c r="A46" s="13"/>
      <c r="B46" s="39">
        <v>355</v>
      </c>
      <c r="C46" s="21" t="s">
        <v>52</v>
      </c>
      <c r="D46" s="46">
        <v>0</v>
      </c>
      <c r="E46" s="46">
        <v>2653720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2653720</v>
      </c>
      <c r="O46" s="47">
        <f t="shared" si="9"/>
        <v>124.406731986311</v>
      </c>
      <c r="P46" s="9"/>
    </row>
    <row r="47" spans="1:16">
      <c r="A47" s="13"/>
      <c r="B47" s="39">
        <v>356</v>
      </c>
      <c r="C47" s="21" t="s">
        <v>78</v>
      </c>
      <c r="D47" s="46">
        <v>6422</v>
      </c>
      <c r="E47" s="46">
        <v>33072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39494</v>
      </c>
      <c r="O47" s="47">
        <f t="shared" si="9"/>
        <v>1.8514837560358164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SUM(D49:D56)</f>
        <v>493368</v>
      </c>
      <c r="E48" s="32">
        <f t="shared" si="12"/>
        <v>-215075</v>
      </c>
      <c r="F48" s="32">
        <f t="shared" si="12"/>
        <v>0</v>
      </c>
      <c r="G48" s="32">
        <f t="shared" si="12"/>
        <v>977428</v>
      </c>
      <c r="H48" s="32">
        <f t="shared" si="12"/>
        <v>0</v>
      </c>
      <c r="I48" s="32">
        <f t="shared" si="12"/>
        <v>-10713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1245008</v>
      </c>
      <c r="O48" s="45">
        <f t="shared" si="9"/>
        <v>58.366133795883925</v>
      </c>
      <c r="P48" s="10"/>
    </row>
    <row r="49" spans="1:119">
      <c r="A49" s="12"/>
      <c r="B49" s="25">
        <v>361.1</v>
      </c>
      <c r="C49" s="20" t="s">
        <v>54</v>
      </c>
      <c r="D49" s="46">
        <v>183472</v>
      </c>
      <c r="E49" s="46">
        <v>90226</v>
      </c>
      <c r="F49" s="46">
        <v>0</v>
      </c>
      <c r="G49" s="46">
        <v>314625</v>
      </c>
      <c r="H49" s="46">
        <v>0</v>
      </c>
      <c r="I49" s="46">
        <v>8682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597005</v>
      </c>
      <c r="O49" s="47">
        <f t="shared" si="9"/>
        <v>27.98767052646383</v>
      </c>
      <c r="P49" s="9"/>
    </row>
    <row r="50" spans="1:119">
      <c r="A50" s="12"/>
      <c r="B50" s="25">
        <v>361.3</v>
      </c>
      <c r="C50" s="20" t="s">
        <v>107</v>
      </c>
      <c r="D50" s="46">
        <v>-428291</v>
      </c>
      <c r="E50" s="46">
        <v>-305107</v>
      </c>
      <c r="F50" s="46">
        <v>0</v>
      </c>
      <c r="G50" s="46">
        <v>-736677</v>
      </c>
      <c r="H50" s="46">
        <v>0</v>
      </c>
      <c r="I50" s="46">
        <v>-27726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6" si="13">SUM(D50:M50)</f>
        <v>-1497801</v>
      </c>
      <c r="O50" s="47">
        <f t="shared" si="9"/>
        <v>-70.217101870517084</v>
      </c>
      <c r="P50" s="9"/>
    </row>
    <row r="51" spans="1:119">
      <c r="A51" s="12"/>
      <c r="B51" s="25">
        <v>361.4</v>
      </c>
      <c r="C51" s="20" t="s">
        <v>108</v>
      </c>
      <c r="D51" s="46">
        <v>-458</v>
      </c>
      <c r="E51" s="46">
        <v>-194</v>
      </c>
      <c r="F51" s="46">
        <v>0</v>
      </c>
      <c r="G51" s="46">
        <v>-520</v>
      </c>
      <c r="H51" s="46">
        <v>0</v>
      </c>
      <c r="I51" s="46">
        <v>-20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-1192</v>
      </c>
      <c r="O51" s="47">
        <f t="shared" si="9"/>
        <v>-5.5881111996624634E-2</v>
      </c>
      <c r="P51" s="9"/>
    </row>
    <row r="52" spans="1:119">
      <c r="A52" s="12"/>
      <c r="B52" s="25">
        <v>362</v>
      </c>
      <c r="C52" s="20" t="s">
        <v>55</v>
      </c>
      <c r="D52" s="46">
        <v>479718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479718</v>
      </c>
      <c r="O52" s="47">
        <f t="shared" si="9"/>
        <v>22.489241010735551</v>
      </c>
      <c r="P52" s="9"/>
    </row>
    <row r="53" spans="1:119">
      <c r="A53" s="12"/>
      <c r="B53" s="25">
        <v>364</v>
      </c>
      <c r="C53" s="20" t="s">
        <v>109</v>
      </c>
      <c r="D53" s="46">
        <v>31360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31360</v>
      </c>
      <c r="O53" s="47">
        <f t="shared" si="9"/>
        <v>1.4701607988373728</v>
      </c>
      <c r="P53" s="9"/>
    </row>
    <row r="54" spans="1:119">
      <c r="A54" s="12"/>
      <c r="B54" s="25">
        <v>366</v>
      </c>
      <c r="C54" s="20" t="s">
        <v>83</v>
      </c>
      <c r="D54" s="46">
        <v>40000</v>
      </c>
      <c r="E54" s="46">
        <v>0</v>
      </c>
      <c r="F54" s="46">
        <v>0</v>
      </c>
      <c r="G54" s="46">
        <v>1400000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1440000</v>
      </c>
      <c r="O54" s="47">
        <f t="shared" si="9"/>
        <v>67.507383620083445</v>
      </c>
      <c r="P54" s="9"/>
    </row>
    <row r="55" spans="1:119">
      <c r="A55" s="12"/>
      <c r="B55" s="25">
        <v>369.3</v>
      </c>
      <c r="C55" s="20" t="s">
        <v>110</v>
      </c>
      <c r="D55" s="46">
        <v>31689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31689</v>
      </c>
      <c r="O55" s="47">
        <f t="shared" si="9"/>
        <v>1.4855843607894614</v>
      </c>
      <c r="P55" s="9"/>
    </row>
    <row r="56" spans="1:119">
      <c r="A56" s="12"/>
      <c r="B56" s="25">
        <v>369.9</v>
      </c>
      <c r="C56" s="20" t="s">
        <v>56</v>
      </c>
      <c r="D56" s="46">
        <v>155878</v>
      </c>
      <c r="E56" s="46">
        <v>0</v>
      </c>
      <c r="F56" s="46">
        <v>0</v>
      </c>
      <c r="G56" s="46">
        <v>0</v>
      </c>
      <c r="H56" s="46">
        <v>0</v>
      </c>
      <c r="I56" s="46">
        <v>8351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164229</v>
      </c>
      <c r="O56" s="47">
        <f t="shared" si="9"/>
        <v>7.6990764614879756</v>
      </c>
      <c r="P56" s="9"/>
    </row>
    <row r="57" spans="1:119" ht="15.75">
      <c r="A57" s="29" t="s">
        <v>41</v>
      </c>
      <c r="B57" s="30"/>
      <c r="C57" s="31"/>
      <c r="D57" s="32">
        <f t="shared" ref="D57:M57" si="14">SUM(D58:D58)</f>
        <v>0</v>
      </c>
      <c r="E57" s="32">
        <f t="shared" si="14"/>
        <v>393270</v>
      </c>
      <c r="F57" s="32">
        <f t="shared" si="14"/>
        <v>0</v>
      </c>
      <c r="G57" s="32">
        <f t="shared" si="14"/>
        <v>5652634</v>
      </c>
      <c r="H57" s="32">
        <f t="shared" si="14"/>
        <v>0</v>
      </c>
      <c r="I57" s="32">
        <f t="shared" si="14"/>
        <v>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6045904</v>
      </c>
      <c r="O57" s="45">
        <f t="shared" si="9"/>
        <v>283.43275045708123</v>
      </c>
      <c r="P57" s="9"/>
    </row>
    <row r="58" spans="1:119" ht="15.75" thickBot="1">
      <c r="A58" s="12"/>
      <c r="B58" s="25">
        <v>381</v>
      </c>
      <c r="C58" s="20" t="s">
        <v>57</v>
      </c>
      <c r="D58" s="46">
        <v>0</v>
      </c>
      <c r="E58" s="46">
        <v>393270</v>
      </c>
      <c r="F58" s="46">
        <v>0</v>
      </c>
      <c r="G58" s="46">
        <v>5652634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6045904</v>
      </c>
      <c r="O58" s="47">
        <f t="shared" si="9"/>
        <v>283.43275045708123</v>
      </c>
      <c r="P58" s="9"/>
    </row>
    <row r="59" spans="1:119" ht="16.5" thickBot="1">
      <c r="A59" s="14" t="s">
        <v>48</v>
      </c>
      <c r="B59" s="23"/>
      <c r="C59" s="22"/>
      <c r="D59" s="15">
        <f t="shared" ref="D59:M59" si="15">SUM(D5,D16,D26,D32,D43,D48,D57)</f>
        <v>28876715</v>
      </c>
      <c r="E59" s="15">
        <f t="shared" si="15"/>
        <v>7011098</v>
      </c>
      <c r="F59" s="15">
        <f t="shared" si="15"/>
        <v>0</v>
      </c>
      <c r="G59" s="15">
        <f t="shared" si="15"/>
        <v>22802848</v>
      </c>
      <c r="H59" s="15">
        <f t="shared" si="15"/>
        <v>0</v>
      </c>
      <c r="I59" s="15">
        <f t="shared" si="15"/>
        <v>1054652</v>
      </c>
      <c r="J59" s="15">
        <f t="shared" si="15"/>
        <v>0</v>
      </c>
      <c r="K59" s="15">
        <f t="shared" si="15"/>
        <v>0</v>
      </c>
      <c r="L59" s="15">
        <f t="shared" si="15"/>
        <v>0</v>
      </c>
      <c r="M59" s="15">
        <f t="shared" si="15"/>
        <v>0</v>
      </c>
      <c r="N59" s="15">
        <f>SUM(D59:M59)</f>
        <v>59745313</v>
      </c>
      <c r="O59" s="38">
        <f t="shared" si="9"/>
        <v>2800.8678918006658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21" t="s">
        <v>111</v>
      </c>
      <c r="M61" s="121"/>
      <c r="N61" s="121"/>
      <c r="O61" s="43">
        <v>21331</v>
      </c>
    </row>
    <row r="62" spans="1:119">
      <c r="A62" s="122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  <row r="63" spans="1:119" ht="15.75" customHeight="1" thickBot="1">
      <c r="A63" s="123" t="s">
        <v>80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3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20159458</v>
      </c>
      <c r="E5" s="27">
        <f t="shared" si="0"/>
        <v>911944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82340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21153742</v>
      </c>
      <c r="O5" s="33">
        <f t="shared" ref="O5:O52" si="1">(N5/O$54)</f>
        <v>988.72362701565783</v>
      </c>
      <c r="P5" s="6"/>
    </row>
    <row r="6" spans="1:133">
      <c r="A6" s="12"/>
      <c r="B6" s="25">
        <v>311</v>
      </c>
      <c r="C6" s="20" t="s">
        <v>3</v>
      </c>
      <c r="D6" s="46">
        <v>15959607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15959607</v>
      </c>
      <c r="O6" s="47">
        <f t="shared" si="1"/>
        <v>745.95031549427438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212475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212475</v>
      </c>
      <c r="O7" s="47">
        <f t="shared" si="1"/>
        <v>9.9310586585650853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82340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82340</v>
      </c>
      <c r="O8" s="47">
        <f t="shared" si="1"/>
        <v>3.848562748305679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699469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699469</v>
      </c>
      <c r="O9" s="47">
        <f t="shared" si="1"/>
        <v>32.693105865856509</v>
      </c>
      <c r="P9" s="9"/>
    </row>
    <row r="10" spans="1:133">
      <c r="A10" s="12"/>
      <c r="B10" s="25">
        <v>314.10000000000002</v>
      </c>
      <c r="C10" s="20" t="s">
        <v>14</v>
      </c>
      <c r="D10" s="46">
        <v>2146637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2146637</v>
      </c>
      <c r="O10" s="47">
        <f t="shared" si="1"/>
        <v>100.33358261276</v>
      </c>
      <c r="P10" s="9"/>
    </row>
    <row r="11" spans="1:133">
      <c r="A11" s="12"/>
      <c r="B11" s="25">
        <v>314.3</v>
      </c>
      <c r="C11" s="20" t="s">
        <v>15</v>
      </c>
      <c r="D11" s="46">
        <v>766601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766601</v>
      </c>
      <c r="O11" s="47">
        <f t="shared" si="1"/>
        <v>35.830848329048841</v>
      </c>
      <c r="P11" s="9"/>
    </row>
    <row r="12" spans="1:133">
      <c r="A12" s="12"/>
      <c r="B12" s="25">
        <v>314.39999999999998</v>
      </c>
      <c r="C12" s="20" t="s">
        <v>69</v>
      </c>
      <c r="D12" s="46">
        <v>15911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15911</v>
      </c>
      <c r="O12" s="47">
        <f t="shared" si="1"/>
        <v>0.74367842953961205</v>
      </c>
      <c r="P12" s="9"/>
    </row>
    <row r="13" spans="1:133">
      <c r="A13" s="12"/>
      <c r="B13" s="25">
        <v>315</v>
      </c>
      <c r="C13" s="20" t="s">
        <v>17</v>
      </c>
      <c r="D13" s="46">
        <v>1041394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1041394</v>
      </c>
      <c r="O13" s="47">
        <f t="shared" si="1"/>
        <v>48.674643608319698</v>
      </c>
      <c r="P13" s="9"/>
    </row>
    <row r="14" spans="1:133">
      <c r="A14" s="12"/>
      <c r="B14" s="25">
        <v>316</v>
      </c>
      <c r="C14" s="20" t="s">
        <v>18</v>
      </c>
      <c r="D14" s="46">
        <v>229308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229308</v>
      </c>
      <c r="O14" s="47">
        <f t="shared" si="1"/>
        <v>10.717831268988082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SUM(D16:D21)</f>
        <v>2114913</v>
      </c>
      <c r="E15" s="32">
        <f t="shared" si="3"/>
        <v>1792590</v>
      </c>
      <c r="F15" s="32">
        <f t="shared" si="3"/>
        <v>0</v>
      </c>
      <c r="G15" s="32">
        <f t="shared" si="3"/>
        <v>1306457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5213960</v>
      </c>
      <c r="O15" s="45">
        <f t="shared" si="1"/>
        <v>243.69992989016126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1792590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1792590</v>
      </c>
      <c r="O16" s="47">
        <f t="shared" si="1"/>
        <v>83.785463893433047</v>
      </c>
      <c r="P16" s="9"/>
    </row>
    <row r="17" spans="1:16">
      <c r="A17" s="12"/>
      <c r="B17" s="25">
        <v>323.10000000000002</v>
      </c>
      <c r="C17" s="20" t="s">
        <v>20</v>
      </c>
      <c r="D17" s="46">
        <v>1284676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1284676</v>
      </c>
      <c r="O17" s="47">
        <f t="shared" si="1"/>
        <v>60.045618135078293</v>
      </c>
      <c r="P17" s="9"/>
    </row>
    <row r="18" spans="1:16">
      <c r="A18" s="12"/>
      <c r="B18" s="25">
        <v>323.39999999999998</v>
      </c>
      <c r="C18" s="20" t="s">
        <v>21</v>
      </c>
      <c r="D18" s="46">
        <v>21318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21318</v>
      </c>
      <c r="O18" s="47">
        <f t="shared" si="1"/>
        <v>0.99640102827763499</v>
      </c>
      <c r="P18" s="9"/>
    </row>
    <row r="19" spans="1:16">
      <c r="A19" s="12"/>
      <c r="B19" s="25">
        <v>323.7</v>
      </c>
      <c r="C19" s="20" t="s">
        <v>22</v>
      </c>
      <c r="D19" s="46">
        <v>379319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379319</v>
      </c>
      <c r="O19" s="47">
        <f t="shared" si="1"/>
        <v>17.729329282542651</v>
      </c>
      <c r="P19" s="9"/>
    </row>
    <row r="20" spans="1:16">
      <c r="A20" s="12"/>
      <c r="B20" s="25">
        <v>324.22000000000003</v>
      </c>
      <c r="C20" s="20" t="s">
        <v>82</v>
      </c>
      <c r="D20" s="46">
        <v>0</v>
      </c>
      <c r="E20" s="46">
        <v>0</v>
      </c>
      <c r="F20" s="46">
        <v>0</v>
      </c>
      <c r="G20" s="46">
        <v>1306457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1306457</v>
      </c>
      <c r="O20" s="47">
        <f t="shared" si="1"/>
        <v>61.063659733582611</v>
      </c>
      <c r="P20" s="9"/>
    </row>
    <row r="21" spans="1:16">
      <c r="A21" s="12"/>
      <c r="B21" s="25">
        <v>329</v>
      </c>
      <c r="C21" s="20" t="s">
        <v>26</v>
      </c>
      <c r="D21" s="46">
        <v>429600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429600</v>
      </c>
      <c r="O21" s="47">
        <f t="shared" si="1"/>
        <v>20.079457817247022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SUM(D23:D27)</f>
        <v>1649255</v>
      </c>
      <c r="E22" s="32">
        <f t="shared" si="5"/>
        <v>103256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1752511</v>
      </c>
      <c r="O22" s="45">
        <f t="shared" si="1"/>
        <v>81.912175741995796</v>
      </c>
      <c r="P22" s="10"/>
    </row>
    <row r="23" spans="1:16">
      <c r="A23" s="12"/>
      <c r="B23" s="25">
        <v>331.2</v>
      </c>
      <c r="C23" s="20" t="s">
        <v>70</v>
      </c>
      <c r="D23" s="46">
        <v>4082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4082</v>
      </c>
      <c r="O23" s="47">
        <f t="shared" si="1"/>
        <v>0.1907922411778453</v>
      </c>
      <c r="P23" s="9"/>
    </row>
    <row r="24" spans="1:16">
      <c r="A24" s="12"/>
      <c r="B24" s="25">
        <v>331.9</v>
      </c>
      <c r="C24" s="20" t="s">
        <v>86</v>
      </c>
      <c r="D24" s="46">
        <v>2032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2032</v>
      </c>
      <c r="O24" s="47">
        <f t="shared" si="1"/>
        <v>9.497546155643842E-2</v>
      </c>
      <c r="P24" s="9"/>
    </row>
    <row r="25" spans="1:16">
      <c r="A25" s="12"/>
      <c r="B25" s="25">
        <v>335.12</v>
      </c>
      <c r="C25" s="20" t="s">
        <v>31</v>
      </c>
      <c r="D25" s="46">
        <v>269609</v>
      </c>
      <c r="E25" s="46">
        <v>103256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372865</v>
      </c>
      <c r="O25" s="47">
        <f t="shared" si="1"/>
        <v>17.427670016358963</v>
      </c>
      <c r="P25" s="9"/>
    </row>
    <row r="26" spans="1:16">
      <c r="A26" s="12"/>
      <c r="B26" s="25">
        <v>335.15</v>
      </c>
      <c r="C26" s="20" t="s">
        <v>32</v>
      </c>
      <c r="D26" s="46">
        <v>20541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20541</v>
      </c>
      <c r="O26" s="47">
        <f t="shared" si="1"/>
        <v>0.96008413180649688</v>
      </c>
      <c r="P26" s="9"/>
    </row>
    <row r="27" spans="1:16">
      <c r="A27" s="12"/>
      <c r="B27" s="25">
        <v>335.18</v>
      </c>
      <c r="C27" s="20" t="s">
        <v>33</v>
      </c>
      <c r="D27" s="46">
        <v>1352991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1352991</v>
      </c>
      <c r="O27" s="47">
        <f t="shared" si="1"/>
        <v>63.23865389109605</v>
      </c>
      <c r="P27" s="9"/>
    </row>
    <row r="28" spans="1:16" ht="15.75">
      <c r="A28" s="29" t="s">
        <v>39</v>
      </c>
      <c r="B28" s="30"/>
      <c r="C28" s="31"/>
      <c r="D28" s="32">
        <f t="shared" ref="D28:M28" si="6">SUM(D29:D36)</f>
        <v>2517982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965622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3483604</v>
      </c>
      <c r="O28" s="45">
        <f t="shared" si="1"/>
        <v>162.82327646646414</v>
      </c>
      <c r="P28" s="10"/>
    </row>
    <row r="29" spans="1:16">
      <c r="A29" s="12"/>
      <c r="B29" s="25">
        <v>341.3</v>
      </c>
      <c r="C29" s="20" t="s">
        <v>87</v>
      </c>
      <c r="D29" s="46">
        <v>407810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407810</v>
      </c>
      <c r="O29" s="47">
        <f t="shared" si="1"/>
        <v>19.060995559710214</v>
      </c>
      <c r="P29" s="9"/>
    </row>
    <row r="30" spans="1:16">
      <c r="A30" s="12"/>
      <c r="B30" s="25">
        <v>342.1</v>
      </c>
      <c r="C30" s="20" t="s">
        <v>43</v>
      </c>
      <c r="D30" s="46">
        <v>106292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106292</v>
      </c>
      <c r="O30" s="47">
        <f t="shared" si="1"/>
        <v>4.9680766534236973</v>
      </c>
      <c r="P30" s="9"/>
    </row>
    <row r="31" spans="1:16">
      <c r="A31" s="12"/>
      <c r="B31" s="25">
        <v>342.9</v>
      </c>
      <c r="C31" s="20" t="s">
        <v>88</v>
      </c>
      <c r="D31" s="46">
        <v>180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180</v>
      </c>
      <c r="O31" s="47">
        <f t="shared" si="1"/>
        <v>8.4131806496845051E-3</v>
      </c>
      <c r="P31" s="9"/>
    </row>
    <row r="32" spans="1:16">
      <c r="A32" s="12"/>
      <c r="B32" s="25">
        <v>343.9</v>
      </c>
      <c r="C32" s="20" t="s">
        <v>74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965622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965622</v>
      </c>
      <c r="O32" s="47">
        <f t="shared" si="1"/>
        <v>45.133068473942508</v>
      </c>
      <c r="P32" s="9"/>
    </row>
    <row r="33" spans="1:16">
      <c r="A33" s="12"/>
      <c r="B33" s="25">
        <v>344.5</v>
      </c>
      <c r="C33" s="20" t="s">
        <v>75</v>
      </c>
      <c r="D33" s="46">
        <v>901503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901503</v>
      </c>
      <c r="O33" s="47">
        <f t="shared" si="1"/>
        <v>42.136153306847397</v>
      </c>
      <c r="P33" s="9"/>
    </row>
    <row r="34" spans="1:16">
      <c r="A34" s="12"/>
      <c r="B34" s="25">
        <v>347.3</v>
      </c>
      <c r="C34" s="20" t="s">
        <v>46</v>
      </c>
      <c r="D34" s="46">
        <v>44624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44624</v>
      </c>
      <c r="O34" s="47">
        <f t="shared" si="1"/>
        <v>2.0857209628417857</v>
      </c>
      <c r="P34" s="9"/>
    </row>
    <row r="35" spans="1:16">
      <c r="A35" s="12"/>
      <c r="B35" s="25">
        <v>347.4</v>
      </c>
      <c r="C35" s="20" t="s">
        <v>47</v>
      </c>
      <c r="D35" s="46">
        <v>9319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9319</v>
      </c>
      <c r="O35" s="47">
        <f t="shared" si="1"/>
        <v>0.43556905819116615</v>
      </c>
      <c r="P35" s="9"/>
    </row>
    <row r="36" spans="1:16">
      <c r="A36" s="12"/>
      <c r="B36" s="25">
        <v>347.9</v>
      </c>
      <c r="C36" s="20" t="s">
        <v>76</v>
      </c>
      <c r="D36" s="46">
        <v>1048254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1048254</v>
      </c>
      <c r="O36" s="47">
        <f t="shared" si="1"/>
        <v>48.995279270857679</v>
      </c>
      <c r="P36" s="9"/>
    </row>
    <row r="37" spans="1:16" ht="15.75">
      <c r="A37" s="29" t="s">
        <v>40</v>
      </c>
      <c r="B37" s="30"/>
      <c r="C37" s="31"/>
      <c r="D37" s="32">
        <f t="shared" ref="D37:M37" si="8">SUM(D38:D41)</f>
        <v>419010</v>
      </c>
      <c r="E37" s="32">
        <f t="shared" si="8"/>
        <v>3084545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52" si="9">SUM(D37:M37)</f>
        <v>3503555</v>
      </c>
      <c r="O37" s="45">
        <f t="shared" si="1"/>
        <v>163.75578406169666</v>
      </c>
      <c r="P37" s="10"/>
    </row>
    <row r="38" spans="1:16">
      <c r="A38" s="13"/>
      <c r="B38" s="39">
        <v>351.5</v>
      </c>
      <c r="C38" s="21" t="s">
        <v>77</v>
      </c>
      <c r="D38" s="46">
        <v>261859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261859</v>
      </c>
      <c r="O38" s="47">
        <f t="shared" si="1"/>
        <v>12.239261509698528</v>
      </c>
      <c r="P38" s="9"/>
    </row>
    <row r="39" spans="1:16">
      <c r="A39" s="13"/>
      <c r="B39" s="39">
        <v>354</v>
      </c>
      <c r="C39" s="21" t="s">
        <v>51</v>
      </c>
      <c r="D39" s="46">
        <v>157151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157151</v>
      </c>
      <c r="O39" s="47">
        <f t="shared" si="1"/>
        <v>7.3452208459920545</v>
      </c>
      <c r="P39" s="9"/>
    </row>
    <row r="40" spans="1:16">
      <c r="A40" s="13"/>
      <c r="B40" s="39">
        <v>355</v>
      </c>
      <c r="C40" s="21" t="s">
        <v>52</v>
      </c>
      <c r="D40" s="46">
        <v>0</v>
      </c>
      <c r="E40" s="46">
        <v>2761627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2761627</v>
      </c>
      <c r="O40" s="47">
        <f t="shared" si="1"/>
        <v>129.07814910025706</v>
      </c>
      <c r="P40" s="9"/>
    </row>
    <row r="41" spans="1:16">
      <c r="A41" s="13"/>
      <c r="B41" s="39">
        <v>356</v>
      </c>
      <c r="C41" s="21" t="s">
        <v>78</v>
      </c>
      <c r="D41" s="46">
        <v>0</v>
      </c>
      <c r="E41" s="46">
        <v>322918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322918</v>
      </c>
      <c r="O41" s="47">
        <f t="shared" si="1"/>
        <v>15.093152605749006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SUM(D43:D46)</f>
        <v>1152635</v>
      </c>
      <c r="E42" s="32">
        <f t="shared" si="10"/>
        <v>81197</v>
      </c>
      <c r="F42" s="32">
        <f t="shared" si="10"/>
        <v>0</v>
      </c>
      <c r="G42" s="32">
        <f t="shared" si="10"/>
        <v>637296</v>
      </c>
      <c r="H42" s="32">
        <f t="shared" si="10"/>
        <v>0</v>
      </c>
      <c r="I42" s="32">
        <f t="shared" si="10"/>
        <v>8411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1879539</v>
      </c>
      <c r="O42" s="45">
        <f t="shared" si="1"/>
        <v>87.84945080626315</v>
      </c>
      <c r="P42" s="10"/>
    </row>
    <row r="43" spans="1:16">
      <c r="A43" s="12"/>
      <c r="B43" s="25">
        <v>361.1</v>
      </c>
      <c r="C43" s="20" t="s">
        <v>54</v>
      </c>
      <c r="D43" s="46">
        <v>170843</v>
      </c>
      <c r="E43" s="46">
        <v>81197</v>
      </c>
      <c r="F43" s="46">
        <v>0</v>
      </c>
      <c r="G43" s="46">
        <v>219205</v>
      </c>
      <c r="H43" s="46">
        <v>0</v>
      </c>
      <c r="I43" s="46">
        <v>8411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479656</v>
      </c>
      <c r="O43" s="47">
        <f t="shared" si="1"/>
        <v>22.419069876139286</v>
      </c>
      <c r="P43" s="9"/>
    </row>
    <row r="44" spans="1:16">
      <c r="A44" s="12"/>
      <c r="B44" s="25">
        <v>362</v>
      </c>
      <c r="C44" s="20" t="s">
        <v>55</v>
      </c>
      <c r="D44" s="46">
        <v>483388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483388</v>
      </c>
      <c r="O44" s="47">
        <f t="shared" si="1"/>
        <v>22.593503154942745</v>
      </c>
      <c r="P44" s="9"/>
    </row>
    <row r="45" spans="1:16">
      <c r="A45" s="12"/>
      <c r="B45" s="25">
        <v>364</v>
      </c>
      <c r="C45" s="20" t="s">
        <v>89</v>
      </c>
      <c r="D45" s="46">
        <v>79000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79000</v>
      </c>
      <c r="O45" s="47">
        <f t="shared" si="1"/>
        <v>3.6924515073615329</v>
      </c>
      <c r="P45" s="9"/>
    </row>
    <row r="46" spans="1:16">
      <c r="A46" s="12"/>
      <c r="B46" s="25">
        <v>369.9</v>
      </c>
      <c r="C46" s="20" t="s">
        <v>56</v>
      </c>
      <c r="D46" s="46">
        <v>419404</v>
      </c>
      <c r="E46" s="46">
        <v>0</v>
      </c>
      <c r="F46" s="46">
        <v>0</v>
      </c>
      <c r="G46" s="46">
        <v>418091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837495</v>
      </c>
      <c r="O46" s="47">
        <f t="shared" si="1"/>
        <v>39.144426267819583</v>
      </c>
      <c r="P46" s="9"/>
    </row>
    <row r="47" spans="1:16" ht="15.75">
      <c r="A47" s="29" t="s">
        <v>41</v>
      </c>
      <c r="B47" s="30"/>
      <c r="C47" s="31"/>
      <c r="D47" s="32">
        <f t="shared" ref="D47:M47" si="11">SUM(D48:D51)</f>
        <v>10000000</v>
      </c>
      <c r="E47" s="32">
        <f t="shared" si="11"/>
        <v>326340</v>
      </c>
      <c r="F47" s="32">
        <f t="shared" si="11"/>
        <v>0</v>
      </c>
      <c r="G47" s="32">
        <f t="shared" si="11"/>
        <v>18962633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29288973</v>
      </c>
      <c r="O47" s="45">
        <f t="shared" si="1"/>
        <v>1368.9634494040663</v>
      </c>
      <c r="P47" s="9"/>
    </row>
    <row r="48" spans="1:16">
      <c r="A48" s="12"/>
      <c r="B48" s="25">
        <v>381</v>
      </c>
      <c r="C48" s="20" t="s">
        <v>57</v>
      </c>
      <c r="D48" s="46">
        <v>0</v>
      </c>
      <c r="E48" s="46">
        <v>326340</v>
      </c>
      <c r="F48" s="46">
        <v>0</v>
      </c>
      <c r="G48" s="46">
        <v>2160000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2486340</v>
      </c>
      <c r="O48" s="47">
        <f t="shared" si="1"/>
        <v>116.21126431409208</v>
      </c>
      <c r="P48" s="9"/>
    </row>
    <row r="49" spans="1:119">
      <c r="A49" s="12"/>
      <c r="B49" s="25">
        <v>384</v>
      </c>
      <c r="C49" s="20" t="s">
        <v>58</v>
      </c>
      <c r="D49" s="46">
        <v>0</v>
      </c>
      <c r="E49" s="46">
        <v>0</v>
      </c>
      <c r="F49" s="46">
        <v>0</v>
      </c>
      <c r="G49" s="46">
        <v>2425000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2425000</v>
      </c>
      <c r="O49" s="47">
        <f t="shared" si="1"/>
        <v>113.34423930824958</v>
      </c>
      <c r="P49" s="9"/>
    </row>
    <row r="50" spans="1:119">
      <c r="A50" s="12"/>
      <c r="B50" s="25">
        <v>385</v>
      </c>
      <c r="C50" s="20" t="s">
        <v>90</v>
      </c>
      <c r="D50" s="46">
        <v>10000000</v>
      </c>
      <c r="E50" s="46">
        <v>0</v>
      </c>
      <c r="F50" s="46">
        <v>0</v>
      </c>
      <c r="G50" s="46">
        <v>7575000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17575000</v>
      </c>
      <c r="O50" s="47">
        <f t="shared" si="1"/>
        <v>821.45361065669545</v>
      </c>
      <c r="P50" s="9"/>
    </row>
    <row r="51" spans="1:119" ht="15.75" thickBot="1">
      <c r="A51" s="12"/>
      <c r="B51" s="25">
        <v>388.1</v>
      </c>
      <c r="C51" s="20" t="s">
        <v>91</v>
      </c>
      <c r="D51" s="46">
        <v>0</v>
      </c>
      <c r="E51" s="46">
        <v>0</v>
      </c>
      <c r="F51" s="46">
        <v>0</v>
      </c>
      <c r="G51" s="46">
        <v>6802633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6802633</v>
      </c>
      <c r="O51" s="47">
        <f t="shared" si="1"/>
        <v>317.95433512502922</v>
      </c>
      <c r="P51" s="9"/>
    </row>
    <row r="52" spans="1:119" ht="16.5" thickBot="1">
      <c r="A52" s="14" t="s">
        <v>48</v>
      </c>
      <c r="B52" s="23"/>
      <c r="C52" s="22"/>
      <c r="D52" s="15">
        <f t="shared" ref="D52:M52" si="12">SUM(D5,D15,D22,D28,D37,D42,D47)</f>
        <v>38013253</v>
      </c>
      <c r="E52" s="15">
        <f t="shared" si="12"/>
        <v>6299872</v>
      </c>
      <c r="F52" s="15">
        <f t="shared" si="12"/>
        <v>0</v>
      </c>
      <c r="G52" s="15">
        <f t="shared" si="12"/>
        <v>20906386</v>
      </c>
      <c r="H52" s="15">
        <f t="shared" si="12"/>
        <v>0</v>
      </c>
      <c r="I52" s="15">
        <f t="shared" si="12"/>
        <v>1056373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9"/>
        <v>66275884</v>
      </c>
      <c r="O52" s="38">
        <f t="shared" si="1"/>
        <v>3097.7276933863054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92</v>
      </c>
      <c r="M54" s="121"/>
      <c r="N54" s="121"/>
      <c r="O54" s="43">
        <v>21395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customHeight="1" thickBot="1">
      <c r="A56" s="123" t="s">
        <v>80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20400067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79267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20479334</v>
      </c>
      <c r="O5" s="33">
        <f t="shared" ref="O5:O49" si="1">(N5/O$51)</f>
        <v>974.881420478888</v>
      </c>
      <c r="P5" s="6"/>
    </row>
    <row r="6" spans="1:133">
      <c r="A6" s="12"/>
      <c r="B6" s="25">
        <v>311</v>
      </c>
      <c r="C6" s="20" t="s">
        <v>3</v>
      </c>
      <c r="D6" s="46">
        <v>15315309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15315309</v>
      </c>
      <c r="O6" s="47">
        <f t="shared" si="1"/>
        <v>729.05740943495027</v>
      </c>
      <c r="P6" s="9"/>
    </row>
    <row r="7" spans="1:133">
      <c r="A7" s="12"/>
      <c r="B7" s="25">
        <v>312.41000000000003</v>
      </c>
      <c r="C7" s="20" t="s">
        <v>12</v>
      </c>
      <c r="D7" s="46">
        <v>203622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203622</v>
      </c>
      <c r="O7" s="47">
        <f t="shared" si="1"/>
        <v>9.6930546960536965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79267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79267</v>
      </c>
      <c r="O8" s="47">
        <f t="shared" si="1"/>
        <v>3.7733612605322033</v>
      </c>
      <c r="P8" s="9"/>
    </row>
    <row r="9" spans="1:133">
      <c r="A9" s="12"/>
      <c r="B9" s="25">
        <v>312.60000000000002</v>
      </c>
      <c r="C9" s="20" t="s">
        <v>13</v>
      </c>
      <c r="D9" s="46">
        <v>613591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613591</v>
      </c>
      <c r="O9" s="47">
        <f t="shared" si="1"/>
        <v>29.208882753367924</v>
      </c>
      <c r="P9" s="9"/>
    </row>
    <row r="10" spans="1:133">
      <c r="A10" s="12"/>
      <c r="B10" s="25">
        <v>314.10000000000002</v>
      </c>
      <c r="C10" s="20" t="s">
        <v>14</v>
      </c>
      <c r="D10" s="46">
        <v>2107901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2107901</v>
      </c>
      <c r="O10" s="47">
        <f t="shared" si="1"/>
        <v>100.34279049840529</v>
      </c>
      <c r="P10" s="9"/>
    </row>
    <row r="11" spans="1:133">
      <c r="A11" s="12"/>
      <c r="B11" s="25">
        <v>314.3</v>
      </c>
      <c r="C11" s="20" t="s">
        <v>15</v>
      </c>
      <c r="D11" s="46">
        <v>762850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762850</v>
      </c>
      <c r="O11" s="47">
        <f t="shared" si="1"/>
        <v>36.314085780930164</v>
      </c>
      <c r="P11" s="9"/>
    </row>
    <row r="12" spans="1:133">
      <c r="A12" s="12"/>
      <c r="B12" s="25">
        <v>314.39999999999998</v>
      </c>
      <c r="C12" s="20" t="s">
        <v>69</v>
      </c>
      <c r="D12" s="46">
        <v>18329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18329</v>
      </c>
      <c r="O12" s="47">
        <f t="shared" si="1"/>
        <v>0.87251868424810775</v>
      </c>
      <c r="P12" s="9"/>
    </row>
    <row r="13" spans="1:133">
      <c r="A13" s="12"/>
      <c r="B13" s="25">
        <v>315</v>
      </c>
      <c r="C13" s="20" t="s">
        <v>17</v>
      </c>
      <c r="D13" s="46">
        <v>1142896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1142896</v>
      </c>
      <c r="O13" s="47">
        <f t="shared" si="1"/>
        <v>54.405483886323609</v>
      </c>
      <c r="P13" s="9"/>
    </row>
    <row r="14" spans="1:133">
      <c r="A14" s="12"/>
      <c r="B14" s="25">
        <v>316</v>
      </c>
      <c r="C14" s="20" t="s">
        <v>18</v>
      </c>
      <c r="D14" s="46">
        <v>235569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235569</v>
      </c>
      <c r="O14" s="47">
        <f t="shared" si="1"/>
        <v>11.213833484076737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SUM(D16:D20)</f>
        <v>3983994</v>
      </c>
      <c r="E15" s="32">
        <f t="shared" si="3"/>
        <v>0</v>
      </c>
      <c r="F15" s="32">
        <f t="shared" si="3"/>
        <v>0</v>
      </c>
      <c r="G15" s="32">
        <f t="shared" si="3"/>
        <v>1469357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5453351</v>
      </c>
      <c r="O15" s="45">
        <f t="shared" si="1"/>
        <v>259.59684866949112</v>
      </c>
      <c r="P15" s="10"/>
    </row>
    <row r="16" spans="1:133">
      <c r="A16" s="12"/>
      <c r="B16" s="25">
        <v>322</v>
      </c>
      <c r="C16" s="20" t="s">
        <v>0</v>
      </c>
      <c r="D16" s="46">
        <v>2467226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2467226</v>
      </c>
      <c r="O16" s="47">
        <f t="shared" si="1"/>
        <v>117.44780311324797</v>
      </c>
      <c r="P16" s="9"/>
    </row>
    <row r="17" spans="1:16">
      <c r="A17" s="12"/>
      <c r="B17" s="25">
        <v>323.10000000000002</v>
      </c>
      <c r="C17" s="20" t="s">
        <v>20</v>
      </c>
      <c r="D17" s="46">
        <v>1098671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1098671</v>
      </c>
      <c r="O17" s="47">
        <f t="shared" si="1"/>
        <v>52.300233255581475</v>
      </c>
      <c r="P17" s="9"/>
    </row>
    <row r="18" spans="1:16">
      <c r="A18" s="12"/>
      <c r="B18" s="25">
        <v>323.39999999999998</v>
      </c>
      <c r="C18" s="20" t="s">
        <v>21</v>
      </c>
      <c r="D18" s="46">
        <v>26343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26343</v>
      </c>
      <c r="O18" s="47">
        <f t="shared" si="1"/>
        <v>1.2540105679059361</v>
      </c>
      <c r="P18" s="9"/>
    </row>
    <row r="19" spans="1:16">
      <c r="A19" s="12"/>
      <c r="B19" s="25">
        <v>323.7</v>
      </c>
      <c r="C19" s="20" t="s">
        <v>22</v>
      </c>
      <c r="D19" s="46">
        <v>391754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391754</v>
      </c>
      <c r="O19" s="47">
        <f t="shared" si="1"/>
        <v>18.648736135573856</v>
      </c>
      <c r="P19" s="9"/>
    </row>
    <row r="20" spans="1:16">
      <c r="A20" s="12"/>
      <c r="B20" s="25">
        <v>324.22000000000003</v>
      </c>
      <c r="C20" s="20" t="s">
        <v>82</v>
      </c>
      <c r="D20" s="46">
        <v>0</v>
      </c>
      <c r="E20" s="46">
        <v>0</v>
      </c>
      <c r="F20" s="46">
        <v>0</v>
      </c>
      <c r="G20" s="46">
        <v>1469357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1469357</v>
      </c>
      <c r="O20" s="47">
        <f t="shared" si="1"/>
        <v>69.946065597181885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SUM(D22:D28)</f>
        <v>1689336</v>
      </c>
      <c r="E21" s="32">
        <f t="shared" si="5"/>
        <v>0</v>
      </c>
      <c r="F21" s="32">
        <f t="shared" si="5"/>
        <v>0</v>
      </c>
      <c r="G21" s="32">
        <f t="shared" si="5"/>
        <v>707126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2396462</v>
      </c>
      <c r="O21" s="45">
        <f t="shared" si="1"/>
        <v>114.07921169134099</v>
      </c>
      <c r="P21" s="10"/>
    </row>
    <row r="22" spans="1:16">
      <c r="A22" s="12"/>
      <c r="B22" s="25">
        <v>331.2</v>
      </c>
      <c r="C22" s="20" t="s">
        <v>70</v>
      </c>
      <c r="D22" s="46">
        <v>113191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113191</v>
      </c>
      <c r="O22" s="47">
        <f t="shared" si="1"/>
        <v>5.388251535202552</v>
      </c>
      <c r="P22" s="9"/>
    </row>
    <row r="23" spans="1:16">
      <c r="A23" s="12"/>
      <c r="B23" s="25">
        <v>331.49</v>
      </c>
      <c r="C23" s="20" t="s">
        <v>71</v>
      </c>
      <c r="D23" s="46">
        <v>0</v>
      </c>
      <c r="E23" s="46">
        <v>0</v>
      </c>
      <c r="F23" s="46">
        <v>0</v>
      </c>
      <c r="G23" s="46">
        <v>395676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395676</v>
      </c>
      <c r="O23" s="47">
        <f t="shared" si="1"/>
        <v>18.835435807111914</v>
      </c>
      <c r="P23" s="9"/>
    </row>
    <row r="24" spans="1:16">
      <c r="A24" s="12"/>
      <c r="B24" s="25">
        <v>335.12</v>
      </c>
      <c r="C24" s="20" t="s">
        <v>31</v>
      </c>
      <c r="D24" s="46">
        <v>342203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342203</v>
      </c>
      <c r="O24" s="47">
        <f t="shared" si="1"/>
        <v>16.28995096872471</v>
      </c>
      <c r="P24" s="9"/>
    </row>
    <row r="25" spans="1:16">
      <c r="A25" s="12"/>
      <c r="B25" s="25">
        <v>335.15</v>
      </c>
      <c r="C25" s="20" t="s">
        <v>32</v>
      </c>
      <c r="D25" s="46">
        <v>20658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20658</v>
      </c>
      <c r="O25" s="47">
        <f t="shared" si="1"/>
        <v>0.98338649021754654</v>
      </c>
      <c r="P25" s="9"/>
    </row>
    <row r="26" spans="1:16">
      <c r="A26" s="12"/>
      <c r="B26" s="25">
        <v>335.18</v>
      </c>
      <c r="C26" s="20" t="s">
        <v>33</v>
      </c>
      <c r="D26" s="46">
        <v>1208111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1208111</v>
      </c>
      <c r="O26" s="47">
        <f t="shared" si="1"/>
        <v>57.509925263007567</v>
      </c>
      <c r="P26" s="9"/>
    </row>
    <row r="27" spans="1:16">
      <c r="A27" s="12"/>
      <c r="B27" s="25">
        <v>337.2</v>
      </c>
      <c r="C27" s="20" t="s">
        <v>73</v>
      </c>
      <c r="D27" s="46">
        <v>5173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5173</v>
      </c>
      <c r="O27" s="47">
        <f t="shared" si="1"/>
        <v>0.24625124958347216</v>
      </c>
      <c r="P27" s="9"/>
    </row>
    <row r="28" spans="1:16">
      <c r="A28" s="12"/>
      <c r="B28" s="25">
        <v>337.3</v>
      </c>
      <c r="C28" s="20" t="s">
        <v>34</v>
      </c>
      <c r="D28" s="46">
        <v>0</v>
      </c>
      <c r="E28" s="46">
        <v>0</v>
      </c>
      <c r="F28" s="46">
        <v>0</v>
      </c>
      <c r="G28" s="46">
        <v>311450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311450</v>
      </c>
      <c r="O28" s="47">
        <f t="shared" si="1"/>
        <v>14.826010377493217</v>
      </c>
      <c r="P28" s="9"/>
    </row>
    <row r="29" spans="1:16" ht="15.75">
      <c r="A29" s="29" t="s">
        <v>39</v>
      </c>
      <c r="B29" s="30"/>
      <c r="C29" s="31"/>
      <c r="D29" s="32">
        <f t="shared" ref="D29:M29" si="6">SUM(D30:D35)</f>
        <v>1782690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972564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2755254</v>
      </c>
      <c r="O29" s="45">
        <f t="shared" si="1"/>
        <v>131.15885181130099</v>
      </c>
      <c r="P29" s="10"/>
    </row>
    <row r="30" spans="1:16">
      <c r="A30" s="12"/>
      <c r="B30" s="25">
        <v>342.1</v>
      </c>
      <c r="C30" s="20" t="s">
        <v>43</v>
      </c>
      <c r="D30" s="46">
        <v>43445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43445</v>
      </c>
      <c r="O30" s="47">
        <f t="shared" si="1"/>
        <v>2.0681201504260485</v>
      </c>
      <c r="P30" s="9"/>
    </row>
    <row r="31" spans="1:16">
      <c r="A31" s="12"/>
      <c r="B31" s="25">
        <v>343.9</v>
      </c>
      <c r="C31" s="20" t="s">
        <v>74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972564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972564</v>
      </c>
      <c r="O31" s="47">
        <f t="shared" si="1"/>
        <v>46.297139048888468</v>
      </c>
      <c r="P31" s="9"/>
    </row>
    <row r="32" spans="1:16">
      <c r="A32" s="12"/>
      <c r="B32" s="25">
        <v>344.5</v>
      </c>
      <c r="C32" s="20" t="s">
        <v>75</v>
      </c>
      <c r="D32" s="46">
        <v>760172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760172</v>
      </c>
      <c r="O32" s="47">
        <f t="shared" si="1"/>
        <v>36.186604465178277</v>
      </c>
      <c r="P32" s="9"/>
    </row>
    <row r="33" spans="1:16">
      <c r="A33" s="12"/>
      <c r="B33" s="25">
        <v>347.3</v>
      </c>
      <c r="C33" s="20" t="s">
        <v>46</v>
      </c>
      <c r="D33" s="46">
        <v>21934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21934</v>
      </c>
      <c r="O33" s="47">
        <f t="shared" si="1"/>
        <v>1.0441281477602704</v>
      </c>
      <c r="P33" s="9"/>
    </row>
    <row r="34" spans="1:16">
      <c r="A34" s="12"/>
      <c r="B34" s="25">
        <v>347.4</v>
      </c>
      <c r="C34" s="20" t="s">
        <v>47</v>
      </c>
      <c r="D34" s="46">
        <v>6622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6622</v>
      </c>
      <c r="O34" s="47">
        <f t="shared" si="1"/>
        <v>0.31522825724758413</v>
      </c>
      <c r="P34" s="9"/>
    </row>
    <row r="35" spans="1:16">
      <c r="A35" s="12"/>
      <c r="B35" s="25">
        <v>347.9</v>
      </c>
      <c r="C35" s="20" t="s">
        <v>76</v>
      </c>
      <c r="D35" s="46">
        <v>950517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950517</v>
      </c>
      <c r="O35" s="47">
        <f t="shared" si="1"/>
        <v>45.247631741800355</v>
      </c>
      <c r="P35" s="9"/>
    </row>
    <row r="36" spans="1:16" ht="15.75">
      <c r="A36" s="29" t="s">
        <v>40</v>
      </c>
      <c r="B36" s="30"/>
      <c r="C36" s="31"/>
      <c r="D36" s="32">
        <f t="shared" ref="D36:M36" si="8">SUM(D37:D41)</f>
        <v>394717</v>
      </c>
      <c r="E36" s="32">
        <f t="shared" si="8"/>
        <v>76903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9" si="9">SUM(D36:M36)</f>
        <v>471620</v>
      </c>
      <c r="O36" s="45">
        <f t="shared" si="1"/>
        <v>22.450611700861618</v>
      </c>
      <c r="P36" s="10"/>
    </row>
    <row r="37" spans="1:16">
      <c r="A37" s="13"/>
      <c r="B37" s="39">
        <v>351.1</v>
      </c>
      <c r="C37" s="21" t="s">
        <v>50</v>
      </c>
      <c r="D37" s="46">
        <v>80316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80316</v>
      </c>
      <c r="O37" s="47">
        <f t="shared" si="1"/>
        <v>3.8232969962393488</v>
      </c>
      <c r="P37" s="9"/>
    </row>
    <row r="38" spans="1:16">
      <c r="A38" s="13"/>
      <c r="B38" s="39">
        <v>351.5</v>
      </c>
      <c r="C38" s="21" t="s">
        <v>77</v>
      </c>
      <c r="D38" s="46">
        <v>60297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60297</v>
      </c>
      <c r="O38" s="47">
        <f t="shared" si="1"/>
        <v>2.8703289379730568</v>
      </c>
      <c r="P38" s="9"/>
    </row>
    <row r="39" spans="1:16">
      <c r="A39" s="13"/>
      <c r="B39" s="39">
        <v>354</v>
      </c>
      <c r="C39" s="21" t="s">
        <v>51</v>
      </c>
      <c r="D39" s="46">
        <v>254104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254104</v>
      </c>
      <c r="O39" s="47">
        <f t="shared" si="1"/>
        <v>12.096158423382683</v>
      </c>
      <c r="P39" s="9"/>
    </row>
    <row r="40" spans="1:16">
      <c r="A40" s="13"/>
      <c r="B40" s="39">
        <v>355</v>
      </c>
      <c r="C40" s="21" t="s">
        <v>52</v>
      </c>
      <c r="D40" s="46">
        <v>0</v>
      </c>
      <c r="E40" s="46">
        <v>63000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63000</v>
      </c>
      <c r="O40" s="47">
        <f t="shared" si="1"/>
        <v>2.9990003332222592</v>
      </c>
      <c r="P40" s="9"/>
    </row>
    <row r="41" spans="1:16">
      <c r="A41" s="13"/>
      <c r="B41" s="39">
        <v>356</v>
      </c>
      <c r="C41" s="21" t="s">
        <v>78</v>
      </c>
      <c r="D41" s="46">
        <v>0</v>
      </c>
      <c r="E41" s="46">
        <v>13903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13903</v>
      </c>
      <c r="O41" s="47">
        <f t="shared" si="1"/>
        <v>0.66182701004427091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SUM(D43:D46)</f>
        <v>1069764</v>
      </c>
      <c r="E42" s="32">
        <f t="shared" si="10"/>
        <v>110911</v>
      </c>
      <c r="F42" s="32">
        <f t="shared" si="10"/>
        <v>0</v>
      </c>
      <c r="G42" s="32">
        <f t="shared" si="10"/>
        <v>914498</v>
      </c>
      <c r="H42" s="32">
        <f t="shared" si="10"/>
        <v>0</v>
      </c>
      <c r="I42" s="32">
        <f t="shared" si="10"/>
        <v>14073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2109246</v>
      </c>
      <c r="O42" s="45">
        <f t="shared" si="1"/>
        <v>100.4068167753606</v>
      </c>
      <c r="P42" s="10"/>
    </row>
    <row r="43" spans="1:16">
      <c r="A43" s="12"/>
      <c r="B43" s="25">
        <v>361.1</v>
      </c>
      <c r="C43" s="20" t="s">
        <v>54</v>
      </c>
      <c r="D43" s="46">
        <v>287320</v>
      </c>
      <c r="E43" s="46">
        <v>110911</v>
      </c>
      <c r="F43" s="46">
        <v>0</v>
      </c>
      <c r="G43" s="46">
        <v>214498</v>
      </c>
      <c r="H43" s="46">
        <v>0</v>
      </c>
      <c r="I43" s="46">
        <v>14073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626802</v>
      </c>
      <c r="O43" s="47">
        <f t="shared" si="1"/>
        <v>29.837768362926642</v>
      </c>
      <c r="P43" s="9"/>
    </row>
    <row r="44" spans="1:16">
      <c r="A44" s="12"/>
      <c r="B44" s="25">
        <v>362</v>
      </c>
      <c r="C44" s="20" t="s">
        <v>55</v>
      </c>
      <c r="D44" s="46">
        <v>571510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571510</v>
      </c>
      <c r="O44" s="47">
        <f t="shared" si="1"/>
        <v>27.205693340315133</v>
      </c>
      <c r="P44" s="9"/>
    </row>
    <row r="45" spans="1:16">
      <c r="A45" s="12"/>
      <c r="B45" s="25">
        <v>366</v>
      </c>
      <c r="C45" s="20" t="s">
        <v>83</v>
      </c>
      <c r="D45" s="46">
        <v>0</v>
      </c>
      <c r="E45" s="46">
        <v>0</v>
      </c>
      <c r="F45" s="46">
        <v>0</v>
      </c>
      <c r="G45" s="46">
        <v>500000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500000</v>
      </c>
      <c r="O45" s="47">
        <f t="shared" si="1"/>
        <v>23.801589946208406</v>
      </c>
      <c r="P45" s="9"/>
    </row>
    <row r="46" spans="1:16">
      <c r="A46" s="12"/>
      <c r="B46" s="25">
        <v>369.9</v>
      </c>
      <c r="C46" s="20" t="s">
        <v>56</v>
      </c>
      <c r="D46" s="46">
        <v>210934</v>
      </c>
      <c r="E46" s="46">
        <v>0</v>
      </c>
      <c r="F46" s="46">
        <v>0</v>
      </c>
      <c r="G46" s="46">
        <v>200000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410934</v>
      </c>
      <c r="O46" s="47">
        <f t="shared" si="1"/>
        <v>19.561765125910412</v>
      </c>
      <c r="P46" s="9"/>
    </row>
    <row r="47" spans="1:16" ht="15.75">
      <c r="A47" s="29" t="s">
        <v>41</v>
      </c>
      <c r="B47" s="30"/>
      <c r="C47" s="31"/>
      <c r="D47" s="32">
        <f t="shared" ref="D47:M47" si="11">SUM(D48:D48)</f>
        <v>0</v>
      </c>
      <c r="E47" s="32">
        <f t="shared" si="11"/>
        <v>0</v>
      </c>
      <c r="F47" s="32">
        <f t="shared" si="11"/>
        <v>0</v>
      </c>
      <c r="G47" s="32">
        <f t="shared" si="11"/>
        <v>2565586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2565586</v>
      </c>
      <c r="O47" s="45">
        <f t="shared" si="1"/>
        <v>122.13005188746608</v>
      </c>
      <c r="P47" s="9"/>
    </row>
    <row r="48" spans="1:16" ht="15.75" thickBot="1">
      <c r="A48" s="12"/>
      <c r="B48" s="25">
        <v>381</v>
      </c>
      <c r="C48" s="20" t="s">
        <v>57</v>
      </c>
      <c r="D48" s="46">
        <v>0</v>
      </c>
      <c r="E48" s="46">
        <v>0</v>
      </c>
      <c r="F48" s="46">
        <v>0</v>
      </c>
      <c r="G48" s="46">
        <v>2565586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2565586</v>
      </c>
      <c r="O48" s="47">
        <f t="shared" si="1"/>
        <v>122.13005188746608</v>
      </c>
      <c r="P48" s="9"/>
    </row>
    <row r="49" spans="1:119" ht="16.5" thickBot="1">
      <c r="A49" s="14" t="s">
        <v>48</v>
      </c>
      <c r="B49" s="23"/>
      <c r="C49" s="22"/>
      <c r="D49" s="15">
        <f t="shared" ref="D49:M49" si="12">SUM(D5,D15,D21,D29,D36,D42,D47)</f>
        <v>29320568</v>
      </c>
      <c r="E49" s="15">
        <f t="shared" si="12"/>
        <v>187814</v>
      </c>
      <c r="F49" s="15">
        <f t="shared" si="12"/>
        <v>0</v>
      </c>
      <c r="G49" s="15">
        <f t="shared" si="12"/>
        <v>5656567</v>
      </c>
      <c r="H49" s="15">
        <f t="shared" si="12"/>
        <v>0</v>
      </c>
      <c r="I49" s="15">
        <f t="shared" si="12"/>
        <v>1065904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36230853</v>
      </c>
      <c r="O49" s="38">
        <f t="shared" si="1"/>
        <v>1724.7038130147093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21" t="s">
        <v>84</v>
      </c>
      <c r="M51" s="121"/>
      <c r="N51" s="121"/>
      <c r="O51" s="43">
        <v>21007</v>
      </c>
    </row>
    <row r="52" spans="1:119">
      <c r="A52" s="122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  <row r="53" spans="1:119" ht="15.75" customHeight="1" thickBot="1">
      <c r="A53" s="123" t="s">
        <v>80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3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19993522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75629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20069151</v>
      </c>
      <c r="O5" s="33">
        <f t="shared" ref="O5:O52" si="1">(N5/O$54)</f>
        <v>963.38090437788014</v>
      </c>
      <c r="P5" s="6"/>
    </row>
    <row r="6" spans="1:133">
      <c r="A6" s="12"/>
      <c r="B6" s="25">
        <v>311</v>
      </c>
      <c r="C6" s="20" t="s">
        <v>3</v>
      </c>
      <c r="D6" s="46">
        <v>15085031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15085031</v>
      </c>
      <c r="O6" s="47">
        <f t="shared" si="1"/>
        <v>724.12783218125958</v>
      </c>
      <c r="P6" s="9"/>
    </row>
    <row r="7" spans="1:133">
      <c r="A7" s="12"/>
      <c r="B7" s="25">
        <v>312.41000000000003</v>
      </c>
      <c r="C7" s="20" t="s">
        <v>12</v>
      </c>
      <c r="D7" s="46">
        <v>190597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190597</v>
      </c>
      <c r="O7" s="47">
        <f t="shared" si="1"/>
        <v>9.1492415514592942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75629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75629</v>
      </c>
      <c r="O8" s="47">
        <f t="shared" si="1"/>
        <v>3.6304243471582183</v>
      </c>
      <c r="P8" s="9"/>
    </row>
    <row r="9" spans="1:133">
      <c r="A9" s="12"/>
      <c r="B9" s="25">
        <v>312.60000000000002</v>
      </c>
      <c r="C9" s="20" t="s">
        <v>13</v>
      </c>
      <c r="D9" s="46">
        <v>624809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624809</v>
      </c>
      <c r="O9" s="47">
        <f t="shared" si="1"/>
        <v>29.992751536098311</v>
      </c>
      <c r="P9" s="9"/>
    </row>
    <row r="10" spans="1:133">
      <c r="A10" s="12"/>
      <c r="B10" s="25">
        <v>314.10000000000002</v>
      </c>
      <c r="C10" s="20" t="s">
        <v>14</v>
      </c>
      <c r="D10" s="46">
        <v>2062927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2062927</v>
      </c>
      <c r="O10" s="47">
        <f t="shared" si="1"/>
        <v>99.026833717357917</v>
      </c>
      <c r="P10" s="9"/>
    </row>
    <row r="11" spans="1:133">
      <c r="A11" s="12"/>
      <c r="B11" s="25">
        <v>314.2</v>
      </c>
      <c r="C11" s="20" t="s">
        <v>68</v>
      </c>
      <c r="D11" s="46">
        <v>1124777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1124777</v>
      </c>
      <c r="O11" s="47">
        <f t="shared" si="1"/>
        <v>53.992751536098311</v>
      </c>
      <c r="P11" s="9"/>
    </row>
    <row r="12" spans="1:133">
      <c r="A12" s="12"/>
      <c r="B12" s="25">
        <v>314.3</v>
      </c>
      <c r="C12" s="20" t="s">
        <v>15</v>
      </c>
      <c r="D12" s="46">
        <v>666246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666246</v>
      </c>
      <c r="O12" s="47">
        <f t="shared" si="1"/>
        <v>31.981854838709676</v>
      </c>
      <c r="P12" s="9"/>
    </row>
    <row r="13" spans="1:133">
      <c r="A13" s="12"/>
      <c r="B13" s="25">
        <v>314.39999999999998</v>
      </c>
      <c r="C13" s="20" t="s">
        <v>69</v>
      </c>
      <c r="D13" s="46">
        <v>24901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24901</v>
      </c>
      <c r="O13" s="47">
        <f t="shared" si="1"/>
        <v>1.1953245007680491</v>
      </c>
      <c r="P13" s="9"/>
    </row>
    <row r="14" spans="1:133">
      <c r="A14" s="12"/>
      <c r="B14" s="25">
        <v>316</v>
      </c>
      <c r="C14" s="20" t="s">
        <v>18</v>
      </c>
      <c r="D14" s="46">
        <v>214234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214234</v>
      </c>
      <c r="O14" s="47">
        <f t="shared" si="1"/>
        <v>10.283890168970814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SUM(D16:D22)</f>
        <v>4071727</v>
      </c>
      <c r="E15" s="32">
        <f t="shared" si="3"/>
        <v>0</v>
      </c>
      <c r="F15" s="32">
        <f t="shared" si="3"/>
        <v>0</v>
      </c>
      <c r="G15" s="32">
        <f t="shared" si="3"/>
        <v>46522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4118249</v>
      </c>
      <c r="O15" s="45">
        <f t="shared" si="1"/>
        <v>197.68860407066052</v>
      </c>
      <c r="P15" s="10"/>
    </row>
    <row r="16" spans="1:133">
      <c r="A16" s="12"/>
      <c r="B16" s="25">
        <v>322</v>
      </c>
      <c r="C16" s="20" t="s">
        <v>0</v>
      </c>
      <c r="D16" s="46">
        <v>2037506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2037506</v>
      </c>
      <c r="O16" s="47">
        <f t="shared" si="1"/>
        <v>97.80654761904762</v>
      </c>
      <c r="P16" s="9"/>
    </row>
    <row r="17" spans="1:16">
      <c r="A17" s="12"/>
      <c r="B17" s="25">
        <v>323.10000000000002</v>
      </c>
      <c r="C17" s="20" t="s">
        <v>20</v>
      </c>
      <c r="D17" s="46">
        <v>1564781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1564781</v>
      </c>
      <c r="O17" s="47">
        <f t="shared" si="1"/>
        <v>75.114295314900147</v>
      </c>
      <c r="P17" s="9"/>
    </row>
    <row r="18" spans="1:16">
      <c r="A18" s="12"/>
      <c r="B18" s="25">
        <v>323.39999999999998</v>
      </c>
      <c r="C18" s="20" t="s">
        <v>21</v>
      </c>
      <c r="D18" s="46">
        <v>24997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24997</v>
      </c>
      <c r="O18" s="47">
        <f t="shared" si="1"/>
        <v>1.1999327956989247</v>
      </c>
      <c r="P18" s="9"/>
    </row>
    <row r="19" spans="1:16">
      <c r="A19" s="12"/>
      <c r="B19" s="25">
        <v>323.7</v>
      </c>
      <c r="C19" s="20" t="s">
        <v>22</v>
      </c>
      <c r="D19" s="46">
        <v>444443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444443</v>
      </c>
      <c r="O19" s="47">
        <f t="shared" si="1"/>
        <v>21.334629416282642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0</v>
      </c>
      <c r="F20" s="46">
        <v>0</v>
      </c>
      <c r="G20" s="46">
        <v>29227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29227</v>
      </c>
      <c r="O20" s="47">
        <f t="shared" si="1"/>
        <v>1.4029857910906298</v>
      </c>
      <c r="P20" s="9"/>
    </row>
    <row r="21" spans="1:16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12295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12295</v>
      </c>
      <c r="O21" s="47">
        <f t="shared" si="1"/>
        <v>0.5901977726574501</v>
      </c>
      <c r="P21" s="9"/>
    </row>
    <row r="22" spans="1:16">
      <c r="A22" s="12"/>
      <c r="B22" s="25">
        <v>324.61</v>
      </c>
      <c r="C22" s="20" t="s">
        <v>25</v>
      </c>
      <c r="D22" s="46">
        <v>0</v>
      </c>
      <c r="E22" s="46">
        <v>0</v>
      </c>
      <c r="F22" s="46">
        <v>0</v>
      </c>
      <c r="G22" s="46">
        <v>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5000</v>
      </c>
      <c r="O22" s="47">
        <f t="shared" si="1"/>
        <v>0.24001536098310292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SUM(D24:D31)</f>
        <v>1456129</v>
      </c>
      <c r="E23" s="32">
        <f t="shared" si="5"/>
        <v>0</v>
      </c>
      <c r="F23" s="32">
        <f t="shared" si="5"/>
        <v>0</v>
      </c>
      <c r="G23" s="32">
        <f t="shared" si="5"/>
        <v>60964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32" si="6">SUM(D23:M23)</f>
        <v>1517093</v>
      </c>
      <c r="O23" s="45">
        <f t="shared" si="1"/>
        <v>72.825124807987706</v>
      </c>
      <c r="P23" s="10"/>
    </row>
    <row r="24" spans="1:16">
      <c r="A24" s="12"/>
      <c r="B24" s="25">
        <v>331.2</v>
      </c>
      <c r="C24" s="20" t="s">
        <v>70</v>
      </c>
      <c r="D24" s="46">
        <v>17614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17614</v>
      </c>
      <c r="O24" s="47">
        <f t="shared" si="1"/>
        <v>0.84552611367127495</v>
      </c>
      <c r="P24" s="9"/>
    </row>
    <row r="25" spans="1:16">
      <c r="A25" s="12"/>
      <c r="B25" s="25">
        <v>331.49</v>
      </c>
      <c r="C25" s="20" t="s">
        <v>71</v>
      </c>
      <c r="D25" s="46">
        <v>0</v>
      </c>
      <c r="E25" s="46">
        <v>0</v>
      </c>
      <c r="F25" s="46">
        <v>0</v>
      </c>
      <c r="G25" s="46">
        <v>60964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60964</v>
      </c>
      <c r="O25" s="47">
        <f t="shared" si="1"/>
        <v>2.9264592933947773</v>
      </c>
      <c r="P25" s="9"/>
    </row>
    <row r="26" spans="1:16">
      <c r="A26" s="12"/>
      <c r="B26" s="25">
        <v>334.2</v>
      </c>
      <c r="C26" s="20" t="s">
        <v>72</v>
      </c>
      <c r="D26" s="46">
        <v>6521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6521</v>
      </c>
      <c r="O26" s="47">
        <f t="shared" si="1"/>
        <v>0.31302803379416283</v>
      </c>
      <c r="P26" s="9"/>
    </row>
    <row r="27" spans="1:16">
      <c r="A27" s="12"/>
      <c r="B27" s="25">
        <v>334.9</v>
      </c>
      <c r="C27" s="20" t="s">
        <v>30</v>
      </c>
      <c r="D27" s="46">
        <v>7053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7053</v>
      </c>
      <c r="O27" s="47">
        <f t="shared" si="1"/>
        <v>0.33856566820276496</v>
      </c>
      <c r="P27" s="9"/>
    </row>
    <row r="28" spans="1:16">
      <c r="A28" s="12"/>
      <c r="B28" s="25">
        <v>335.12</v>
      </c>
      <c r="C28" s="20" t="s">
        <v>31</v>
      </c>
      <c r="D28" s="46">
        <v>298593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298593</v>
      </c>
      <c r="O28" s="47">
        <f t="shared" si="1"/>
        <v>14.33338133640553</v>
      </c>
      <c r="P28" s="9"/>
    </row>
    <row r="29" spans="1:16">
      <c r="A29" s="12"/>
      <c r="B29" s="25">
        <v>335.15</v>
      </c>
      <c r="C29" s="20" t="s">
        <v>32</v>
      </c>
      <c r="D29" s="46">
        <v>18950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18950</v>
      </c>
      <c r="O29" s="47">
        <f t="shared" si="1"/>
        <v>0.90965821812596004</v>
      </c>
      <c r="P29" s="9"/>
    </row>
    <row r="30" spans="1:16">
      <c r="A30" s="12"/>
      <c r="B30" s="25">
        <v>335.18</v>
      </c>
      <c r="C30" s="20" t="s">
        <v>33</v>
      </c>
      <c r="D30" s="46">
        <v>1102641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1102641</v>
      </c>
      <c r="O30" s="47">
        <f t="shared" si="1"/>
        <v>52.930155529953915</v>
      </c>
      <c r="P30" s="9"/>
    </row>
    <row r="31" spans="1:16">
      <c r="A31" s="12"/>
      <c r="B31" s="25">
        <v>337.2</v>
      </c>
      <c r="C31" s="20" t="s">
        <v>73</v>
      </c>
      <c r="D31" s="46">
        <v>4757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4757</v>
      </c>
      <c r="O31" s="47">
        <f t="shared" si="1"/>
        <v>0.22835061443932411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SUM(D33:D38)</f>
        <v>1655100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970247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2625347</v>
      </c>
      <c r="O32" s="45">
        <f t="shared" si="1"/>
        <v>126.02472158218126</v>
      </c>
      <c r="P32" s="10"/>
    </row>
    <row r="33" spans="1:16">
      <c r="A33" s="12"/>
      <c r="B33" s="25">
        <v>342.1</v>
      </c>
      <c r="C33" s="20" t="s">
        <v>43</v>
      </c>
      <c r="D33" s="46">
        <v>53566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53566</v>
      </c>
      <c r="O33" s="47">
        <f t="shared" si="1"/>
        <v>2.5713325652841781</v>
      </c>
      <c r="P33" s="9"/>
    </row>
    <row r="34" spans="1:16">
      <c r="A34" s="12"/>
      <c r="B34" s="25">
        <v>343.9</v>
      </c>
      <c r="C34" s="20" t="s">
        <v>74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970247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970247</v>
      </c>
      <c r="O34" s="47">
        <f t="shared" si="1"/>
        <v>46.574836789554531</v>
      </c>
      <c r="P34" s="9"/>
    </row>
    <row r="35" spans="1:16">
      <c r="A35" s="12"/>
      <c r="B35" s="25">
        <v>344.5</v>
      </c>
      <c r="C35" s="20" t="s">
        <v>75</v>
      </c>
      <c r="D35" s="46">
        <v>586666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586666</v>
      </c>
      <c r="O35" s="47">
        <f t="shared" si="1"/>
        <v>28.161770353302611</v>
      </c>
      <c r="P35" s="9"/>
    </row>
    <row r="36" spans="1:16">
      <c r="A36" s="12"/>
      <c r="B36" s="25">
        <v>347.3</v>
      </c>
      <c r="C36" s="20" t="s">
        <v>46</v>
      </c>
      <c r="D36" s="46">
        <v>72781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72781</v>
      </c>
      <c r="O36" s="47">
        <f t="shared" si="1"/>
        <v>3.4937115975422426</v>
      </c>
      <c r="P36" s="9"/>
    </row>
    <row r="37" spans="1:16">
      <c r="A37" s="12"/>
      <c r="B37" s="25">
        <v>347.4</v>
      </c>
      <c r="C37" s="20" t="s">
        <v>47</v>
      </c>
      <c r="D37" s="46">
        <v>6323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6323</v>
      </c>
      <c r="O37" s="47">
        <f t="shared" si="1"/>
        <v>0.30352342549923195</v>
      </c>
      <c r="P37" s="9"/>
    </row>
    <row r="38" spans="1:16">
      <c r="A38" s="12"/>
      <c r="B38" s="25">
        <v>347.9</v>
      </c>
      <c r="C38" s="20" t="s">
        <v>76</v>
      </c>
      <c r="D38" s="46">
        <v>935764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935764</v>
      </c>
      <c r="O38" s="47">
        <f t="shared" si="1"/>
        <v>44.919546850998465</v>
      </c>
      <c r="P38" s="9"/>
    </row>
    <row r="39" spans="1:16" ht="15.75">
      <c r="A39" s="29" t="s">
        <v>40</v>
      </c>
      <c r="B39" s="30"/>
      <c r="C39" s="31"/>
      <c r="D39" s="32">
        <f t="shared" ref="D39:M39" si="9">SUM(D40:D44)</f>
        <v>419339</v>
      </c>
      <c r="E39" s="32">
        <f t="shared" si="9"/>
        <v>269521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2" si="10">SUM(D39:M39)</f>
        <v>688860</v>
      </c>
      <c r="O39" s="45">
        <f t="shared" si="1"/>
        <v>33.067396313364057</v>
      </c>
      <c r="P39" s="10"/>
    </row>
    <row r="40" spans="1:16">
      <c r="A40" s="13"/>
      <c r="B40" s="39">
        <v>351.1</v>
      </c>
      <c r="C40" s="21" t="s">
        <v>50</v>
      </c>
      <c r="D40" s="46">
        <v>102861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102861</v>
      </c>
      <c r="O40" s="47">
        <f t="shared" si="1"/>
        <v>4.9376440092165899</v>
      </c>
      <c r="P40" s="9"/>
    </row>
    <row r="41" spans="1:16">
      <c r="A41" s="13"/>
      <c r="B41" s="39">
        <v>351.5</v>
      </c>
      <c r="C41" s="21" t="s">
        <v>77</v>
      </c>
      <c r="D41" s="46">
        <v>212938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212938</v>
      </c>
      <c r="O41" s="47">
        <f t="shared" si="1"/>
        <v>10.221678187403993</v>
      </c>
      <c r="P41" s="9"/>
    </row>
    <row r="42" spans="1:16">
      <c r="A42" s="13"/>
      <c r="B42" s="39">
        <v>354</v>
      </c>
      <c r="C42" s="21" t="s">
        <v>51</v>
      </c>
      <c r="D42" s="46">
        <v>103540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103540</v>
      </c>
      <c r="O42" s="47">
        <f t="shared" si="1"/>
        <v>4.9702380952380949</v>
      </c>
      <c r="P42" s="9"/>
    </row>
    <row r="43" spans="1:16">
      <c r="A43" s="13"/>
      <c r="B43" s="39">
        <v>355</v>
      </c>
      <c r="C43" s="21" t="s">
        <v>52</v>
      </c>
      <c r="D43" s="46">
        <v>0</v>
      </c>
      <c r="E43" s="46">
        <v>219937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219937</v>
      </c>
      <c r="O43" s="47">
        <f t="shared" si="1"/>
        <v>10.557651689708141</v>
      </c>
      <c r="P43" s="9"/>
    </row>
    <row r="44" spans="1:16">
      <c r="A44" s="13"/>
      <c r="B44" s="39">
        <v>356</v>
      </c>
      <c r="C44" s="21" t="s">
        <v>78</v>
      </c>
      <c r="D44" s="46">
        <v>0</v>
      </c>
      <c r="E44" s="46">
        <v>49584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49584</v>
      </c>
      <c r="O44" s="47">
        <f t="shared" si="1"/>
        <v>2.3801843317972349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SUM(D46:D48)</f>
        <v>815856</v>
      </c>
      <c r="E45" s="32">
        <f t="shared" si="11"/>
        <v>41692</v>
      </c>
      <c r="F45" s="32">
        <f t="shared" si="11"/>
        <v>0</v>
      </c>
      <c r="G45" s="32">
        <f t="shared" si="11"/>
        <v>576863</v>
      </c>
      <c r="H45" s="32">
        <f t="shared" si="11"/>
        <v>0</v>
      </c>
      <c r="I45" s="32">
        <f t="shared" si="11"/>
        <v>16150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0"/>
        <v>1450561</v>
      </c>
      <c r="O45" s="45">
        <f t="shared" si="1"/>
        <v>69.631384408602145</v>
      </c>
      <c r="P45" s="10"/>
    </row>
    <row r="46" spans="1:16">
      <c r="A46" s="12"/>
      <c r="B46" s="25">
        <v>361.1</v>
      </c>
      <c r="C46" s="20" t="s">
        <v>54</v>
      </c>
      <c r="D46" s="46">
        <v>105918</v>
      </c>
      <c r="E46" s="46">
        <v>41692</v>
      </c>
      <c r="F46" s="46">
        <v>0</v>
      </c>
      <c r="G46" s="46">
        <v>174453</v>
      </c>
      <c r="H46" s="46">
        <v>0</v>
      </c>
      <c r="I46" s="46">
        <v>16150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338213</v>
      </c>
      <c r="O46" s="47">
        <f t="shared" si="1"/>
        <v>16.235263056835638</v>
      </c>
      <c r="P46" s="9"/>
    </row>
    <row r="47" spans="1:16">
      <c r="A47" s="12"/>
      <c r="B47" s="25">
        <v>362</v>
      </c>
      <c r="C47" s="20" t="s">
        <v>55</v>
      </c>
      <c r="D47" s="46">
        <v>473575</v>
      </c>
      <c r="E47" s="46">
        <v>0</v>
      </c>
      <c r="F47" s="46">
        <v>0</v>
      </c>
      <c r="G47" s="46">
        <v>142166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615741</v>
      </c>
      <c r="O47" s="47">
        <f t="shared" si="1"/>
        <v>29.557459677419356</v>
      </c>
      <c r="P47" s="9"/>
    </row>
    <row r="48" spans="1:16">
      <c r="A48" s="12"/>
      <c r="B48" s="25">
        <v>369.9</v>
      </c>
      <c r="C48" s="20" t="s">
        <v>56</v>
      </c>
      <c r="D48" s="46">
        <v>236363</v>
      </c>
      <c r="E48" s="46">
        <v>0</v>
      </c>
      <c r="F48" s="46">
        <v>0</v>
      </c>
      <c r="G48" s="46">
        <v>260244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496607</v>
      </c>
      <c r="O48" s="47">
        <f t="shared" si="1"/>
        <v>23.838661674347158</v>
      </c>
      <c r="P48" s="9"/>
    </row>
    <row r="49" spans="1:119" ht="15.75">
      <c r="A49" s="29" t="s">
        <v>41</v>
      </c>
      <c r="B49" s="30"/>
      <c r="C49" s="31"/>
      <c r="D49" s="32">
        <f t="shared" ref="D49:M49" si="12">SUM(D50:D51)</f>
        <v>0</v>
      </c>
      <c r="E49" s="32">
        <f t="shared" si="12"/>
        <v>0</v>
      </c>
      <c r="F49" s="32">
        <f t="shared" si="12"/>
        <v>0</v>
      </c>
      <c r="G49" s="32">
        <f t="shared" si="12"/>
        <v>24800000</v>
      </c>
      <c r="H49" s="32">
        <f t="shared" si="12"/>
        <v>0</v>
      </c>
      <c r="I49" s="32">
        <f t="shared" si="12"/>
        <v>1275000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26075000</v>
      </c>
      <c r="O49" s="45">
        <f t="shared" si="1"/>
        <v>1251.6801075268818</v>
      </c>
      <c r="P49" s="9"/>
    </row>
    <row r="50" spans="1:119">
      <c r="A50" s="12"/>
      <c r="B50" s="25">
        <v>381</v>
      </c>
      <c r="C50" s="20" t="s">
        <v>57</v>
      </c>
      <c r="D50" s="46">
        <v>0</v>
      </c>
      <c r="E50" s="46">
        <v>0</v>
      </c>
      <c r="F50" s="46">
        <v>0</v>
      </c>
      <c r="G50" s="46">
        <v>9800000</v>
      </c>
      <c r="H50" s="46">
        <v>0</v>
      </c>
      <c r="I50" s="46">
        <v>1275000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11075000</v>
      </c>
      <c r="O50" s="47">
        <f t="shared" si="1"/>
        <v>531.63402457757297</v>
      </c>
      <c r="P50" s="9"/>
    </row>
    <row r="51" spans="1:119" ht="15.75" thickBot="1">
      <c r="A51" s="12"/>
      <c r="B51" s="25">
        <v>384</v>
      </c>
      <c r="C51" s="20" t="s">
        <v>58</v>
      </c>
      <c r="D51" s="46">
        <v>0</v>
      </c>
      <c r="E51" s="46">
        <v>0</v>
      </c>
      <c r="F51" s="46">
        <v>0</v>
      </c>
      <c r="G51" s="46">
        <v>15000000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15000000</v>
      </c>
      <c r="O51" s="47">
        <f t="shared" si="1"/>
        <v>720.04608294930881</v>
      </c>
      <c r="P51" s="9"/>
    </row>
    <row r="52" spans="1:119" ht="16.5" thickBot="1">
      <c r="A52" s="14" t="s">
        <v>48</v>
      </c>
      <c r="B52" s="23"/>
      <c r="C52" s="22"/>
      <c r="D52" s="15">
        <f t="shared" ref="D52:M52" si="13">SUM(D5,D15,D23,D32,D39,D45,D49)</f>
        <v>28411673</v>
      </c>
      <c r="E52" s="15">
        <f t="shared" si="13"/>
        <v>311213</v>
      </c>
      <c r="F52" s="15">
        <f t="shared" si="13"/>
        <v>0</v>
      </c>
      <c r="G52" s="15">
        <f t="shared" si="13"/>
        <v>25484349</v>
      </c>
      <c r="H52" s="15">
        <f t="shared" si="13"/>
        <v>0</v>
      </c>
      <c r="I52" s="15">
        <f t="shared" si="13"/>
        <v>2337026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56544261</v>
      </c>
      <c r="O52" s="38">
        <f t="shared" si="1"/>
        <v>2714.2982430875577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79</v>
      </c>
      <c r="M54" s="121"/>
      <c r="N54" s="121"/>
      <c r="O54" s="43">
        <v>20832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thickBot="1">
      <c r="A56" s="123" t="s">
        <v>80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A56:O56"/>
    <mergeCell ref="L54:N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19676940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74669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19751609</v>
      </c>
      <c r="O5" s="33">
        <f t="shared" ref="O5:O52" si="1">(N5/O$54)</f>
        <v>1010.8295291709314</v>
      </c>
      <c r="P5" s="6"/>
    </row>
    <row r="6" spans="1:133">
      <c r="A6" s="12"/>
      <c r="B6" s="25">
        <v>311</v>
      </c>
      <c r="C6" s="20" t="s">
        <v>3</v>
      </c>
      <c r="D6" s="46">
        <v>15022242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15022242</v>
      </c>
      <c r="O6" s="47">
        <f t="shared" si="1"/>
        <v>768.79437052200615</v>
      </c>
      <c r="P6" s="9"/>
    </row>
    <row r="7" spans="1:133">
      <c r="A7" s="12"/>
      <c r="B7" s="25">
        <v>312.41000000000003</v>
      </c>
      <c r="C7" s="20" t="s">
        <v>12</v>
      </c>
      <c r="D7" s="46">
        <v>192123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192123</v>
      </c>
      <c r="O7" s="47">
        <f t="shared" si="1"/>
        <v>9.8322927328556808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74669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74669</v>
      </c>
      <c r="O8" s="47">
        <f t="shared" si="1"/>
        <v>3.8213408393039918</v>
      </c>
      <c r="P8" s="9"/>
    </row>
    <row r="9" spans="1:133">
      <c r="A9" s="12"/>
      <c r="B9" s="25">
        <v>312.60000000000002</v>
      </c>
      <c r="C9" s="20" t="s">
        <v>13</v>
      </c>
      <c r="D9" s="46">
        <v>551062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551062</v>
      </c>
      <c r="O9" s="47">
        <f t="shared" si="1"/>
        <v>28.20174002047083</v>
      </c>
      <c r="P9" s="9"/>
    </row>
    <row r="10" spans="1:133">
      <c r="A10" s="12"/>
      <c r="B10" s="25">
        <v>314.10000000000002</v>
      </c>
      <c r="C10" s="20" t="s">
        <v>14</v>
      </c>
      <c r="D10" s="46">
        <v>1864430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1864430</v>
      </c>
      <c r="O10" s="47">
        <f t="shared" si="1"/>
        <v>95.41606960081883</v>
      </c>
      <c r="P10" s="9"/>
    </row>
    <row r="11" spans="1:133">
      <c r="A11" s="12"/>
      <c r="B11" s="25">
        <v>314.3</v>
      </c>
      <c r="C11" s="20" t="s">
        <v>15</v>
      </c>
      <c r="D11" s="46">
        <v>691790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691790</v>
      </c>
      <c r="O11" s="47">
        <f t="shared" si="1"/>
        <v>35.403787103377688</v>
      </c>
      <c r="P11" s="9"/>
    </row>
    <row r="12" spans="1:133">
      <c r="A12" s="12"/>
      <c r="B12" s="25">
        <v>314.8</v>
      </c>
      <c r="C12" s="20" t="s">
        <v>16</v>
      </c>
      <c r="D12" s="46">
        <v>45708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45708</v>
      </c>
      <c r="O12" s="47">
        <f t="shared" si="1"/>
        <v>2.3392016376663256</v>
      </c>
      <c r="P12" s="9"/>
    </row>
    <row r="13" spans="1:133">
      <c r="A13" s="12"/>
      <c r="B13" s="25">
        <v>315</v>
      </c>
      <c r="C13" s="20" t="s">
        <v>17</v>
      </c>
      <c r="D13" s="46">
        <v>1087682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1087682</v>
      </c>
      <c r="O13" s="47">
        <f t="shared" si="1"/>
        <v>55.664380757420673</v>
      </c>
      <c r="P13" s="9"/>
    </row>
    <row r="14" spans="1:133">
      <c r="A14" s="12"/>
      <c r="B14" s="25">
        <v>316</v>
      </c>
      <c r="C14" s="20" t="s">
        <v>18</v>
      </c>
      <c r="D14" s="46">
        <v>221903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221903</v>
      </c>
      <c r="O14" s="47">
        <f t="shared" si="1"/>
        <v>11.356345957011259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SUM(D16:D23)</f>
        <v>3952313</v>
      </c>
      <c r="E15" s="32">
        <f t="shared" si="3"/>
        <v>0</v>
      </c>
      <c r="F15" s="32">
        <f t="shared" si="3"/>
        <v>0</v>
      </c>
      <c r="G15" s="32">
        <f t="shared" si="3"/>
        <v>177554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4129867</v>
      </c>
      <c r="O15" s="45">
        <f t="shared" si="1"/>
        <v>211.3545035823951</v>
      </c>
      <c r="P15" s="10"/>
    </row>
    <row r="16" spans="1:133">
      <c r="A16" s="12"/>
      <c r="B16" s="25">
        <v>322</v>
      </c>
      <c r="C16" s="20" t="s">
        <v>0</v>
      </c>
      <c r="D16" s="46">
        <v>1801019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1801019</v>
      </c>
      <c r="O16" s="47">
        <f t="shared" si="1"/>
        <v>92.170880245649954</v>
      </c>
      <c r="P16" s="9"/>
    </row>
    <row r="17" spans="1:16">
      <c r="A17" s="12"/>
      <c r="B17" s="25">
        <v>323.10000000000002</v>
      </c>
      <c r="C17" s="20" t="s">
        <v>20</v>
      </c>
      <c r="D17" s="46">
        <v>1426449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1426449</v>
      </c>
      <c r="O17" s="47">
        <f t="shared" si="1"/>
        <v>73.001484135107475</v>
      </c>
      <c r="P17" s="9"/>
    </row>
    <row r="18" spans="1:16">
      <c r="A18" s="12"/>
      <c r="B18" s="25">
        <v>323.39999999999998</v>
      </c>
      <c r="C18" s="20" t="s">
        <v>21</v>
      </c>
      <c r="D18" s="46">
        <v>64131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64131</v>
      </c>
      <c r="O18" s="47">
        <f t="shared" si="1"/>
        <v>3.2820368474923236</v>
      </c>
      <c r="P18" s="9"/>
    </row>
    <row r="19" spans="1:16">
      <c r="A19" s="12"/>
      <c r="B19" s="25">
        <v>323.7</v>
      </c>
      <c r="C19" s="20" t="s">
        <v>22</v>
      </c>
      <c r="D19" s="46">
        <v>446469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446469</v>
      </c>
      <c r="O19" s="47">
        <f t="shared" si="1"/>
        <v>22.84897645854657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0</v>
      </c>
      <c r="F20" s="46">
        <v>0</v>
      </c>
      <c r="G20" s="46">
        <v>10528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10528</v>
      </c>
      <c r="O20" s="47">
        <f t="shared" si="1"/>
        <v>0.53879222108495395</v>
      </c>
      <c r="P20" s="9"/>
    </row>
    <row r="21" spans="1:16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2026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2026</v>
      </c>
      <c r="O21" s="47">
        <f t="shared" si="1"/>
        <v>0.10368474923234391</v>
      </c>
      <c r="P21" s="9"/>
    </row>
    <row r="22" spans="1:16">
      <c r="A22" s="12"/>
      <c r="B22" s="25">
        <v>324.61</v>
      </c>
      <c r="C22" s="20" t="s">
        <v>25</v>
      </c>
      <c r="D22" s="46">
        <v>0</v>
      </c>
      <c r="E22" s="46">
        <v>0</v>
      </c>
      <c r="F22" s="46">
        <v>0</v>
      </c>
      <c r="G22" s="46">
        <v>165000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165000</v>
      </c>
      <c r="O22" s="47">
        <f t="shared" si="1"/>
        <v>8.4442169907881262</v>
      </c>
      <c r="P22" s="9"/>
    </row>
    <row r="23" spans="1:16">
      <c r="A23" s="12"/>
      <c r="B23" s="25">
        <v>329</v>
      </c>
      <c r="C23" s="20" t="s">
        <v>26</v>
      </c>
      <c r="D23" s="46">
        <v>214245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214245</v>
      </c>
      <c r="O23" s="47">
        <f t="shared" si="1"/>
        <v>10.964431934493348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SUM(D25:D31)</f>
        <v>1423505</v>
      </c>
      <c r="E24" s="32">
        <f t="shared" si="5"/>
        <v>0</v>
      </c>
      <c r="F24" s="32">
        <f t="shared" si="5"/>
        <v>0</v>
      </c>
      <c r="G24" s="32">
        <f t="shared" si="5"/>
        <v>1424524</v>
      </c>
      <c r="H24" s="32">
        <f t="shared" si="5"/>
        <v>0</v>
      </c>
      <c r="I24" s="32">
        <f t="shared" si="5"/>
        <v>3306640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6154669</v>
      </c>
      <c r="O24" s="45">
        <f t="shared" si="1"/>
        <v>314.9779426816786</v>
      </c>
      <c r="P24" s="10"/>
    </row>
    <row r="25" spans="1:16">
      <c r="A25" s="12"/>
      <c r="B25" s="25">
        <v>334.36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1401281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1401281</v>
      </c>
      <c r="O25" s="47">
        <f t="shared" si="1"/>
        <v>71.71345957011259</v>
      </c>
      <c r="P25" s="9"/>
    </row>
    <row r="26" spans="1:16">
      <c r="A26" s="12"/>
      <c r="B26" s="25">
        <v>334.39</v>
      </c>
      <c r="C26" s="20" t="s">
        <v>29</v>
      </c>
      <c r="D26" s="46">
        <v>0</v>
      </c>
      <c r="E26" s="46">
        <v>0</v>
      </c>
      <c r="F26" s="46">
        <v>0</v>
      </c>
      <c r="G26" s="46">
        <v>1424524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1424524</v>
      </c>
      <c r="O26" s="47">
        <f t="shared" si="1"/>
        <v>72.902968270214942</v>
      </c>
      <c r="P26" s="9"/>
    </row>
    <row r="27" spans="1:16">
      <c r="A27" s="12"/>
      <c r="B27" s="25">
        <v>334.9</v>
      </c>
      <c r="C27" s="20" t="s">
        <v>30</v>
      </c>
      <c r="D27" s="46">
        <v>7053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7053</v>
      </c>
      <c r="O27" s="47">
        <f t="shared" si="1"/>
        <v>0.36095189355168883</v>
      </c>
      <c r="P27" s="9"/>
    </row>
    <row r="28" spans="1:16">
      <c r="A28" s="12"/>
      <c r="B28" s="25">
        <v>335.12</v>
      </c>
      <c r="C28" s="20" t="s">
        <v>31</v>
      </c>
      <c r="D28" s="46">
        <v>315770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315770</v>
      </c>
      <c r="O28" s="47">
        <f t="shared" si="1"/>
        <v>16.160184237461618</v>
      </c>
      <c r="P28" s="9"/>
    </row>
    <row r="29" spans="1:16">
      <c r="A29" s="12"/>
      <c r="B29" s="25">
        <v>335.15</v>
      </c>
      <c r="C29" s="20" t="s">
        <v>32</v>
      </c>
      <c r="D29" s="46">
        <v>27503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27503</v>
      </c>
      <c r="O29" s="47">
        <f t="shared" si="1"/>
        <v>1.4075230296827022</v>
      </c>
      <c r="P29" s="9"/>
    </row>
    <row r="30" spans="1:16">
      <c r="A30" s="12"/>
      <c r="B30" s="25">
        <v>335.18</v>
      </c>
      <c r="C30" s="20" t="s">
        <v>33</v>
      </c>
      <c r="D30" s="46">
        <v>1073179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1073179</v>
      </c>
      <c r="O30" s="47">
        <f t="shared" si="1"/>
        <v>54.922159672466734</v>
      </c>
      <c r="P30" s="9"/>
    </row>
    <row r="31" spans="1:16">
      <c r="A31" s="12"/>
      <c r="B31" s="25">
        <v>337.3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1905359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1905359</v>
      </c>
      <c r="O31" s="47">
        <f t="shared" si="1"/>
        <v>97.510696008188333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SUM(D33:D39)</f>
        <v>918290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965569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1883859</v>
      </c>
      <c r="O32" s="45">
        <f t="shared" si="1"/>
        <v>96.410388945752302</v>
      </c>
      <c r="P32" s="10"/>
    </row>
    <row r="33" spans="1:16">
      <c r="A33" s="12"/>
      <c r="B33" s="25">
        <v>341.9</v>
      </c>
      <c r="C33" s="20" t="s">
        <v>42</v>
      </c>
      <c r="D33" s="46">
        <v>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350</v>
      </c>
      <c r="O33" s="47">
        <f t="shared" si="1"/>
        <v>1.7911975435005119E-2</v>
      </c>
      <c r="P33" s="9"/>
    </row>
    <row r="34" spans="1:16">
      <c r="A34" s="12"/>
      <c r="B34" s="25">
        <v>342.1</v>
      </c>
      <c r="C34" s="20" t="s">
        <v>43</v>
      </c>
      <c r="D34" s="46">
        <v>166642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166642</v>
      </c>
      <c r="O34" s="47">
        <f t="shared" si="1"/>
        <v>8.5282497441146372</v>
      </c>
      <c r="P34" s="9"/>
    </row>
    <row r="35" spans="1:16">
      <c r="A35" s="12"/>
      <c r="B35" s="25">
        <v>343.5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965569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965569</v>
      </c>
      <c r="O35" s="47">
        <f t="shared" si="1"/>
        <v>49.414994882292731</v>
      </c>
      <c r="P35" s="9"/>
    </row>
    <row r="36" spans="1:16">
      <c r="A36" s="12"/>
      <c r="B36" s="25">
        <v>347.2</v>
      </c>
      <c r="C36" s="20" t="s">
        <v>45</v>
      </c>
      <c r="D36" s="46">
        <v>434463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434463</v>
      </c>
      <c r="O36" s="47">
        <f t="shared" si="1"/>
        <v>22.234544524053224</v>
      </c>
      <c r="P36" s="9"/>
    </row>
    <row r="37" spans="1:16">
      <c r="A37" s="12"/>
      <c r="B37" s="25">
        <v>347.3</v>
      </c>
      <c r="C37" s="20" t="s">
        <v>46</v>
      </c>
      <c r="D37" s="46">
        <v>20545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20545</v>
      </c>
      <c r="O37" s="47">
        <f t="shared" si="1"/>
        <v>1.0514329580348003</v>
      </c>
      <c r="P37" s="9"/>
    </row>
    <row r="38" spans="1:16">
      <c r="A38" s="12"/>
      <c r="B38" s="25">
        <v>347.4</v>
      </c>
      <c r="C38" s="20" t="s">
        <v>47</v>
      </c>
      <c r="D38" s="46">
        <v>5301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5301</v>
      </c>
      <c r="O38" s="47">
        <f t="shared" si="1"/>
        <v>0.27128966223132039</v>
      </c>
      <c r="P38" s="9"/>
    </row>
    <row r="39" spans="1:16">
      <c r="A39" s="12"/>
      <c r="B39" s="25">
        <v>349</v>
      </c>
      <c r="C39" s="20" t="s">
        <v>1</v>
      </c>
      <c r="D39" s="46">
        <v>290989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2" si="9">SUM(D39:M39)</f>
        <v>290989</v>
      </c>
      <c r="O39" s="47">
        <f t="shared" si="1"/>
        <v>14.891965199590583</v>
      </c>
      <c r="P39" s="9"/>
    </row>
    <row r="40" spans="1:16" ht="15.75">
      <c r="A40" s="29" t="s">
        <v>40</v>
      </c>
      <c r="B40" s="30"/>
      <c r="C40" s="31"/>
      <c r="D40" s="32">
        <f t="shared" ref="D40:M40" si="10">SUM(D41:D44)</f>
        <v>322329</v>
      </c>
      <c r="E40" s="32">
        <f t="shared" si="10"/>
        <v>5612180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5934509</v>
      </c>
      <c r="O40" s="45">
        <f t="shared" si="1"/>
        <v>303.71079836233366</v>
      </c>
      <c r="P40" s="10"/>
    </row>
    <row r="41" spans="1:16">
      <c r="A41" s="13"/>
      <c r="B41" s="39">
        <v>351.1</v>
      </c>
      <c r="C41" s="21" t="s">
        <v>50</v>
      </c>
      <c r="D41" s="46">
        <v>172337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172337</v>
      </c>
      <c r="O41" s="47">
        <f t="shared" si="1"/>
        <v>8.8197031729785049</v>
      </c>
      <c r="P41" s="9"/>
    </row>
    <row r="42" spans="1:16">
      <c r="A42" s="13"/>
      <c r="B42" s="39">
        <v>354</v>
      </c>
      <c r="C42" s="21" t="s">
        <v>51</v>
      </c>
      <c r="D42" s="46">
        <v>138751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138751</v>
      </c>
      <c r="O42" s="47">
        <f t="shared" si="1"/>
        <v>7.1008700102354148</v>
      </c>
      <c r="P42" s="9"/>
    </row>
    <row r="43" spans="1:16">
      <c r="A43" s="13"/>
      <c r="B43" s="39">
        <v>355</v>
      </c>
      <c r="C43" s="21" t="s">
        <v>52</v>
      </c>
      <c r="D43" s="46">
        <v>0</v>
      </c>
      <c r="E43" s="46">
        <v>5612180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5612180</v>
      </c>
      <c r="O43" s="47">
        <f t="shared" si="1"/>
        <v>287.21494370522004</v>
      </c>
      <c r="P43" s="9"/>
    </row>
    <row r="44" spans="1:16">
      <c r="A44" s="13"/>
      <c r="B44" s="39">
        <v>359</v>
      </c>
      <c r="C44" s="21" t="s">
        <v>53</v>
      </c>
      <c r="D44" s="46">
        <v>11241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11241</v>
      </c>
      <c r="O44" s="47">
        <f t="shared" si="1"/>
        <v>0.57528147389969297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SUM(D46:D48)</f>
        <v>1688879</v>
      </c>
      <c r="E45" s="32">
        <f t="shared" si="11"/>
        <v>18359</v>
      </c>
      <c r="F45" s="32">
        <f t="shared" si="11"/>
        <v>0</v>
      </c>
      <c r="G45" s="32">
        <f t="shared" si="11"/>
        <v>2025242</v>
      </c>
      <c r="H45" s="32">
        <f t="shared" si="11"/>
        <v>0</v>
      </c>
      <c r="I45" s="32">
        <f t="shared" si="11"/>
        <v>71101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3803581</v>
      </c>
      <c r="O45" s="45">
        <f t="shared" si="1"/>
        <v>194.65614124872059</v>
      </c>
      <c r="P45" s="10"/>
    </row>
    <row r="46" spans="1:16">
      <c r="A46" s="12"/>
      <c r="B46" s="25">
        <v>361.1</v>
      </c>
      <c r="C46" s="20" t="s">
        <v>54</v>
      </c>
      <c r="D46" s="46">
        <v>562666</v>
      </c>
      <c r="E46" s="46">
        <v>18359</v>
      </c>
      <c r="F46" s="46">
        <v>0</v>
      </c>
      <c r="G46" s="46">
        <v>348237</v>
      </c>
      <c r="H46" s="46">
        <v>0</v>
      </c>
      <c r="I46" s="46">
        <v>71101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1000363</v>
      </c>
      <c r="O46" s="47">
        <f t="shared" si="1"/>
        <v>51.195649948822926</v>
      </c>
      <c r="P46" s="9"/>
    </row>
    <row r="47" spans="1:16">
      <c r="A47" s="12"/>
      <c r="B47" s="25">
        <v>362</v>
      </c>
      <c r="C47" s="20" t="s">
        <v>55</v>
      </c>
      <c r="D47" s="46">
        <v>1039097</v>
      </c>
      <c r="E47" s="46">
        <v>0</v>
      </c>
      <c r="F47" s="46">
        <v>0</v>
      </c>
      <c r="G47" s="46">
        <v>1407403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2446500</v>
      </c>
      <c r="O47" s="47">
        <f t="shared" si="1"/>
        <v>125.20470829068577</v>
      </c>
      <c r="P47" s="9"/>
    </row>
    <row r="48" spans="1:16">
      <c r="A48" s="12"/>
      <c r="B48" s="25">
        <v>369.9</v>
      </c>
      <c r="C48" s="20" t="s">
        <v>56</v>
      </c>
      <c r="D48" s="46">
        <v>87116</v>
      </c>
      <c r="E48" s="46">
        <v>0</v>
      </c>
      <c r="F48" s="46">
        <v>0</v>
      </c>
      <c r="G48" s="46">
        <v>269602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356718</v>
      </c>
      <c r="O48" s="47">
        <f t="shared" si="1"/>
        <v>18.255783009211871</v>
      </c>
      <c r="P48" s="9"/>
    </row>
    <row r="49" spans="1:119" ht="15.75">
      <c r="A49" s="29" t="s">
        <v>41</v>
      </c>
      <c r="B49" s="30"/>
      <c r="C49" s="31"/>
      <c r="D49" s="32">
        <f t="shared" ref="D49:M49" si="12">SUM(D50:D51)</f>
        <v>0</v>
      </c>
      <c r="E49" s="32">
        <f t="shared" si="12"/>
        <v>0</v>
      </c>
      <c r="F49" s="32">
        <f t="shared" si="12"/>
        <v>0</v>
      </c>
      <c r="G49" s="32">
        <f t="shared" si="12"/>
        <v>29832770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9"/>
        <v>29832770</v>
      </c>
      <c r="O49" s="45">
        <f t="shared" si="1"/>
        <v>1526.7538382804503</v>
      </c>
      <c r="P49" s="9"/>
    </row>
    <row r="50" spans="1:119">
      <c r="A50" s="12"/>
      <c r="B50" s="25">
        <v>381</v>
      </c>
      <c r="C50" s="20" t="s">
        <v>57</v>
      </c>
      <c r="D50" s="46">
        <v>0</v>
      </c>
      <c r="E50" s="46">
        <v>0</v>
      </c>
      <c r="F50" s="46">
        <v>0</v>
      </c>
      <c r="G50" s="46">
        <v>7132770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7132770</v>
      </c>
      <c r="O50" s="47">
        <f t="shared" si="1"/>
        <v>365.03428863868987</v>
      </c>
      <c r="P50" s="9"/>
    </row>
    <row r="51" spans="1:119" ht="15.75" thickBot="1">
      <c r="A51" s="12"/>
      <c r="B51" s="25">
        <v>384</v>
      </c>
      <c r="C51" s="20" t="s">
        <v>58</v>
      </c>
      <c r="D51" s="46">
        <v>0</v>
      </c>
      <c r="E51" s="46">
        <v>0</v>
      </c>
      <c r="F51" s="46">
        <v>0</v>
      </c>
      <c r="G51" s="46">
        <v>22700000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22700000</v>
      </c>
      <c r="O51" s="47">
        <f t="shared" si="1"/>
        <v>1161.7195496417605</v>
      </c>
      <c r="P51" s="9"/>
    </row>
    <row r="52" spans="1:119" ht="16.5" thickBot="1">
      <c r="A52" s="14" t="s">
        <v>48</v>
      </c>
      <c r="B52" s="23"/>
      <c r="C52" s="22"/>
      <c r="D52" s="15">
        <f t="shared" ref="D52:M52" si="13">SUM(D5,D15,D24,D32,D40,D45,D49)</f>
        <v>27982256</v>
      </c>
      <c r="E52" s="15">
        <f t="shared" si="13"/>
        <v>5630539</v>
      </c>
      <c r="F52" s="15">
        <f t="shared" si="13"/>
        <v>0</v>
      </c>
      <c r="G52" s="15">
        <f t="shared" si="13"/>
        <v>33460090</v>
      </c>
      <c r="H52" s="15">
        <f t="shared" si="13"/>
        <v>0</v>
      </c>
      <c r="I52" s="15">
        <f t="shared" si="13"/>
        <v>4417979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9"/>
        <v>71490864</v>
      </c>
      <c r="O52" s="38">
        <f t="shared" si="1"/>
        <v>3658.6931422722619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65</v>
      </c>
      <c r="M54" s="121"/>
      <c r="N54" s="121"/>
      <c r="O54" s="43">
        <v>19540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thickBot="1">
      <c r="A56" s="123" t="s">
        <v>80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A56:O56"/>
    <mergeCell ref="A55:O55"/>
    <mergeCell ref="L54:N5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18196102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76853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18272955</v>
      </c>
      <c r="O5" s="33">
        <f t="shared" ref="O5:O48" si="1">(N5/O$50)</f>
        <v>905.9022854593228</v>
      </c>
      <c r="P5" s="6"/>
    </row>
    <row r="6" spans="1:133">
      <c r="A6" s="12"/>
      <c r="B6" s="25">
        <v>311</v>
      </c>
      <c r="C6" s="20" t="s">
        <v>3</v>
      </c>
      <c r="D6" s="46">
        <v>14358218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14358218</v>
      </c>
      <c r="O6" s="47">
        <f t="shared" si="1"/>
        <v>711.82479797729411</v>
      </c>
      <c r="P6" s="9"/>
    </row>
    <row r="7" spans="1:133">
      <c r="A7" s="12"/>
      <c r="B7" s="25">
        <v>312.41000000000003</v>
      </c>
      <c r="C7" s="20" t="s">
        <v>12</v>
      </c>
      <c r="D7" s="46">
        <v>198790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198790</v>
      </c>
      <c r="O7" s="47">
        <f t="shared" si="1"/>
        <v>9.8552377175152444</v>
      </c>
      <c r="P7" s="9"/>
    </row>
    <row r="8" spans="1:133">
      <c r="A8" s="12"/>
      <c r="B8" s="25">
        <v>312.42</v>
      </c>
      <c r="C8" s="20" t="s">
        <v>11</v>
      </c>
      <c r="D8" s="46">
        <v>577298</v>
      </c>
      <c r="E8" s="46">
        <v>0</v>
      </c>
      <c r="F8" s="46">
        <v>0</v>
      </c>
      <c r="G8" s="46">
        <v>0</v>
      </c>
      <c r="H8" s="46">
        <v>0</v>
      </c>
      <c r="I8" s="46">
        <v>76853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654151</v>
      </c>
      <c r="O8" s="47">
        <f t="shared" si="1"/>
        <v>32.430271181399036</v>
      </c>
      <c r="P8" s="9"/>
    </row>
    <row r="9" spans="1:133">
      <c r="A9" s="12"/>
      <c r="B9" s="25">
        <v>314.10000000000002</v>
      </c>
      <c r="C9" s="20" t="s">
        <v>14</v>
      </c>
      <c r="D9" s="46">
        <v>1721280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1721280</v>
      </c>
      <c r="O9" s="47">
        <f t="shared" si="1"/>
        <v>85.334390957314952</v>
      </c>
      <c r="P9" s="9"/>
    </row>
    <row r="10" spans="1:133">
      <c r="A10" s="12"/>
      <c r="B10" s="25">
        <v>314.2</v>
      </c>
      <c r="C10" s="20" t="s">
        <v>68</v>
      </c>
      <c r="D10" s="46">
        <v>1076195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1076195</v>
      </c>
      <c r="O10" s="47">
        <f t="shared" si="1"/>
        <v>53.353576917356598</v>
      </c>
      <c r="P10" s="9"/>
    </row>
    <row r="11" spans="1:133">
      <c r="A11" s="12"/>
      <c r="B11" s="25">
        <v>314.8</v>
      </c>
      <c r="C11" s="20" t="s">
        <v>16</v>
      </c>
      <c r="D11" s="46">
        <v>40540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40540</v>
      </c>
      <c r="O11" s="47">
        <f t="shared" si="1"/>
        <v>2.0098160725794458</v>
      </c>
      <c r="P11" s="9"/>
    </row>
    <row r="12" spans="1:133">
      <c r="A12" s="12"/>
      <c r="B12" s="25">
        <v>316</v>
      </c>
      <c r="C12" s="20" t="s">
        <v>18</v>
      </c>
      <c r="D12" s="46">
        <v>223781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223781</v>
      </c>
      <c r="O12" s="47">
        <f t="shared" si="1"/>
        <v>11.094194635863369</v>
      </c>
      <c r="P12" s="9"/>
    </row>
    <row r="13" spans="1:133" ht="15.75">
      <c r="A13" s="29" t="s">
        <v>113</v>
      </c>
      <c r="B13" s="30"/>
      <c r="C13" s="31"/>
      <c r="D13" s="32">
        <f t="shared" ref="D13:M13" si="3">SUM(D14:D20)</f>
        <v>4941329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4941329</v>
      </c>
      <c r="O13" s="45">
        <f t="shared" si="1"/>
        <v>244.97193991373754</v>
      </c>
      <c r="P13" s="10"/>
    </row>
    <row r="14" spans="1:133">
      <c r="A14" s="12"/>
      <c r="B14" s="25">
        <v>322</v>
      </c>
      <c r="C14" s="20" t="s">
        <v>0</v>
      </c>
      <c r="D14" s="46">
        <v>1828186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1828186</v>
      </c>
      <c r="O14" s="47">
        <f t="shared" si="1"/>
        <v>90.634376084477722</v>
      </c>
      <c r="P14" s="9"/>
    </row>
    <row r="15" spans="1:133">
      <c r="A15" s="12"/>
      <c r="B15" s="25">
        <v>323.10000000000002</v>
      </c>
      <c r="C15" s="20" t="s">
        <v>20</v>
      </c>
      <c r="D15" s="46">
        <v>1627264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1627264</v>
      </c>
      <c r="O15" s="47">
        <f t="shared" si="1"/>
        <v>80.673442070298947</v>
      </c>
      <c r="P15" s="9"/>
    </row>
    <row r="16" spans="1:133">
      <c r="A16" s="12"/>
      <c r="B16" s="25">
        <v>323.3</v>
      </c>
      <c r="C16" s="20" t="s">
        <v>114</v>
      </c>
      <c r="D16" s="46">
        <v>563096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563096</v>
      </c>
      <c r="O16" s="47">
        <f t="shared" si="1"/>
        <v>27.916117197957465</v>
      </c>
      <c r="P16" s="9"/>
    </row>
    <row r="17" spans="1:16">
      <c r="A17" s="12"/>
      <c r="B17" s="25">
        <v>323.39999999999998</v>
      </c>
      <c r="C17" s="20" t="s">
        <v>21</v>
      </c>
      <c r="D17" s="46">
        <v>44882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44882</v>
      </c>
      <c r="O17" s="47">
        <f t="shared" si="1"/>
        <v>2.2250756035893113</v>
      </c>
      <c r="P17" s="9"/>
    </row>
    <row r="18" spans="1:16">
      <c r="A18" s="12"/>
      <c r="B18" s="25">
        <v>323.7</v>
      </c>
      <c r="C18" s="20" t="s">
        <v>22</v>
      </c>
      <c r="D18" s="46">
        <v>202594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202594</v>
      </c>
      <c r="O18" s="47">
        <f t="shared" si="1"/>
        <v>10.043825293738536</v>
      </c>
      <c r="P18" s="9"/>
    </row>
    <row r="19" spans="1:16">
      <c r="A19" s="12"/>
      <c r="B19" s="25">
        <v>323.89999999999998</v>
      </c>
      <c r="C19" s="20" t="s">
        <v>115</v>
      </c>
      <c r="D19" s="46">
        <v>321679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321679</v>
      </c>
      <c r="O19" s="47">
        <f t="shared" si="1"/>
        <v>15.947598036785484</v>
      </c>
      <c r="P19" s="9"/>
    </row>
    <row r="20" spans="1:16">
      <c r="A20" s="12"/>
      <c r="B20" s="25">
        <v>329</v>
      </c>
      <c r="C20" s="20" t="s">
        <v>116</v>
      </c>
      <c r="D20" s="46">
        <v>353628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353628</v>
      </c>
      <c r="O20" s="47">
        <f t="shared" si="1"/>
        <v>17.531505626890091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SUM(D22:D30)</f>
        <v>1573101</v>
      </c>
      <c r="E21" s="32">
        <f t="shared" si="5"/>
        <v>0</v>
      </c>
      <c r="F21" s="32">
        <f t="shared" si="5"/>
        <v>0</v>
      </c>
      <c r="G21" s="32">
        <f t="shared" si="5"/>
        <v>2266467</v>
      </c>
      <c r="H21" s="32">
        <f t="shared" si="5"/>
        <v>0</v>
      </c>
      <c r="I21" s="32">
        <f t="shared" si="5"/>
        <v>898272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4737840</v>
      </c>
      <c r="O21" s="45">
        <f t="shared" si="1"/>
        <v>234.88374398889493</v>
      </c>
      <c r="P21" s="10"/>
    </row>
    <row r="22" spans="1:16">
      <c r="A22" s="12"/>
      <c r="B22" s="25">
        <v>334.35</v>
      </c>
      <c r="C22" s="20" t="s">
        <v>117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898272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898272</v>
      </c>
      <c r="O22" s="47">
        <f t="shared" si="1"/>
        <v>44.532844182241831</v>
      </c>
      <c r="P22" s="9"/>
    </row>
    <row r="23" spans="1:16">
      <c r="A23" s="12"/>
      <c r="B23" s="25">
        <v>334.39</v>
      </c>
      <c r="C23" s="20" t="s">
        <v>29</v>
      </c>
      <c r="D23" s="46">
        <v>0</v>
      </c>
      <c r="E23" s="46">
        <v>0</v>
      </c>
      <c r="F23" s="46">
        <v>0</v>
      </c>
      <c r="G23" s="46">
        <v>200000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200000</v>
      </c>
      <c r="O23" s="47">
        <f t="shared" si="1"/>
        <v>9.9152248277229678</v>
      </c>
      <c r="P23" s="9"/>
    </row>
    <row r="24" spans="1:16">
      <c r="A24" s="12"/>
      <c r="B24" s="25">
        <v>334.49</v>
      </c>
      <c r="C24" s="20" t="s">
        <v>118</v>
      </c>
      <c r="D24" s="46">
        <v>0</v>
      </c>
      <c r="E24" s="46">
        <v>0</v>
      </c>
      <c r="F24" s="46">
        <v>0</v>
      </c>
      <c r="G24" s="46">
        <v>1936117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1936117</v>
      </c>
      <c r="O24" s="47">
        <f t="shared" si="1"/>
        <v>95.985176738882558</v>
      </c>
      <c r="P24" s="9"/>
    </row>
    <row r="25" spans="1:16">
      <c r="A25" s="12"/>
      <c r="B25" s="25">
        <v>334.9</v>
      </c>
      <c r="C25" s="20" t="s">
        <v>30</v>
      </c>
      <c r="D25" s="46">
        <v>8816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8816</v>
      </c>
      <c r="O25" s="47">
        <f t="shared" si="1"/>
        <v>0.43706311040602847</v>
      </c>
      <c r="P25" s="9"/>
    </row>
    <row r="26" spans="1:16">
      <c r="A26" s="12"/>
      <c r="B26" s="25">
        <v>335.12</v>
      </c>
      <c r="C26" s="20" t="s">
        <v>31</v>
      </c>
      <c r="D26" s="46">
        <v>349132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349132</v>
      </c>
      <c r="O26" s="47">
        <f t="shared" si="1"/>
        <v>17.308611372762876</v>
      </c>
      <c r="P26" s="9"/>
    </row>
    <row r="27" spans="1:16">
      <c r="A27" s="12"/>
      <c r="B27" s="25">
        <v>335.15</v>
      </c>
      <c r="C27" s="20" t="s">
        <v>32</v>
      </c>
      <c r="D27" s="46">
        <v>19127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19127</v>
      </c>
      <c r="O27" s="47">
        <f t="shared" si="1"/>
        <v>0.94824252639928608</v>
      </c>
      <c r="P27" s="9"/>
    </row>
    <row r="28" spans="1:16">
      <c r="A28" s="12"/>
      <c r="B28" s="25">
        <v>335.18</v>
      </c>
      <c r="C28" s="20" t="s">
        <v>33</v>
      </c>
      <c r="D28" s="46">
        <v>1154175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1154175</v>
      </c>
      <c r="O28" s="47">
        <f t="shared" si="1"/>
        <v>57.219523077685785</v>
      </c>
      <c r="P28" s="9"/>
    </row>
    <row r="29" spans="1:16">
      <c r="A29" s="12"/>
      <c r="B29" s="25">
        <v>337.2</v>
      </c>
      <c r="C29" s="20" t="s">
        <v>73</v>
      </c>
      <c r="D29" s="46">
        <v>11851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11851</v>
      </c>
      <c r="O29" s="47">
        <f t="shared" si="1"/>
        <v>0.58752664716672454</v>
      </c>
      <c r="P29" s="9"/>
    </row>
    <row r="30" spans="1:16">
      <c r="A30" s="12"/>
      <c r="B30" s="25">
        <v>337.3</v>
      </c>
      <c r="C30" s="20" t="s">
        <v>34</v>
      </c>
      <c r="D30" s="46">
        <v>30000</v>
      </c>
      <c r="E30" s="46">
        <v>0</v>
      </c>
      <c r="F30" s="46">
        <v>0</v>
      </c>
      <c r="G30" s="46">
        <v>130350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160350</v>
      </c>
      <c r="O30" s="47">
        <f t="shared" si="1"/>
        <v>7.94953150562689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SUM(D32:D37)</f>
        <v>1069612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824871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1894483</v>
      </c>
      <c r="O31" s="45">
        <f t="shared" si="1"/>
        <v>93.921124386495464</v>
      </c>
      <c r="P31" s="10"/>
    </row>
    <row r="32" spans="1:16">
      <c r="A32" s="12"/>
      <c r="B32" s="25">
        <v>341.9</v>
      </c>
      <c r="C32" s="20" t="s">
        <v>42</v>
      </c>
      <c r="D32" s="46">
        <v>548119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8">SUM(D32:M32)</f>
        <v>548119</v>
      </c>
      <c r="O32" s="47">
        <f t="shared" si="1"/>
        <v>27.17361558673343</v>
      </c>
      <c r="P32" s="9"/>
    </row>
    <row r="33" spans="1:119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824871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824871</v>
      </c>
      <c r="O33" s="47">
        <f t="shared" si="1"/>
        <v>40.893907094343362</v>
      </c>
      <c r="P33" s="9"/>
    </row>
    <row r="34" spans="1:119">
      <c r="A34" s="12"/>
      <c r="B34" s="25">
        <v>347.2</v>
      </c>
      <c r="C34" s="20" t="s">
        <v>45</v>
      </c>
      <c r="D34" s="46">
        <v>320599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320599</v>
      </c>
      <c r="O34" s="47">
        <f t="shared" si="1"/>
        <v>15.89405582271578</v>
      </c>
      <c r="P34" s="9"/>
    </row>
    <row r="35" spans="1:119">
      <c r="A35" s="12"/>
      <c r="B35" s="25">
        <v>347.3</v>
      </c>
      <c r="C35" s="20" t="s">
        <v>46</v>
      </c>
      <c r="D35" s="46">
        <v>34883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34883</v>
      </c>
      <c r="O35" s="47">
        <f t="shared" si="1"/>
        <v>1.7293639383273016</v>
      </c>
      <c r="P35" s="9"/>
    </row>
    <row r="36" spans="1:119">
      <c r="A36" s="12"/>
      <c r="B36" s="25">
        <v>347.4</v>
      </c>
      <c r="C36" s="20" t="s">
        <v>47</v>
      </c>
      <c r="D36" s="46">
        <v>8159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8159</v>
      </c>
      <c r="O36" s="47">
        <f t="shared" si="1"/>
        <v>0.40449159684695851</v>
      </c>
      <c r="P36" s="9"/>
    </row>
    <row r="37" spans="1:119">
      <c r="A37" s="12"/>
      <c r="B37" s="25">
        <v>347.9</v>
      </c>
      <c r="C37" s="20" t="s">
        <v>76</v>
      </c>
      <c r="D37" s="46">
        <v>157852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157852</v>
      </c>
      <c r="O37" s="47">
        <f t="shared" si="1"/>
        <v>7.8256903475286306</v>
      </c>
      <c r="P37" s="9"/>
    </row>
    <row r="38" spans="1:119" ht="15.75">
      <c r="A38" s="29" t="s">
        <v>40</v>
      </c>
      <c r="B38" s="30"/>
      <c r="C38" s="31"/>
      <c r="D38" s="32">
        <f t="shared" ref="D38:M38" si="9">SUM(D39:D41)</f>
        <v>375891</v>
      </c>
      <c r="E38" s="32">
        <f t="shared" si="9"/>
        <v>208333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8"/>
        <v>584224</v>
      </c>
      <c r="O38" s="45">
        <f t="shared" si="1"/>
        <v>28.963561548758118</v>
      </c>
      <c r="P38" s="10"/>
    </row>
    <row r="39" spans="1:119">
      <c r="A39" s="13"/>
      <c r="B39" s="39">
        <v>351.1</v>
      </c>
      <c r="C39" s="21" t="s">
        <v>50</v>
      </c>
      <c r="D39" s="46">
        <v>206047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206047</v>
      </c>
      <c r="O39" s="47">
        <f t="shared" si="1"/>
        <v>10.215011650389172</v>
      </c>
      <c r="P39" s="9"/>
    </row>
    <row r="40" spans="1:119">
      <c r="A40" s="13"/>
      <c r="B40" s="39">
        <v>354</v>
      </c>
      <c r="C40" s="21" t="s">
        <v>51</v>
      </c>
      <c r="D40" s="46">
        <v>154888</v>
      </c>
      <c r="E40" s="46">
        <v>208333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0">SUM(D40:M40)</f>
        <v>363221</v>
      </c>
      <c r="O40" s="47">
        <f t="shared" si="1"/>
        <v>18.007089385751822</v>
      </c>
      <c r="P40" s="9"/>
    </row>
    <row r="41" spans="1:119">
      <c r="A41" s="13"/>
      <c r="B41" s="39">
        <v>359</v>
      </c>
      <c r="C41" s="21" t="s">
        <v>53</v>
      </c>
      <c r="D41" s="46">
        <v>14956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14956</v>
      </c>
      <c r="O41" s="47">
        <f t="shared" si="1"/>
        <v>0.74146051261712365</v>
      </c>
      <c r="P41" s="9"/>
    </row>
    <row r="42" spans="1:119" ht="15.75">
      <c r="A42" s="29" t="s">
        <v>4</v>
      </c>
      <c r="B42" s="30"/>
      <c r="C42" s="31"/>
      <c r="D42" s="32">
        <f t="shared" ref="D42:M42" si="11">SUM(D43:D45)</f>
        <v>1262541</v>
      </c>
      <c r="E42" s="32">
        <f t="shared" si="11"/>
        <v>18874</v>
      </c>
      <c r="F42" s="32">
        <f t="shared" si="11"/>
        <v>0</v>
      </c>
      <c r="G42" s="32">
        <f t="shared" si="11"/>
        <v>1951499</v>
      </c>
      <c r="H42" s="32">
        <f t="shared" si="11"/>
        <v>0</v>
      </c>
      <c r="I42" s="32">
        <f t="shared" si="11"/>
        <v>110465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3343379</v>
      </c>
      <c r="O42" s="45">
        <f t="shared" si="1"/>
        <v>165.75177234643795</v>
      </c>
      <c r="P42" s="10"/>
    </row>
    <row r="43" spans="1:119">
      <c r="A43" s="12"/>
      <c r="B43" s="25">
        <v>361.1</v>
      </c>
      <c r="C43" s="20" t="s">
        <v>54</v>
      </c>
      <c r="D43" s="46">
        <v>750975</v>
      </c>
      <c r="E43" s="46">
        <v>18874</v>
      </c>
      <c r="F43" s="46">
        <v>0</v>
      </c>
      <c r="G43" s="46">
        <v>827380</v>
      </c>
      <c r="H43" s="46">
        <v>0</v>
      </c>
      <c r="I43" s="46">
        <v>110465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1707694</v>
      </c>
      <c r="O43" s="47">
        <f t="shared" si="1"/>
        <v>84.660849734767737</v>
      </c>
      <c r="P43" s="9"/>
    </row>
    <row r="44" spans="1:119">
      <c r="A44" s="12"/>
      <c r="B44" s="25">
        <v>362</v>
      </c>
      <c r="C44" s="20" t="s">
        <v>55</v>
      </c>
      <c r="D44" s="46">
        <v>384175</v>
      </c>
      <c r="E44" s="46">
        <v>0</v>
      </c>
      <c r="F44" s="46">
        <v>0</v>
      </c>
      <c r="G44" s="46">
        <v>1110442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1494617</v>
      </c>
      <c r="O44" s="47">
        <f t="shared" si="1"/>
        <v>74.097317931684103</v>
      </c>
      <c r="P44" s="9"/>
    </row>
    <row r="45" spans="1:119">
      <c r="A45" s="12"/>
      <c r="B45" s="25">
        <v>369.9</v>
      </c>
      <c r="C45" s="20" t="s">
        <v>56</v>
      </c>
      <c r="D45" s="46">
        <v>127391</v>
      </c>
      <c r="E45" s="46">
        <v>0</v>
      </c>
      <c r="F45" s="46">
        <v>0</v>
      </c>
      <c r="G45" s="46">
        <v>13677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141068</v>
      </c>
      <c r="O45" s="47">
        <f t="shared" si="1"/>
        <v>6.9936046799861185</v>
      </c>
      <c r="P45" s="9"/>
    </row>
    <row r="46" spans="1:119" ht="15.75">
      <c r="A46" s="29" t="s">
        <v>41</v>
      </c>
      <c r="B46" s="30"/>
      <c r="C46" s="31"/>
      <c r="D46" s="32">
        <f t="shared" ref="D46:M46" si="12">SUM(D47:D47)</f>
        <v>0</v>
      </c>
      <c r="E46" s="32">
        <f t="shared" si="12"/>
        <v>0</v>
      </c>
      <c r="F46" s="32">
        <f t="shared" si="12"/>
        <v>0</v>
      </c>
      <c r="G46" s="32">
        <f t="shared" si="12"/>
        <v>7132088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7132088</v>
      </c>
      <c r="O46" s="45">
        <f t="shared" si="1"/>
        <v>353.58128005552527</v>
      </c>
      <c r="P46" s="9"/>
    </row>
    <row r="47" spans="1:119" ht="15.75" thickBot="1">
      <c r="A47" s="12"/>
      <c r="B47" s="25">
        <v>381</v>
      </c>
      <c r="C47" s="20" t="s">
        <v>57</v>
      </c>
      <c r="D47" s="46">
        <v>0</v>
      </c>
      <c r="E47" s="46">
        <v>0</v>
      </c>
      <c r="F47" s="46">
        <v>0</v>
      </c>
      <c r="G47" s="46">
        <v>7132088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7132088</v>
      </c>
      <c r="O47" s="47">
        <f t="shared" si="1"/>
        <v>353.58128005552527</v>
      </c>
      <c r="P47" s="9"/>
    </row>
    <row r="48" spans="1:119" ht="16.5" thickBot="1">
      <c r="A48" s="14" t="s">
        <v>48</v>
      </c>
      <c r="B48" s="23"/>
      <c r="C48" s="22"/>
      <c r="D48" s="15">
        <f t="shared" ref="D48:M48" si="13">SUM(D5,D13,D21,D31,D38,D42,D46)</f>
        <v>27418576</v>
      </c>
      <c r="E48" s="15">
        <f t="shared" si="13"/>
        <v>227207</v>
      </c>
      <c r="F48" s="15">
        <f t="shared" si="13"/>
        <v>0</v>
      </c>
      <c r="G48" s="15">
        <f t="shared" si="13"/>
        <v>11350054</v>
      </c>
      <c r="H48" s="15">
        <f t="shared" si="13"/>
        <v>0</v>
      </c>
      <c r="I48" s="15">
        <f t="shared" si="13"/>
        <v>1910461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40906298</v>
      </c>
      <c r="O48" s="38">
        <f t="shared" si="1"/>
        <v>2027.9757076991721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119</v>
      </c>
      <c r="M50" s="121"/>
      <c r="N50" s="121"/>
      <c r="O50" s="43">
        <v>20171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80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2"/>
      <c r="M3" s="133"/>
      <c r="N3" s="36"/>
      <c r="O3" s="37"/>
      <c r="P3" s="134" t="s">
        <v>141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142</v>
      </c>
      <c r="N4" s="35" t="s">
        <v>10</v>
      </c>
      <c r="O4" s="35" t="s">
        <v>143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SUM(D6:D14)</f>
        <v>30890669.819999997</v>
      </c>
      <c r="E5" s="27">
        <f t="shared" si="0"/>
        <v>226541.05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85760.82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31202971.689999998</v>
      </c>
      <c r="P5" s="33">
        <f t="shared" ref="P5:P36" si="1">(O5/P$64)</f>
        <v>1371.1975606433466</v>
      </c>
      <c r="Q5" s="6"/>
    </row>
    <row r="6" spans="1:134">
      <c r="A6" s="12"/>
      <c r="B6" s="25">
        <v>311</v>
      </c>
      <c r="C6" s="20" t="s">
        <v>3</v>
      </c>
      <c r="D6" s="46">
        <v>25100202.489999998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25100202.489999998</v>
      </c>
      <c r="P6" s="47">
        <f t="shared" si="1"/>
        <v>1103.0146989804887</v>
      </c>
      <c r="Q6" s="9"/>
    </row>
    <row r="7" spans="1:134">
      <c r="A7" s="12"/>
      <c r="B7" s="25">
        <v>312.41000000000003</v>
      </c>
      <c r="C7" s="20" t="s">
        <v>145</v>
      </c>
      <c r="D7" s="46">
        <v>0</v>
      </c>
      <c r="E7" s="46">
        <v>226541.05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226541.05</v>
      </c>
      <c r="P7" s="47">
        <f t="shared" si="1"/>
        <v>9.9552227983828434</v>
      </c>
      <c r="Q7" s="9"/>
    </row>
    <row r="8" spans="1:134">
      <c r="A8" s="12"/>
      <c r="B8" s="25">
        <v>312.43</v>
      </c>
      <c r="C8" s="20" t="s">
        <v>146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85760.82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85760.82</v>
      </c>
      <c r="P8" s="47">
        <f t="shared" si="1"/>
        <v>3.7687124274916508</v>
      </c>
      <c r="Q8" s="9"/>
    </row>
    <row r="9" spans="1:134">
      <c r="A9" s="12"/>
      <c r="B9" s="25">
        <v>314.10000000000002</v>
      </c>
      <c r="C9" s="20" t="s">
        <v>14</v>
      </c>
      <c r="D9" s="46">
        <v>3435559.7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3435559.7</v>
      </c>
      <c r="P9" s="47">
        <f t="shared" si="1"/>
        <v>150.97379592195466</v>
      </c>
      <c r="Q9" s="9"/>
    </row>
    <row r="10" spans="1:134">
      <c r="A10" s="12"/>
      <c r="B10" s="25">
        <v>314.3</v>
      </c>
      <c r="C10" s="20" t="s">
        <v>15</v>
      </c>
      <c r="D10" s="46">
        <v>1158980.1499999999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1158980.1499999999</v>
      </c>
      <c r="P10" s="47">
        <f t="shared" si="1"/>
        <v>50.930750131833356</v>
      </c>
      <c r="Q10" s="9"/>
    </row>
    <row r="11" spans="1:134">
      <c r="A11" s="12"/>
      <c r="B11" s="25">
        <v>314.39999999999998</v>
      </c>
      <c r="C11" s="20" t="s">
        <v>69</v>
      </c>
      <c r="D11" s="46">
        <v>28815.27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28815.27</v>
      </c>
      <c r="P11" s="47">
        <f t="shared" si="1"/>
        <v>1.2662713130602918</v>
      </c>
      <c r="Q11" s="9"/>
    </row>
    <row r="12" spans="1:134">
      <c r="A12" s="12"/>
      <c r="B12" s="25">
        <v>315.2</v>
      </c>
      <c r="C12" s="20" t="s">
        <v>147</v>
      </c>
      <c r="D12" s="46">
        <v>780120.84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780120.84</v>
      </c>
      <c r="P12" s="47">
        <f t="shared" si="1"/>
        <v>34.281984531552119</v>
      </c>
      <c r="Q12" s="9"/>
    </row>
    <row r="13" spans="1:134">
      <c r="A13" s="12"/>
      <c r="B13" s="25">
        <v>316</v>
      </c>
      <c r="C13" s="20" t="s">
        <v>95</v>
      </c>
      <c r="D13" s="46">
        <v>371168.89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371168.89</v>
      </c>
      <c r="P13" s="47">
        <f t="shared" si="1"/>
        <v>16.310814290736509</v>
      </c>
      <c r="Q13" s="9"/>
    </row>
    <row r="14" spans="1:134">
      <c r="A14" s="12"/>
      <c r="B14" s="25">
        <v>319.89999999999998</v>
      </c>
      <c r="C14" s="20" t="s">
        <v>96</v>
      </c>
      <c r="D14" s="46">
        <v>15822.48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15822.48</v>
      </c>
      <c r="P14" s="47">
        <f t="shared" si="1"/>
        <v>0.69531024784672169</v>
      </c>
      <c r="Q14" s="9"/>
    </row>
    <row r="15" spans="1:134" ht="15.75">
      <c r="A15" s="29" t="s">
        <v>19</v>
      </c>
      <c r="B15" s="30"/>
      <c r="C15" s="31"/>
      <c r="D15" s="32">
        <f t="shared" ref="D15:N15" si="3">SUM(D16:D24)</f>
        <v>3970270.59</v>
      </c>
      <c r="E15" s="32">
        <f t="shared" si="3"/>
        <v>3902322.4499999997</v>
      </c>
      <c r="F15" s="32">
        <f t="shared" si="3"/>
        <v>0</v>
      </c>
      <c r="G15" s="32">
        <f t="shared" si="3"/>
        <v>3825759.78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11698352.819999998</v>
      </c>
      <c r="P15" s="45">
        <f t="shared" si="1"/>
        <v>514.07772982949541</v>
      </c>
      <c r="Q15" s="10"/>
    </row>
    <row r="16" spans="1:134">
      <c r="A16" s="12"/>
      <c r="B16" s="25">
        <v>322</v>
      </c>
      <c r="C16" s="20" t="s">
        <v>148</v>
      </c>
      <c r="D16" s="46">
        <v>222659</v>
      </c>
      <c r="E16" s="46">
        <v>3886333.76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4108992.76</v>
      </c>
      <c r="P16" s="47">
        <f t="shared" si="1"/>
        <v>180.56744419054314</v>
      </c>
      <c r="Q16" s="9"/>
    </row>
    <row r="17" spans="1:17">
      <c r="A17" s="12"/>
      <c r="B17" s="25">
        <v>323.10000000000002</v>
      </c>
      <c r="C17" s="20" t="s">
        <v>20</v>
      </c>
      <c r="D17" s="46">
        <v>2672172.15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2672172.15</v>
      </c>
      <c r="P17" s="47">
        <f t="shared" si="1"/>
        <v>117.42714668658815</v>
      </c>
      <c r="Q17" s="9"/>
    </row>
    <row r="18" spans="1:17">
      <c r="A18" s="12"/>
      <c r="B18" s="25">
        <v>323.39999999999998</v>
      </c>
      <c r="C18" s="20" t="s">
        <v>21</v>
      </c>
      <c r="D18" s="46">
        <v>22599.87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22599.87</v>
      </c>
      <c r="P18" s="47">
        <f t="shared" si="1"/>
        <v>0.99313895236421157</v>
      </c>
      <c r="Q18" s="9"/>
    </row>
    <row r="19" spans="1:17">
      <c r="A19" s="12"/>
      <c r="B19" s="25">
        <v>323.7</v>
      </c>
      <c r="C19" s="20" t="s">
        <v>22</v>
      </c>
      <c r="D19" s="46">
        <v>645135.56999999995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645135.56999999995</v>
      </c>
      <c r="P19" s="47">
        <f t="shared" si="1"/>
        <v>28.350130515029001</v>
      </c>
      <c r="Q19" s="9"/>
    </row>
    <row r="20" spans="1:17">
      <c r="A20" s="12"/>
      <c r="B20" s="25">
        <v>324.11</v>
      </c>
      <c r="C20" s="20" t="s">
        <v>23</v>
      </c>
      <c r="D20" s="46">
        <v>0</v>
      </c>
      <c r="E20" s="46">
        <v>0</v>
      </c>
      <c r="F20" s="46">
        <v>0</v>
      </c>
      <c r="G20" s="46">
        <v>1084.5999999999999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1084.5999999999999</v>
      </c>
      <c r="P20" s="47">
        <f t="shared" si="1"/>
        <v>4.7662155036034451E-2</v>
      </c>
      <c r="Q20" s="9"/>
    </row>
    <row r="21" spans="1:17">
      <c r="A21" s="12"/>
      <c r="B21" s="25">
        <v>324.61</v>
      </c>
      <c r="C21" s="20" t="s">
        <v>25</v>
      </c>
      <c r="D21" s="46">
        <v>0</v>
      </c>
      <c r="E21" s="46">
        <v>0</v>
      </c>
      <c r="F21" s="46">
        <v>0</v>
      </c>
      <c r="G21" s="46">
        <v>6455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6455</v>
      </c>
      <c r="P21" s="47">
        <f t="shared" si="1"/>
        <v>0.28366145192476711</v>
      </c>
      <c r="Q21" s="9"/>
    </row>
    <row r="22" spans="1:17">
      <c r="A22" s="12"/>
      <c r="B22" s="25">
        <v>324.91000000000003</v>
      </c>
      <c r="C22" s="20" t="s">
        <v>157</v>
      </c>
      <c r="D22" s="46">
        <v>0</v>
      </c>
      <c r="E22" s="46">
        <v>0</v>
      </c>
      <c r="F22" s="46">
        <v>0</v>
      </c>
      <c r="G22" s="46">
        <v>4169.9399999999996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4169.9399999999996</v>
      </c>
      <c r="P22" s="47">
        <f t="shared" si="1"/>
        <v>0.18324573738794162</v>
      </c>
      <c r="Q22" s="9"/>
    </row>
    <row r="23" spans="1:17">
      <c r="A23" s="12"/>
      <c r="B23" s="25">
        <v>325.10000000000002</v>
      </c>
      <c r="C23" s="20" t="s">
        <v>99</v>
      </c>
      <c r="D23" s="46">
        <v>0</v>
      </c>
      <c r="E23" s="46">
        <v>0</v>
      </c>
      <c r="F23" s="46">
        <v>0</v>
      </c>
      <c r="G23" s="46">
        <v>45881.49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45881.49</v>
      </c>
      <c r="P23" s="47">
        <f t="shared" si="1"/>
        <v>2.0162370363860078</v>
      </c>
      <c r="Q23" s="9"/>
    </row>
    <row r="24" spans="1:17">
      <c r="A24" s="12"/>
      <c r="B24" s="25">
        <v>329.5</v>
      </c>
      <c r="C24" s="20" t="s">
        <v>149</v>
      </c>
      <c r="D24" s="46">
        <v>407704</v>
      </c>
      <c r="E24" s="46">
        <v>15988.69</v>
      </c>
      <c r="F24" s="46">
        <v>0</v>
      </c>
      <c r="G24" s="46">
        <v>3768168.75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4191861.44</v>
      </c>
      <c r="P24" s="47">
        <f t="shared" si="1"/>
        <v>184.20906310423624</v>
      </c>
      <c r="Q24" s="9"/>
    </row>
    <row r="25" spans="1:17" ht="15.75">
      <c r="A25" s="29" t="s">
        <v>150</v>
      </c>
      <c r="B25" s="30"/>
      <c r="C25" s="31"/>
      <c r="D25" s="32">
        <f t="shared" ref="D25:N25" si="5">SUM(D26:D32)</f>
        <v>3307378.9</v>
      </c>
      <c r="E25" s="32">
        <f t="shared" si="5"/>
        <v>5637849.9299999997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8945228.8300000001</v>
      </c>
      <c r="P25" s="45">
        <f t="shared" si="1"/>
        <v>393.09319871682192</v>
      </c>
      <c r="Q25" s="10"/>
    </row>
    <row r="26" spans="1:17">
      <c r="A26" s="12"/>
      <c r="B26" s="25">
        <v>331.2</v>
      </c>
      <c r="C26" s="20" t="s">
        <v>70</v>
      </c>
      <c r="D26" s="46">
        <v>102193.33</v>
      </c>
      <c r="E26" s="46">
        <v>5460306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5562499.3300000001</v>
      </c>
      <c r="P26" s="47">
        <f t="shared" si="1"/>
        <v>244.44099709966602</v>
      </c>
      <c r="Q26" s="9"/>
    </row>
    <row r="27" spans="1:17">
      <c r="A27" s="12"/>
      <c r="B27" s="25">
        <v>331.39</v>
      </c>
      <c r="C27" s="20" t="s">
        <v>136</v>
      </c>
      <c r="D27" s="46">
        <v>110550.27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0" si="6">SUM(D27:N27)</f>
        <v>110550.27</v>
      </c>
      <c r="P27" s="47">
        <f t="shared" si="1"/>
        <v>4.8580712779047284</v>
      </c>
      <c r="Q27" s="9"/>
    </row>
    <row r="28" spans="1:17">
      <c r="A28" s="12"/>
      <c r="B28" s="25">
        <v>335.125</v>
      </c>
      <c r="C28" s="20" t="s">
        <v>158</v>
      </c>
      <c r="D28" s="46">
        <v>699747.3</v>
      </c>
      <c r="E28" s="46">
        <v>177543.93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877291.23</v>
      </c>
      <c r="P28" s="47">
        <f t="shared" si="1"/>
        <v>38.552084285463174</v>
      </c>
      <c r="Q28" s="9"/>
    </row>
    <row r="29" spans="1:17">
      <c r="A29" s="12"/>
      <c r="B29" s="25">
        <v>335.15</v>
      </c>
      <c r="C29" s="20" t="s">
        <v>102</v>
      </c>
      <c r="D29" s="46">
        <v>18510.3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18510.3</v>
      </c>
      <c r="P29" s="47">
        <f t="shared" si="1"/>
        <v>0.81342503076111794</v>
      </c>
      <c r="Q29" s="9"/>
    </row>
    <row r="30" spans="1:17">
      <c r="A30" s="12"/>
      <c r="B30" s="25">
        <v>335.18</v>
      </c>
      <c r="C30" s="20" t="s">
        <v>151</v>
      </c>
      <c r="D30" s="46">
        <v>2377331.17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2377331.17</v>
      </c>
      <c r="P30" s="47">
        <f t="shared" si="1"/>
        <v>104.47052074178238</v>
      </c>
      <c r="Q30" s="9"/>
    </row>
    <row r="31" spans="1:17">
      <c r="A31" s="12"/>
      <c r="B31" s="25">
        <v>337.3</v>
      </c>
      <c r="C31" s="20" t="s">
        <v>34</v>
      </c>
      <c r="D31" s="46">
        <v>-5953.47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7">SUM(D31:N31)</f>
        <v>-5953.47</v>
      </c>
      <c r="P31" s="47">
        <f t="shared" si="1"/>
        <v>-0.26162198980488666</v>
      </c>
      <c r="Q31" s="9"/>
    </row>
    <row r="32" spans="1:17">
      <c r="A32" s="12"/>
      <c r="B32" s="25">
        <v>337.6</v>
      </c>
      <c r="C32" s="20" t="s">
        <v>159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5000</v>
      </c>
      <c r="P32" s="47">
        <f t="shared" si="1"/>
        <v>0.21972227104939357</v>
      </c>
      <c r="Q32" s="9"/>
    </row>
    <row r="33" spans="1:17" ht="15.75">
      <c r="A33" s="29" t="s">
        <v>39</v>
      </c>
      <c r="B33" s="30"/>
      <c r="C33" s="31"/>
      <c r="D33" s="32">
        <f t="shared" ref="D33:N33" si="8">SUM(D34:D46)</f>
        <v>4946569.76</v>
      </c>
      <c r="E33" s="32">
        <f t="shared" si="8"/>
        <v>1421888.75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1176090.4099999999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>SUM(D33:N33)</f>
        <v>7544548.9199999999</v>
      </c>
      <c r="P33" s="45">
        <f t="shared" si="1"/>
        <v>331.54108454912989</v>
      </c>
      <c r="Q33" s="10"/>
    </row>
    <row r="34" spans="1:17">
      <c r="A34" s="12"/>
      <c r="B34" s="25">
        <v>341.3</v>
      </c>
      <c r="C34" s="20" t="s">
        <v>104</v>
      </c>
      <c r="D34" s="46">
        <v>1305334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5" si="9">SUM(D34:N34)</f>
        <v>1305334</v>
      </c>
      <c r="P34" s="47">
        <f t="shared" si="1"/>
        <v>57.362190191597819</v>
      </c>
      <c r="Q34" s="9"/>
    </row>
    <row r="35" spans="1:17">
      <c r="A35" s="12"/>
      <c r="B35" s="25">
        <v>341.9</v>
      </c>
      <c r="C35" s="20" t="s">
        <v>125</v>
      </c>
      <c r="D35" s="46">
        <v>0</v>
      </c>
      <c r="E35" s="46">
        <v>20493.75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20493.75</v>
      </c>
      <c r="P35" s="47">
        <f t="shared" si="1"/>
        <v>0.90058665846370189</v>
      </c>
      <c r="Q35" s="9"/>
    </row>
    <row r="36" spans="1:17">
      <c r="A36" s="12"/>
      <c r="B36" s="25">
        <v>342.1</v>
      </c>
      <c r="C36" s="20" t="s">
        <v>43</v>
      </c>
      <c r="D36" s="46">
        <v>324028.81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324028.81</v>
      </c>
      <c r="P36" s="47">
        <f t="shared" si="1"/>
        <v>14.23926920372649</v>
      </c>
      <c r="Q36" s="9"/>
    </row>
    <row r="37" spans="1:17">
      <c r="A37" s="12"/>
      <c r="B37" s="25">
        <v>342.9</v>
      </c>
      <c r="C37" s="20" t="s">
        <v>88</v>
      </c>
      <c r="D37" s="46">
        <v>70000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70000</v>
      </c>
      <c r="P37" s="47">
        <f t="shared" ref="P37:P62" si="10">(O37/P$64)</f>
        <v>3.07611179469151</v>
      </c>
      <c r="Q37" s="9"/>
    </row>
    <row r="38" spans="1:17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1176090.4099999999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1176090.4099999999</v>
      </c>
      <c r="P38" s="47">
        <f t="shared" si="10"/>
        <v>51.682651168922476</v>
      </c>
      <c r="Q38" s="9"/>
    </row>
    <row r="39" spans="1:17">
      <c r="A39" s="12"/>
      <c r="B39" s="25">
        <v>344.3</v>
      </c>
      <c r="C39" s="20" t="s">
        <v>153</v>
      </c>
      <c r="D39" s="46">
        <v>0</v>
      </c>
      <c r="E39" s="46">
        <v>1401395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1401395</v>
      </c>
      <c r="P39" s="47">
        <f t="shared" si="10"/>
        <v>61.583538407452977</v>
      </c>
      <c r="Q39" s="9"/>
    </row>
    <row r="40" spans="1:17">
      <c r="A40" s="12"/>
      <c r="B40" s="25">
        <v>344.5</v>
      </c>
      <c r="C40" s="20" t="s">
        <v>105</v>
      </c>
      <c r="D40" s="46">
        <v>2193255.48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2193255.48</v>
      </c>
      <c r="P40" s="47">
        <f t="shared" si="10"/>
        <v>96.38141501142556</v>
      </c>
      <c r="Q40" s="9"/>
    </row>
    <row r="41" spans="1:17">
      <c r="A41" s="12"/>
      <c r="B41" s="25">
        <v>347.2</v>
      </c>
      <c r="C41" s="20" t="s">
        <v>45</v>
      </c>
      <c r="D41" s="46">
        <v>728561.24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728561.24</v>
      </c>
      <c r="P41" s="47">
        <f t="shared" si="10"/>
        <v>32.016226050272458</v>
      </c>
      <c r="Q41" s="9"/>
    </row>
    <row r="42" spans="1:17">
      <c r="A42" s="12"/>
      <c r="B42" s="25">
        <v>347.3</v>
      </c>
      <c r="C42" s="20" t="s">
        <v>46</v>
      </c>
      <c r="D42" s="46">
        <v>820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820</v>
      </c>
      <c r="P42" s="47">
        <f t="shared" si="10"/>
        <v>3.6034452452100546E-2</v>
      </c>
      <c r="Q42" s="9"/>
    </row>
    <row r="43" spans="1:17">
      <c r="A43" s="12"/>
      <c r="B43" s="25">
        <v>347.4</v>
      </c>
      <c r="C43" s="20" t="s">
        <v>47</v>
      </c>
      <c r="D43" s="46">
        <v>31906.720000000001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31906.720000000001</v>
      </c>
      <c r="P43" s="47">
        <f t="shared" si="10"/>
        <v>1.4021233960274213</v>
      </c>
      <c r="Q43" s="9"/>
    </row>
    <row r="44" spans="1:17">
      <c r="A44" s="12"/>
      <c r="B44" s="25">
        <v>347.5</v>
      </c>
      <c r="C44" s="20" t="s">
        <v>106</v>
      </c>
      <c r="D44" s="46">
        <v>41635.629999999997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41635.629999999997</v>
      </c>
      <c r="P44" s="47">
        <f t="shared" si="10"/>
        <v>1.8296550360344523</v>
      </c>
      <c r="Q44" s="9"/>
    </row>
    <row r="45" spans="1:17">
      <c r="A45" s="12"/>
      <c r="B45" s="25">
        <v>347.9</v>
      </c>
      <c r="C45" s="20" t="s">
        <v>76</v>
      </c>
      <c r="D45" s="46">
        <v>4300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4300</v>
      </c>
      <c r="P45" s="47">
        <f t="shared" si="10"/>
        <v>0.18896115310247846</v>
      </c>
      <c r="Q45" s="9"/>
    </row>
    <row r="46" spans="1:17">
      <c r="A46" s="12"/>
      <c r="B46" s="25">
        <v>349</v>
      </c>
      <c r="C46" s="20" t="s">
        <v>154</v>
      </c>
      <c r="D46" s="46">
        <v>246727.88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246727.88</v>
      </c>
      <c r="P46" s="47">
        <f t="shared" si="10"/>
        <v>10.842322024960451</v>
      </c>
      <c r="Q46" s="9"/>
    </row>
    <row r="47" spans="1:17" ht="15.75">
      <c r="A47" s="29" t="s">
        <v>40</v>
      </c>
      <c r="B47" s="30"/>
      <c r="C47" s="31"/>
      <c r="D47" s="32">
        <f t="shared" ref="D47:N47" si="11">SUM(D48:D51)</f>
        <v>1014554.41</v>
      </c>
      <c r="E47" s="32">
        <f t="shared" si="11"/>
        <v>130939.15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>SUM(D47:N47)</f>
        <v>1145493.56</v>
      </c>
      <c r="P47" s="45">
        <f t="shared" si="10"/>
        <v>50.338089295130956</v>
      </c>
      <c r="Q47" s="10"/>
    </row>
    <row r="48" spans="1:17">
      <c r="A48" s="13"/>
      <c r="B48" s="39">
        <v>351.5</v>
      </c>
      <c r="C48" s="21" t="s">
        <v>77</v>
      </c>
      <c r="D48" s="46">
        <v>427468.28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1" si="12">SUM(D48:N48)</f>
        <v>427468.28</v>
      </c>
      <c r="P48" s="47">
        <f t="shared" si="10"/>
        <v>18.784860256635614</v>
      </c>
      <c r="Q48" s="9"/>
    </row>
    <row r="49" spans="1:120">
      <c r="A49" s="13"/>
      <c r="B49" s="39">
        <v>354</v>
      </c>
      <c r="C49" s="21" t="s">
        <v>51</v>
      </c>
      <c r="D49" s="46">
        <v>584105.55000000005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584105.55000000005</v>
      </c>
      <c r="P49" s="47">
        <f t="shared" si="10"/>
        <v>25.668199595711023</v>
      </c>
      <c r="Q49" s="9"/>
    </row>
    <row r="50" spans="1:120">
      <c r="A50" s="13"/>
      <c r="B50" s="39">
        <v>355</v>
      </c>
      <c r="C50" s="21" t="s">
        <v>52</v>
      </c>
      <c r="D50" s="46">
        <v>0</v>
      </c>
      <c r="E50" s="46">
        <v>130939.15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130939.15</v>
      </c>
      <c r="P50" s="47">
        <f t="shared" si="10"/>
        <v>5.7540494814554402</v>
      </c>
      <c r="Q50" s="9"/>
    </row>
    <row r="51" spans="1:120">
      <c r="A51" s="13"/>
      <c r="B51" s="39">
        <v>356</v>
      </c>
      <c r="C51" s="21" t="s">
        <v>78</v>
      </c>
      <c r="D51" s="46">
        <v>2980.58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2980.58</v>
      </c>
      <c r="P51" s="47">
        <f t="shared" si="10"/>
        <v>0.13097996132888029</v>
      </c>
      <c r="Q51" s="9"/>
    </row>
    <row r="52" spans="1:120" ht="15.75">
      <c r="A52" s="29" t="s">
        <v>4</v>
      </c>
      <c r="B52" s="30"/>
      <c r="C52" s="31"/>
      <c r="D52" s="32">
        <f t="shared" ref="D52:N52" si="13">SUM(D53:D59)</f>
        <v>434540.67</v>
      </c>
      <c r="E52" s="32">
        <f t="shared" si="13"/>
        <v>-280739.11000000004</v>
      </c>
      <c r="F52" s="32">
        <f t="shared" si="13"/>
        <v>0</v>
      </c>
      <c r="G52" s="32">
        <f t="shared" si="13"/>
        <v>-243808.57000000007</v>
      </c>
      <c r="H52" s="32">
        <f t="shared" si="13"/>
        <v>0</v>
      </c>
      <c r="I52" s="32">
        <f t="shared" si="13"/>
        <v>-29928.66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3"/>
        <v>0</v>
      </c>
      <c r="O52" s="32">
        <f>SUM(D52:N52)</f>
        <v>-119935.67000000013</v>
      </c>
      <c r="P52" s="45">
        <f t="shared" si="10"/>
        <v>-5.2705075584461296</v>
      </c>
      <c r="Q52" s="10"/>
    </row>
    <row r="53" spans="1:120">
      <c r="A53" s="12"/>
      <c r="B53" s="25">
        <v>361.1</v>
      </c>
      <c r="C53" s="20" t="s">
        <v>54</v>
      </c>
      <c r="D53" s="46">
        <v>402965.75</v>
      </c>
      <c r="E53" s="46">
        <v>97514.79</v>
      </c>
      <c r="F53" s="46">
        <v>0</v>
      </c>
      <c r="G53" s="46">
        <v>132649.99</v>
      </c>
      <c r="H53" s="46">
        <v>0</v>
      </c>
      <c r="I53" s="46">
        <v>10222.27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643352.80000000005</v>
      </c>
      <c r="P53" s="47">
        <f t="shared" si="10"/>
        <v>28.271787660397258</v>
      </c>
      <c r="Q53" s="9"/>
    </row>
    <row r="54" spans="1:120">
      <c r="A54" s="12"/>
      <c r="B54" s="25">
        <v>361.3</v>
      </c>
      <c r="C54" s="20" t="s">
        <v>107</v>
      </c>
      <c r="D54" s="46">
        <v>-1443297.05</v>
      </c>
      <c r="E54" s="46">
        <v>-382589.27</v>
      </c>
      <c r="F54" s="46">
        <v>0</v>
      </c>
      <c r="G54" s="46">
        <v>-553068.56000000006</v>
      </c>
      <c r="H54" s="46">
        <v>0</v>
      </c>
      <c r="I54" s="46">
        <v>-40150.93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1" si="14">SUM(D54:N54)</f>
        <v>-2419105.81</v>
      </c>
      <c r="P54" s="47">
        <f t="shared" si="10"/>
        <v>-106.30628449639656</v>
      </c>
      <c r="Q54" s="9"/>
    </row>
    <row r="55" spans="1:120">
      <c r="A55" s="12"/>
      <c r="B55" s="25">
        <v>362</v>
      </c>
      <c r="C55" s="20" t="s">
        <v>55</v>
      </c>
      <c r="D55" s="46">
        <v>1182398.79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1182398.79</v>
      </c>
      <c r="P55" s="47">
        <f t="shared" si="10"/>
        <v>51.959869484971001</v>
      </c>
      <c r="Q55" s="9"/>
    </row>
    <row r="56" spans="1:120">
      <c r="A56" s="12"/>
      <c r="B56" s="25">
        <v>364</v>
      </c>
      <c r="C56" s="20" t="s">
        <v>109</v>
      </c>
      <c r="D56" s="46">
        <v>58611.54</v>
      </c>
      <c r="E56" s="46">
        <v>3726.77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62338.31</v>
      </c>
      <c r="P56" s="47">
        <f t="shared" si="10"/>
        <v>2.7394230093162242</v>
      </c>
      <c r="Q56" s="9"/>
    </row>
    <row r="57" spans="1:120">
      <c r="A57" s="12"/>
      <c r="B57" s="25">
        <v>366</v>
      </c>
      <c r="C57" s="20" t="s">
        <v>83</v>
      </c>
      <c r="D57" s="46">
        <v>2500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2500</v>
      </c>
      <c r="P57" s="47">
        <f t="shared" si="10"/>
        <v>0.10986113552469678</v>
      </c>
      <c r="Q57" s="9"/>
    </row>
    <row r="58" spans="1:120">
      <c r="A58" s="12"/>
      <c r="B58" s="25">
        <v>369.3</v>
      </c>
      <c r="C58" s="20" t="s">
        <v>110</v>
      </c>
      <c r="D58" s="46">
        <v>38496.699999999997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38496.699999999997</v>
      </c>
      <c r="P58" s="47">
        <f t="shared" si="10"/>
        <v>1.6917164703814378</v>
      </c>
      <c r="Q58" s="9"/>
    </row>
    <row r="59" spans="1:120">
      <c r="A59" s="12"/>
      <c r="B59" s="25">
        <v>369.9</v>
      </c>
      <c r="C59" s="20" t="s">
        <v>56</v>
      </c>
      <c r="D59" s="46">
        <v>192864.94</v>
      </c>
      <c r="E59" s="46">
        <v>608.6</v>
      </c>
      <c r="F59" s="46">
        <v>0</v>
      </c>
      <c r="G59" s="46">
        <v>176610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370083.54000000004</v>
      </c>
      <c r="P59" s="47">
        <f t="shared" si="10"/>
        <v>16.263119177359819</v>
      </c>
      <c r="Q59" s="9"/>
    </row>
    <row r="60" spans="1:120" ht="15.75">
      <c r="A60" s="29" t="s">
        <v>41</v>
      </c>
      <c r="B60" s="30"/>
      <c r="C60" s="31"/>
      <c r="D60" s="32">
        <f t="shared" ref="D60:N60" si="15">SUM(D61:D61)</f>
        <v>0</v>
      </c>
      <c r="E60" s="32">
        <f t="shared" si="15"/>
        <v>1500000</v>
      </c>
      <c r="F60" s="32">
        <f t="shared" si="15"/>
        <v>0</v>
      </c>
      <c r="G60" s="32">
        <f t="shared" si="15"/>
        <v>79317.05</v>
      </c>
      <c r="H60" s="32">
        <f t="shared" si="15"/>
        <v>0</v>
      </c>
      <c r="I60" s="32">
        <f t="shared" si="15"/>
        <v>0</v>
      </c>
      <c r="J60" s="32">
        <f t="shared" si="15"/>
        <v>0</v>
      </c>
      <c r="K60" s="32">
        <f t="shared" si="15"/>
        <v>0</v>
      </c>
      <c r="L60" s="32">
        <f t="shared" si="15"/>
        <v>0</v>
      </c>
      <c r="M60" s="32">
        <f t="shared" si="15"/>
        <v>0</v>
      </c>
      <c r="N60" s="32">
        <f t="shared" si="15"/>
        <v>0</v>
      </c>
      <c r="O60" s="32">
        <f t="shared" si="14"/>
        <v>1579317.05</v>
      </c>
      <c r="P60" s="45">
        <f t="shared" si="10"/>
        <v>69.402225786605726</v>
      </c>
      <c r="Q60" s="9"/>
    </row>
    <row r="61" spans="1:120" ht="15.75" thickBot="1">
      <c r="A61" s="12"/>
      <c r="B61" s="25">
        <v>381</v>
      </c>
      <c r="C61" s="20" t="s">
        <v>57</v>
      </c>
      <c r="D61" s="46">
        <v>0</v>
      </c>
      <c r="E61" s="46">
        <v>1500000</v>
      </c>
      <c r="F61" s="46">
        <v>0</v>
      </c>
      <c r="G61" s="46">
        <v>79317.05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1579317.05</v>
      </c>
      <c r="P61" s="47">
        <f t="shared" si="10"/>
        <v>69.402225786605726</v>
      </c>
      <c r="Q61" s="9"/>
    </row>
    <row r="62" spans="1:120" ht="16.5" thickBot="1">
      <c r="A62" s="14" t="s">
        <v>48</v>
      </c>
      <c r="B62" s="23"/>
      <c r="C62" s="22"/>
      <c r="D62" s="15">
        <f t="shared" ref="D62:N62" si="16">SUM(D5,D15,D25,D33,D47,D52,D60)</f>
        <v>44563984.149999991</v>
      </c>
      <c r="E62" s="15">
        <f t="shared" si="16"/>
        <v>12538802.220000001</v>
      </c>
      <c r="F62" s="15">
        <f t="shared" si="16"/>
        <v>0</v>
      </c>
      <c r="G62" s="15">
        <f t="shared" si="16"/>
        <v>3661268.26</v>
      </c>
      <c r="H62" s="15">
        <f t="shared" si="16"/>
        <v>0</v>
      </c>
      <c r="I62" s="15">
        <f t="shared" si="16"/>
        <v>1231922.57</v>
      </c>
      <c r="J62" s="15">
        <f t="shared" si="16"/>
        <v>0</v>
      </c>
      <c r="K62" s="15">
        <f t="shared" si="16"/>
        <v>0</v>
      </c>
      <c r="L62" s="15">
        <f t="shared" si="16"/>
        <v>0</v>
      </c>
      <c r="M62" s="15">
        <f t="shared" si="16"/>
        <v>0</v>
      </c>
      <c r="N62" s="15">
        <f t="shared" si="16"/>
        <v>0</v>
      </c>
      <c r="O62" s="15">
        <f>SUM(D62:N62)</f>
        <v>61995977.199999988</v>
      </c>
      <c r="P62" s="38">
        <f t="shared" si="10"/>
        <v>2724.3793812620843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121" t="s">
        <v>160</v>
      </c>
      <c r="N64" s="121"/>
      <c r="O64" s="121"/>
      <c r="P64" s="43">
        <v>22756</v>
      </c>
    </row>
    <row r="65" spans="1:16">
      <c r="A65" s="122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  <row r="66" spans="1:16" ht="15.75" customHeight="1" thickBot="1">
      <c r="A66" s="123" t="s">
        <v>80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3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140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2"/>
      <c r="M3" s="133"/>
      <c r="N3" s="36"/>
      <c r="O3" s="37"/>
      <c r="P3" s="134" t="s">
        <v>141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142</v>
      </c>
      <c r="N4" s="35" t="s">
        <v>10</v>
      </c>
      <c r="O4" s="35" t="s">
        <v>143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SUM(D6:D14)</f>
        <v>30315319</v>
      </c>
      <c r="E5" s="27">
        <f t="shared" si="0"/>
        <v>208504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78972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30602795</v>
      </c>
      <c r="P5" s="33">
        <f t="shared" ref="P5:P36" si="1">(O5/P$63)</f>
        <v>1350.8185830942398</v>
      </c>
      <c r="Q5" s="6"/>
    </row>
    <row r="6" spans="1:134">
      <c r="A6" s="12"/>
      <c r="B6" s="25">
        <v>311</v>
      </c>
      <c r="C6" s="20" t="s">
        <v>3</v>
      </c>
      <c r="D6" s="46">
        <v>24774653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24774653</v>
      </c>
      <c r="P6" s="47">
        <f t="shared" si="1"/>
        <v>1093.5622599867579</v>
      </c>
      <c r="Q6" s="9"/>
    </row>
    <row r="7" spans="1:134">
      <c r="A7" s="12"/>
      <c r="B7" s="25">
        <v>312.41000000000003</v>
      </c>
      <c r="C7" s="20" t="s">
        <v>145</v>
      </c>
      <c r="D7" s="46">
        <v>0</v>
      </c>
      <c r="E7" s="46">
        <v>208504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208504</v>
      </c>
      <c r="P7" s="47">
        <f t="shared" si="1"/>
        <v>9.2034429485764733</v>
      </c>
      <c r="Q7" s="9"/>
    </row>
    <row r="8" spans="1:134">
      <c r="A8" s="12"/>
      <c r="B8" s="25">
        <v>312.43</v>
      </c>
      <c r="C8" s="20" t="s">
        <v>146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78972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78972</v>
      </c>
      <c r="P8" s="47">
        <f t="shared" si="1"/>
        <v>3.4858530125800042</v>
      </c>
      <c r="Q8" s="9"/>
    </row>
    <row r="9" spans="1:134">
      <c r="A9" s="12"/>
      <c r="B9" s="25">
        <v>314.10000000000002</v>
      </c>
      <c r="C9" s="20" t="s">
        <v>14</v>
      </c>
      <c r="D9" s="46">
        <v>3170790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3170790</v>
      </c>
      <c r="P9" s="47">
        <f t="shared" si="1"/>
        <v>139.9598322666078</v>
      </c>
      <c r="Q9" s="9"/>
    </row>
    <row r="10" spans="1:134">
      <c r="A10" s="12"/>
      <c r="B10" s="25">
        <v>314.3</v>
      </c>
      <c r="C10" s="20" t="s">
        <v>15</v>
      </c>
      <c r="D10" s="46">
        <v>1318708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1318708</v>
      </c>
      <c r="P10" s="47">
        <f t="shared" si="1"/>
        <v>58.208254248510265</v>
      </c>
      <c r="Q10" s="9"/>
    </row>
    <row r="11" spans="1:134">
      <c r="A11" s="12"/>
      <c r="B11" s="25">
        <v>314.39999999999998</v>
      </c>
      <c r="C11" s="20" t="s">
        <v>69</v>
      </c>
      <c r="D11" s="46">
        <v>29878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29878</v>
      </c>
      <c r="P11" s="47">
        <f t="shared" si="1"/>
        <v>1.3188258662546899</v>
      </c>
      <c r="Q11" s="9"/>
    </row>
    <row r="12" spans="1:134">
      <c r="A12" s="12"/>
      <c r="B12" s="25">
        <v>315.2</v>
      </c>
      <c r="C12" s="20" t="s">
        <v>147</v>
      </c>
      <c r="D12" s="46">
        <v>743076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743076</v>
      </c>
      <c r="P12" s="47">
        <f t="shared" si="1"/>
        <v>32.79964687706908</v>
      </c>
      <c r="Q12" s="9"/>
    </row>
    <row r="13" spans="1:134">
      <c r="A13" s="12"/>
      <c r="B13" s="25">
        <v>316</v>
      </c>
      <c r="C13" s="20" t="s">
        <v>95</v>
      </c>
      <c r="D13" s="46">
        <v>266875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266875</v>
      </c>
      <c r="P13" s="47">
        <f t="shared" si="1"/>
        <v>11.779960273670271</v>
      </c>
      <c r="Q13" s="9"/>
    </row>
    <row r="14" spans="1:134">
      <c r="A14" s="12"/>
      <c r="B14" s="25">
        <v>319.89999999999998</v>
      </c>
      <c r="C14" s="20" t="s">
        <v>96</v>
      </c>
      <c r="D14" s="46">
        <v>11339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11339</v>
      </c>
      <c r="P14" s="47">
        <f t="shared" si="1"/>
        <v>0.500507614213198</v>
      </c>
      <c r="Q14" s="9"/>
    </row>
    <row r="15" spans="1:134" ht="15.75">
      <c r="A15" s="29" t="s">
        <v>19</v>
      </c>
      <c r="B15" s="30"/>
      <c r="C15" s="31"/>
      <c r="D15" s="32">
        <f t="shared" ref="D15:N15" si="3">SUM(D16:D24)</f>
        <v>3438208</v>
      </c>
      <c r="E15" s="32">
        <f t="shared" si="3"/>
        <v>4455232</v>
      </c>
      <c r="F15" s="32">
        <f t="shared" si="3"/>
        <v>0</v>
      </c>
      <c r="G15" s="32">
        <f t="shared" si="3"/>
        <v>26876953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34770393</v>
      </c>
      <c r="P15" s="45">
        <f t="shared" si="1"/>
        <v>1534.7778856764512</v>
      </c>
      <c r="Q15" s="10"/>
    </row>
    <row r="16" spans="1:134">
      <c r="A16" s="12"/>
      <c r="B16" s="25">
        <v>322</v>
      </c>
      <c r="C16" s="20" t="s">
        <v>148</v>
      </c>
      <c r="D16" s="46">
        <v>232380</v>
      </c>
      <c r="E16" s="46">
        <v>4440595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4672975</v>
      </c>
      <c r="P16" s="47">
        <f t="shared" si="1"/>
        <v>206.26682851467666</v>
      </c>
      <c r="Q16" s="9"/>
    </row>
    <row r="17" spans="1:17">
      <c r="A17" s="12"/>
      <c r="B17" s="25">
        <v>323.10000000000002</v>
      </c>
      <c r="C17" s="20" t="s">
        <v>20</v>
      </c>
      <c r="D17" s="46">
        <v>2222645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2222645</v>
      </c>
      <c r="P17" s="47">
        <f t="shared" si="1"/>
        <v>98.108364599426181</v>
      </c>
      <c r="Q17" s="9"/>
    </row>
    <row r="18" spans="1:17">
      <c r="A18" s="12"/>
      <c r="B18" s="25">
        <v>323.39999999999998</v>
      </c>
      <c r="C18" s="20" t="s">
        <v>21</v>
      </c>
      <c r="D18" s="46">
        <v>21213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21213</v>
      </c>
      <c r="P18" s="47">
        <f t="shared" si="1"/>
        <v>0.93634959170161114</v>
      </c>
      <c r="Q18" s="9"/>
    </row>
    <row r="19" spans="1:17">
      <c r="A19" s="12"/>
      <c r="B19" s="25">
        <v>323.7</v>
      </c>
      <c r="C19" s="20" t="s">
        <v>22</v>
      </c>
      <c r="D19" s="46">
        <v>529716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529716</v>
      </c>
      <c r="P19" s="47">
        <f t="shared" si="1"/>
        <v>23.381858309423968</v>
      </c>
      <c r="Q19" s="9"/>
    </row>
    <row r="20" spans="1:17">
      <c r="A20" s="12"/>
      <c r="B20" s="25">
        <v>324.11</v>
      </c>
      <c r="C20" s="20" t="s">
        <v>23</v>
      </c>
      <c r="D20" s="46">
        <v>0</v>
      </c>
      <c r="E20" s="46">
        <v>0</v>
      </c>
      <c r="F20" s="46">
        <v>0</v>
      </c>
      <c r="G20" s="46">
        <v>21676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21676</v>
      </c>
      <c r="P20" s="47">
        <f t="shared" si="1"/>
        <v>0.95678658132862504</v>
      </c>
      <c r="Q20" s="9"/>
    </row>
    <row r="21" spans="1:17">
      <c r="A21" s="12"/>
      <c r="B21" s="25">
        <v>324.62</v>
      </c>
      <c r="C21" s="20" t="s">
        <v>97</v>
      </c>
      <c r="D21" s="46">
        <v>0</v>
      </c>
      <c r="E21" s="46">
        <v>0</v>
      </c>
      <c r="F21" s="46">
        <v>0</v>
      </c>
      <c r="G21" s="46">
        <v>64383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64383</v>
      </c>
      <c r="P21" s="47">
        <f t="shared" si="1"/>
        <v>2.8418892076804236</v>
      </c>
      <c r="Q21" s="9"/>
    </row>
    <row r="22" spans="1:17">
      <c r="A22" s="12"/>
      <c r="B22" s="25">
        <v>324.92</v>
      </c>
      <c r="C22" s="20" t="s">
        <v>98</v>
      </c>
      <c r="D22" s="46">
        <v>0</v>
      </c>
      <c r="E22" s="46">
        <v>0</v>
      </c>
      <c r="F22" s="46">
        <v>0</v>
      </c>
      <c r="G22" s="46">
        <v>47597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47597</v>
      </c>
      <c r="P22" s="47">
        <f t="shared" si="1"/>
        <v>2.1009490178768484</v>
      </c>
      <c r="Q22" s="9"/>
    </row>
    <row r="23" spans="1:17">
      <c r="A23" s="12"/>
      <c r="B23" s="25">
        <v>325.10000000000002</v>
      </c>
      <c r="C23" s="20" t="s">
        <v>99</v>
      </c>
      <c r="D23" s="46">
        <v>0</v>
      </c>
      <c r="E23" s="46">
        <v>0</v>
      </c>
      <c r="F23" s="46">
        <v>0</v>
      </c>
      <c r="G23" s="46">
        <v>32115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32115</v>
      </c>
      <c r="P23" s="47">
        <f t="shared" si="1"/>
        <v>1.4175678658132862</v>
      </c>
      <c r="Q23" s="9"/>
    </row>
    <row r="24" spans="1:17">
      <c r="A24" s="12"/>
      <c r="B24" s="25">
        <v>329.5</v>
      </c>
      <c r="C24" s="20" t="s">
        <v>149</v>
      </c>
      <c r="D24" s="46">
        <v>432254</v>
      </c>
      <c r="E24" s="46">
        <v>14637</v>
      </c>
      <c r="F24" s="46">
        <v>0</v>
      </c>
      <c r="G24" s="46">
        <v>26711182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27158073</v>
      </c>
      <c r="P24" s="47">
        <f t="shared" si="1"/>
        <v>1198.7672919885235</v>
      </c>
      <c r="Q24" s="9"/>
    </row>
    <row r="25" spans="1:17" ht="15.75">
      <c r="A25" s="29" t="s">
        <v>150</v>
      </c>
      <c r="B25" s="30"/>
      <c r="C25" s="31"/>
      <c r="D25" s="32">
        <f t="shared" ref="D25:N25" si="5">SUM(D26:D32)</f>
        <v>4663609</v>
      </c>
      <c r="E25" s="32">
        <f t="shared" si="5"/>
        <v>153561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34828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 t="shared" ref="O25:O33" si="6">SUM(D25:N25)</f>
        <v>4851998</v>
      </c>
      <c r="P25" s="45">
        <f t="shared" si="1"/>
        <v>214.16896932244538</v>
      </c>
      <c r="Q25" s="10"/>
    </row>
    <row r="26" spans="1:17">
      <c r="A26" s="12"/>
      <c r="B26" s="25">
        <v>331.2</v>
      </c>
      <c r="C26" s="20" t="s">
        <v>70</v>
      </c>
      <c r="D26" s="46">
        <v>200347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200347</v>
      </c>
      <c r="P26" s="47">
        <f t="shared" si="1"/>
        <v>8.8433899801368359</v>
      </c>
      <c r="Q26" s="9"/>
    </row>
    <row r="27" spans="1:17">
      <c r="A27" s="12"/>
      <c r="B27" s="25">
        <v>334.36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34828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34828</v>
      </c>
      <c r="P27" s="47">
        <f t="shared" si="1"/>
        <v>1.5373206797616421</v>
      </c>
      <c r="Q27" s="9"/>
    </row>
    <row r="28" spans="1:17">
      <c r="A28" s="12"/>
      <c r="B28" s="25">
        <v>335.15</v>
      </c>
      <c r="C28" s="20" t="s">
        <v>102</v>
      </c>
      <c r="D28" s="46">
        <v>21790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21790</v>
      </c>
      <c r="P28" s="47">
        <f t="shared" si="1"/>
        <v>0.96181858309423973</v>
      </c>
      <c r="Q28" s="9"/>
    </row>
    <row r="29" spans="1:17">
      <c r="A29" s="12"/>
      <c r="B29" s="25">
        <v>335.18</v>
      </c>
      <c r="C29" s="20" t="s">
        <v>151</v>
      </c>
      <c r="D29" s="46">
        <v>1909065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1909065</v>
      </c>
      <c r="P29" s="47">
        <f t="shared" si="1"/>
        <v>84.266828514676675</v>
      </c>
      <c r="Q29" s="9"/>
    </row>
    <row r="30" spans="1:17">
      <c r="A30" s="12"/>
      <c r="B30" s="25">
        <v>335.9</v>
      </c>
      <c r="C30" s="20" t="s">
        <v>152</v>
      </c>
      <c r="D30" s="46">
        <v>545430</v>
      </c>
      <c r="E30" s="46">
        <v>153561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698991</v>
      </c>
      <c r="P30" s="47">
        <f t="shared" si="1"/>
        <v>30.853718825866256</v>
      </c>
      <c r="Q30" s="9"/>
    </row>
    <row r="31" spans="1:17">
      <c r="A31" s="12"/>
      <c r="B31" s="25">
        <v>337.2</v>
      </c>
      <c r="C31" s="20" t="s">
        <v>73</v>
      </c>
      <c r="D31" s="46">
        <v>1981024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1981024</v>
      </c>
      <c r="P31" s="47">
        <f t="shared" si="1"/>
        <v>87.443125137938651</v>
      </c>
      <c r="Q31" s="9"/>
    </row>
    <row r="32" spans="1:17">
      <c r="A32" s="12"/>
      <c r="B32" s="25">
        <v>337.3</v>
      </c>
      <c r="C32" s="20" t="s">
        <v>34</v>
      </c>
      <c r="D32" s="46">
        <v>5953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5953</v>
      </c>
      <c r="P32" s="47">
        <f t="shared" si="1"/>
        <v>0.26276760097108803</v>
      </c>
      <c r="Q32" s="9"/>
    </row>
    <row r="33" spans="1:17" ht="15.75">
      <c r="A33" s="29" t="s">
        <v>39</v>
      </c>
      <c r="B33" s="30"/>
      <c r="C33" s="31"/>
      <c r="D33" s="32">
        <f t="shared" ref="D33:N33" si="7">SUM(D34:D45)</f>
        <v>3976764</v>
      </c>
      <c r="E33" s="32">
        <f t="shared" si="7"/>
        <v>981400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1085605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 t="shared" si="6"/>
        <v>6043769</v>
      </c>
      <c r="P33" s="45">
        <f t="shared" si="1"/>
        <v>266.77417788567647</v>
      </c>
      <c r="Q33" s="10"/>
    </row>
    <row r="34" spans="1:17">
      <c r="A34" s="12"/>
      <c r="B34" s="25">
        <v>341.3</v>
      </c>
      <c r="C34" s="20" t="s">
        <v>104</v>
      </c>
      <c r="D34" s="46">
        <v>908000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5" si="8">SUM(D34:N34)</f>
        <v>908000</v>
      </c>
      <c r="P34" s="47">
        <f t="shared" si="1"/>
        <v>40.079452659457075</v>
      </c>
      <c r="Q34" s="9"/>
    </row>
    <row r="35" spans="1:17">
      <c r="A35" s="12"/>
      <c r="B35" s="25">
        <v>341.9</v>
      </c>
      <c r="C35" s="20" t="s">
        <v>125</v>
      </c>
      <c r="D35" s="46">
        <v>0</v>
      </c>
      <c r="E35" s="46">
        <v>32363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32363</v>
      </c>
      <c r="P35" s="47">
        <f t="shared" si="1"/>
        <v>1.4285146766718164</v>
      </c>
      <c r="Q35" s="9"/>
    </row>
    <row r="36" spans="1:17">
      <c r="A36" s="12"/>
      <c r="B36" s="25">
        <v>342.1</v>
      </c>
      <c r="C36" s="20" t="s">
        <v>43</v>
      </c>
      <c r="D36" s="46">
        <v>442614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442614</v>
      </c>
      <c r="P36" s="47">
        <f t="shared" si="1"/>
        <v>19.537144118296183</v>
      </c>
      <c r="Q36" s="9"/>
    </row>
    <row r="37" spans="1:17">
      <c r="A37" s="12"/>
      <c r="B37" s="25">
        <v>342.9</v>
      </c>
      <c r="C37" s="20" t="s">
        <v>88</v>
      </c>
      <c r="D37" s="46">
        <v>93000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93000</v>
      </c>
      <c r="P37" s="47">
        <f t="shared" ref="P37:P61" si="9">(O37/P$63)</f>
        <v>4.1050540719487971</v>
      </c>
      <c r="Q37" s="9"/>
    </row>
    <row r="38" spans="1:17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1085605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1085605</v>
      </c>
      <c r="P38" s="47">
        <f t="shared" si="9"/>
        <v>47.919002427720152</v>
      </c>
      <c r="Q38" s="9"/>
    </row>
    <row r="39" spans="1:17">
      <c r="A39" s="12"/>
      <c r="B39" s="25">
        <v>344.3</v>
      </c>
      <c r="C39" s="20" t="s">
        <v>153</v>
      </c>
      <c r="D39" s="46">
        <v>0</v>
      </c>
      <c r="E39" s="46">
        <v>949037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949037</v>
      </c>
      <c r="P39" s="47">
        <f t="shared" si="9"/>
        <v>41.890840873979251</v>
      </c>
      <c r="Q39" s="9"/>
    </row>
    <row r="40" spans="1:17">
      <c r="A40" s="12"/>
      <c r="B40" s="25">
        <v>344.5</v>
      </c>
      <c r="C40" s="20" t="s">
        <v>105</v>
      </c>
      <c r="D40" s="46">
        <v>1894352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1894352</v>
      </c>
      <c r="P40" s="47">
        <f t="shared" si="9"/>
        <v>83.617391304347819</v>
      </c>
      <c r="Q40" s="9"/>
    </row>
    <row r="41" spans="1:17">
      <c r="A41" s="12"/>
      <c r="B41" s="25">
        <v>347.2</v>
      </c>
      <c r="C41" s="20" t="s">
        <v>45</v>
      </c>
      <c r="D41" s="46">
        <v>279830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279830</v>
      </c>
      <c r="P41" s="47">
        <f t="shared" si="9"/>
        <v>12.351798719929375</v>
      </c>
      <c r="Q41" s="9"/>
    </row>
    <row r="42" spans="1:17">
      <c r="A42" s="12"/>
      <c r="B42" s="25">
        <v>347.4</v>
      </c>
      <c r="C42" s="20" t="s">
        <v>47</v>
      </c>
      <c r="D42" s="46">
        <v>-85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-85</v>
      </c>
      <c r="P42" s="47">
        <f t="shared" si="9"/>
        <v>-3.7519311410284706E-3</v>
      </c>
      <c r="Q42" s="9"/>
    </row>
    <row r="43" spans="1:17">
      <c r="A43" s="12"/>
      <c r="B43" s="25">
        <v>347.5</v>
      </c>
      <c r="C43" s="20" t="s">
        <v>106</v>
      </c>
      <c r="D43" s="46">
        <v>17963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17963</v>
      </c>
      <c r="P43" s="47">
        <f t="shared" si="9"/>
        <v>0.79289340101522843</v>
      </c>
      <c r="Q43" s="9"/>
    </row>
    <row r="44" spans="1:17">
      <c r="A44" s="12"/>
      <c r="B44" s="25">
        <v>347.9</v>
      </c>
      <c r="C44" s="20" t="s">
        <v>76</v>
      </c>
      <c r="D44" s="46">
        <v>4600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4600</v>
      </c>
      <c r="P44" s="47">
        <f t="shared" si="9"/>
        <v>0.20304568527918782</v>
      </c>
      <c r="Q44" s="9"/>
    </row>
    <row r="45" spans="1:17">
      <c r="A45" s="12"/>
      <c r="B45" s="25">
        <v>349</v>
      </c>
      <c r="C45" s="20" t="s">
        <v>154</v>
      </c>
      <c r="D45" s="46">
        <v>336490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336490</v>
      </c>
      <c r="P45" s="47">
        <f t="shared" si="9"/>
        <v>14.852791878172589</v>
      </c>
      <c r="Q45" s="9"/>
    </row>
    <row r="46" spans="1:17" ht="15.75">
      <c r="A46" s="29" t="s">
        <v>40</v>
      </c>
      <c r="B46" s="30"/>
      <c r="C46" s="31"/>
      <c r="D46" s="32">
        <f t="shared" ref="D46:N46" si="10">SUM(D47:D50)</f>
        <v>604890</v>
      </c>
      <c r="E46" s="32">
        <f t="shared" si="10"/>
        <v>82619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10"/>
        <v>0</v>
      </c>
      <c r="O46" s="32">
        <f t="shared" ref="O46:O52" si="11">SUM(D46:N46)</f>
        <v>687509</v>
      </c>
      <c r="P46" s="45">
        <f t="shared" si="9"/>
        <v>30.346899139262856</v>
      </c>
      <c r="Q46" s="10"/>
    </row>
    <row r="47" spans="1:17">
      <c r="A47" s="13"/>
      <c r="B47" s="39">
        <v>351.5</v>
      </c>
      <c r="C47" s="21" t="s">
        <v>77</v>
      </c>
      <c r="D47" s="46">
        <v>254754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254754</v>
      </c>
      <c r="P47" s="47">
        <f t="shared" si="9"/>
        <v>11.244934892959611</v>
      </c>
      <c r="Q47" s="9"/>
    </row>
    <row r="48" spans="1:17">
      <c r="A48" s="13"/>
      <c r="B48" s="39">
        <v>354</v>
      </c>
      <c r="C48" s="21" t="s">
        <v>51</v>
      </c>
      <c r="D48" s="46">
        <v>348791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348791</v>
      </c>
      <c r="P48" s="47">
        <f t="shared" si="9"/>
        <v>15.395762524828957</v>
      </c>
      <c r="Q48" s="9"/>
    </row>
    <row r="49" spans="1:120">
      <c r="A49" s="13"/>
      <c r="B49" s="39">
        <v>355</v>
      </c>
      <c r="C49" s="21" t="s">
        <v>52</v>
      </c>
      <c r="D49" s="46">
        <v>0</v>
      </c>
      <c r="E49" s="46">
        <v>82619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82619</v>
      </c>
      <c r="P49" s="47">
        <f t="shared" si="9"/>
        <v>3.6468329287133083</v>
      </c>
      <c r="Q49" s="9"/>
    </row>
    <row r="50" spans="1:120">
      <c r="A50" s="13"/>
      <c r="B50" s="39">
        <v>356</v>
      </c>
      <c r="C50" s="21" t="s">
        <v>78</v>
      </c>
      <c r="D50" s="46">
        <v>1345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1345</v>
      </c>
      <c r="P50" s="47">
        <f t="shared" si="9"/>
        <v>5.9368792760979915E-2</v>
      </c>
      <c r="Q50" s="9"/>
    </row>
    <row r="51" spans="1:120" ht="15.75">
      <c r="A51" s="29" t="s">
        <v>4</v>
      </c>
      <c r="B51" s="30"/>
      <c r="C51" s="31"/>
      <c r="D51" s="32">
        <f t="shared" ref="D51:N51" si="12">SUM(D52:D58)</f>
        <v>888861</v>
      </c>
      <c r="E51" s="32">
        <f t="shared" si="12"/>
        <v>26655</v>
      </c>
      <c r="F51" s="32">
        <f t="shared" si="12"/>
        <v>0</v>
      </c>
      <c r="G51" s="32">
        <f t="shared" si="12"/>
        <v>650184</v>
      </c>
      <c r="H51" s="32">
        <f t="shared" si="12"/>
        <v>0</v>
      </c>
      <c r="I51" s="32">
        <f t="shared" si="12"/>
        <v>1120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 t="shared" si="11"/>
        <v>1566820</v>
      </c>
      <c r="P51" s="45">
        <f t="shared" si="9"/>
        <v>69.160008828073273</v>
      </c>
      <c r="Q51" s="10"/>
    </row>
    <row r="52" spans="1:120">
      <c r="A52" s="12"/>
      <c r="B52" s="25">
        <v>361.1</v>
      </c>
      <c r="C52" s="20" t="s">
        <v>54</v>
      </c>
      <c r="D52" s="46">
        <v>230701</v>
      </c>
      <c r="E52" s="46">
        <v>68252</v>
      </c>
      <c r="F52" s="46">
        <v>0</v>
      </c>
      <c r="G52" s="46">
        <v>690033</v>
      </c>
      <c r="H52" s="46">
        <v>0</v>
      </c>
      <c r="I52" s="46">
        <v>6409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995395</v>
      </c>
      <c r="P52" s="47">
        <f t="shared" si="9"/>
        <v>43.937099977929819</v>
      </c>
      <c r="Q52" s="9"/>
    </row>
    <row r="53" spans="1:120">
      <c r="A53" s="12"/>
      <c r="B53" s="25">
        <v>361.3</v>
      </c>
      <c r="C53" s="20" t="s">
        <v>107</v>
      </c>
      <c r="D53" s="46">
        <v>-176486</v>
      </c>
      <c r="E53" s="46">
        <v>-55261</v>
      </c>
      <c r="F53" s="46">
        <v>0</v>
      </c>
      <c r="G53" s="46">
        <v>-97349</v>
      </c>
      <c r="H53" s="46">
        <v>0</v>
      </c>
      <c r="I53" s="46">
        <v>-5289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8" si="13">SUM(D53:N53)</f>
        <v>-334385</v>
      </c>
      <c r="P53" s="47">
        <f t="shared" si="9"/>
        <v>-14.759876406974177</v>
      </c>
      <c r="Q53" s="9"/>
    </row>
    <row r="54" spans="1:120">
      <c r="A54" s="12"/>
      <c r="B54" s="25">
        <v>361.4</v>
      </c>
      <c r="C54" s="20" t="s">
        <v>108</v>
      </c>
      <c r="D54" s="46">
        <v>0</v>
      </c>
      <c r="E54" s="46">
        <v>-169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-169</v>
      </c>
      <c r="P54" s="47">
        <f t="shared" si="9"/>
        <v>-7.4597219156919007E-3</v>
      </c>
      <c r="Q54" s="9"/>
    </row>
    <row r="55" spans="1:120">
      <c r="A55" s="12"/>
      <c r="B55" s="25">
        <v>362</v>
      </c>
      <c r="C55" s="20" t="s">
        <v>55</v>
      </c>
      <c r="D55" s="46">
        <v>556831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556831</v>
      </c>
      <c r="P55" s="47">
        <f t="shared" si="9"/>
        <v>24.578724343412052</v>
      </c>
      <c r="Q55" s="9"/>
    </row>
    <row r="56" spans="1:120">
      <c r="A56" s="12"/>
      <c r="B56" s="25">
        <v>364</v>
      </c>
      <c r="C56" s="20" t="s">
        <v>109</v>
      </c>
      <c r="D56" s="46">
        <v>48899</v>
      </c>
      <c r="E56" s="46">
        <v>13833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62732</v>
      </c>
      <c r="P56" s="47">
        <f t="shared" si="9"/>
        <v>2.7690134628117415</v>
      </c>
      <c r="Q56" s="9"/>
    </row>
    <row r="57" spans="1:120">
      <c r="A57" s="12"/>
      <c r="B57" s="25">
        <v>369.3</v>
      </c>
      <c r="C57" s="20" t="s">
        <v>110</v>
      </c>
      <c r="D57" s="46">
        <v>66922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66922</v>
      </c>
      <c r="P57" s="47">
        <f t="shared" si="9"/>
        <v>2.9539615978812623</v>
      </c>
      <c r="Q57" s="9"/>
    </row>
    <row r="58" spans="1:120">
      <c r="A58" s="12"/>
      <c r="B58" s="25">
        <v>369.9</v>
      </c>
      <c r="C58" s="20" t="s">
        <v>56</v>
      </c>
      <c r="D58" s="46">
        <v>161994</v>
      </c>
      <c r="E58" s="46">
        <v>0</v>
      </c>
      <c r="F58" s="46">
        <v>0</v>
      </c>
      <c r="G58" s="46">
        <v>57500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219494</v>
      </c>
      <c r="P58" s="47">
        <f t="shared" si="9"/>
        <v>9.6885455749282716</v>
      </c>
      <c r="Q58" s="9"/>
    </row>
    <row r="59" spans="1:120" ht="15.75">
      <c r="A59" s="29" t="s">
        <v>41</v>
      </c>
      <c r="B59" s="30"/>
      <c r="C59" s="31"/>
      <c r="D59" s="32">
        <f t="shared" ref="D59:N59" si="14">SUM(D60:D60)</f>
        <v>0</v>
      </c>
      <c r="E59" s="32">
        <f t="shared" si="14"/>
        <v>1000000</v>
      </c>
      <c r="F59" s="32">
        <f t="shared" si="14"/>
        <v>0</v>
      </c>
      <c r="G59" s="32">
        <f t="shared" si="14"/>
        <v>270000</v>
      </c>
      <c r="H59" s="32">
        <f t="shared" si="14"/>
        <v>0</v>
      </c>
      <c r="I59" s="32">
        <f t="shared" si="14"/>
        <v>0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si="14"/>
        <v>0</v>
      </c>
      <c r="O59" s="32">
        <f>SUM(D59:N59)</f>
        <v>1270000</v>
      </c>
      <c r="P59" s="45">
        <f t="shared" si="9"/>
        <v>56.058265283601855</v>
      </c>
      <c r="Q59" s="9"/>
    </row>
    <row r="60" spans="1:120" ht="15.75" thickBot="1">
      <c r="A60" s="12"/>
      <c r="B60" s="25">
        <v>381</v>
      </c>
      <c r="C60" s="20" t="s">
        <v>57</v>
      </c>
      <c r="D60" s="46">
        <v>0</v>
      </c>
      <c r="E60" s="46">
        <v>1000000</v>
      </c>
      <c r="F60" s="46">
        <v>0</v>
      </c>
      <c r="G60" s="46">
        <v>270000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1270000</v>
      </c>
      <c r="P60" s="47">
        <f t="shared" si="9"/>
        <v>56.058265283601855</v>
      </c>
      <c r="Q60" s="9"/>
    </row>
    <row r="61" spans="1:120" ht="16.5" thickBot="1">
      <c r="A61" s="14" t="s">
        <v>48</v>
      </c>
      <c r="B61" s="23"/>
      <c r="C61" s="22"/>
      <c r="D61" s="15">
        <f t="shared" ref="D61:N61" si="15">SUM(D5,D15,D25,D33,D46,D51,D59)</f>
        <v>43887651</v>
      </c>
      <c r="E61" s="15">
        <f t="shared" si="15"/>
        <v>6907971</v>
      </c>
      <c r="F61" s="15">
        <f t="shared" si="15"/>
        <v>0</v>
      </c>
      <c r="G61" s="15">
        <f t="shared" si="15"/>
        <v>27797137</v>
      </c>
      <c r="H61" s="15">
        <f t="shared" si="15"/>
        <v>0</v>
      </c>
      <c r="I61" s="15">
        <f t="shared" si="15"/>
        <v>1200525</v>
      </c>
      <c r="J61" s="15">
        <f t="shared" si="15"/>
        <v>0</v>
      </c>
      <c r="K61" s="15">
        <f t="shared" si="15"/>
        <v>0</v>
      </c>
      <c r="L61" s="15">
        <f t="shared" si="15"/>
        <v>0</v>
      </c>
      <c r="M61" s="15">
        <f t="shared" si="15"/>
        <v>0</v>
      </c>
      <c r="N61" s="15">
        <f t="shared" si="15"/>
        <v>0</v>
      </c>
      <c r="O61" s="15">
        <f>SUM(D61:N61)</f>
        <v>79793284</v>
      </c>
      <c r="P61" s="38">
        <f t="shared" si="9"/>
        <v>3522.1047892297506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>
        <f>SUM(D61:H61)</f>
        <v>78592759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121" t="s">
        <v>155</v>
      </c>
      <c r="N63" s="121"/>
      <c r="O63" s="121"/>
      <c r="P63" s="43">
        <v>22655</v>
      </c>
    </row>
    <row r="64" spans="1:120">
      <c r="A64" s="122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  <row r="65" spans="1:16" ht="15.75" customHeight="1" thickBot="1">
      <c r="A65" s="123" t="s">
        <v>80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3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28670082</v>
      </c>
      <c r="E5" s="27">
        <f t="shared" si="0"/>
        <v>1042250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74766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29787098</v>
      </c>
      <c r="O5" s="33">
        <f t="shared" ref="O5:O36" si="1">(N5/O$65)</f>
        <v>1247.9407599815661</v>
      </c>
      <c r="P5" s="6"/>
    </row>
    <row r="6" spans="1:133">
      <c r="A6" s="12"/>
      <c r="B6" s="25">
        <v>311</v>
      </c>
      <c r="C6" s="20" t="s">
        <v>3</v>
      </c>
      <c r="D6" s="46">
        <v>23881276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23881276</v>
      </c>
      <c r="O6" s="47">
        <f t="shared" si="1"/>
        <v>1000.5143072604634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198597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198597</v>
      </c>
      <c r="O7" s="47">
        <f t="shared" si="1"/>
        <v>8.3202899157903563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74766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74766</v>
      </c>
      <c r="O8" s="47">
        <f t="shared" si="1"/>
        <v>3.1323473962042816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843653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843653</v>
      </c>
      <c r="O9" s="47">
        <f t="shared" si="1"/>
        <v>35.345133855628639</v>
      </c>
      <c r="P9" s="9"/>
    </row>
    <row r="10" spans="1:133">
      <c r="A10" s="12"/>
      <c r="B10" s="25">
        <v>314.10000000000002</v>
      </c>
      <c r="C10" s="20" t="s">
        <v>14</v>
      </c>
      <c r="D10" s="46">
        <v>2935893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2935893</v>
      </c>
      <c r="O10" s="47">
        <f t="shared" si="1"/>
        <v>123.00025137207257</v>
      </c>
      <c r="P10" s="9"/>
    </row>
    <row r="11" spans="1:133">
      <c r="A11" s="12"/>
      <c r="B11" s="25">
        <v>314.3</v>
      </c>
      <c r="C11" s="20" t="s">
        <v>15</v>
      </c>
      <c r="D11" s="46">
        <v>753163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753163</v>
      </c>
      <c r="O11" s="47">
        <f t="shared" si="1"/>
        <v>31.554024047928277</v>
      </c>
      <c r="P11" s="9"/>
    </row>
    <row r="12" spans="1:133">
      <c r="A12" s="12"/>
      <c r="B12" s="25">
        <v>314.39999999999998</v>
      </c>
      <c r="C12" s="20" t="s">
        <v>69</v>
      </c>
      <c r="D12" s="46">
        <v>26214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26214</v>
      </c>
      <c r="O12" s="47">
        <f t="shared" si="1"/>
        <v>1.0982445850266036</v>
      </c>
      <c r="P12" s="9"/>
    </row>
    <row r="13" spans="1:133">
      <c r="A13" s="12"/>
      <c r="B13" s="25">
        <v>315</v>
      </c>
      <c r="C13" s="20" t="s">
        <v>94</v>
      </c>
      <c r="D13" s="46">
        <v>753546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753546</v>
      </c>
      <c r="O13" s="47">
        <f t="shared" si="1"/>
        <v>31.570069965226864</v>
      </c>
      <c r="P13" s="9"/>
    </row>
    <row r="14" spans="1:133">
      <c r="A14" s="12"/>
      <c r="B14" s="25">
        <v>316</v>
      </c>
      <c r="C14" s="20" t="s">
        <v>95</v>
      </c>
      <c r="D14" s="46">
        <v>305081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305081</v>
      </c>
      <c r="O14" s="47">
        <f t="shared" si="1"/>
        <v>12.781473878252125</v>
      </c>
      <c r="P14" s="9"/>
    </row>
    <row r="15" spans="1:133">
      <c r="A15" s="12"/>
      <c r="B15" s="25">
        <v>319</v>
      </c>
      <c r="C15" s="20" t="s">
        <v>96</v>
      </c>
      <c r="D15" s="46">
        <v>14909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14909</v>
      </c>
      <c r="O15" s="47">
        <f t="shared" si="1"/>
        <v>0.62461770497297753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1807699</v>
      </c>
      <c r="E16" s="32">
        <f t="shared" si="3"/>
        <v>4257816</v>
      </c>
      <c r="F16" s="32">
        <f t="shared" si="3"/>
        <v>0</v>
      </c>
      <c r="G16" s="32">
        <f t="shared" si="3"/>
        <v>760972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6826487</v>
      </c>
      <c r="O16" s="45">
        <f t="shared" si="1"/>
        <v>285.99803091876493</v>
      </c>
      <c r="P16" s="10"/>
    </row>
    <row r="17" spans="1:16">
      <c r="A17" s="12"/>
      <c r="B17" s="25">
        <v>322</v>
      </c>
      <c r="C17" s="20" t="s">
        <v>0</v>
      </c>
      <c r="D17" s="46">
        <v>120919</v>
      </c>
      <c r="E17" s="46">
        <v>3904805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4025724</v>
      </c>
      <c r="O17" s="47">
        <f t="shared" si="1"/>
        <v>168.6590975742595</v>
      </c>
      <c r="P17" s="9"/>
    </row>
    <row r="18" spans="1:16">
      <c r="A18" s="12"/>
      <c r="B18" s="25">
        <v>323.10000000000002</v>
      </c>
      <c r="C18" s="20" t="s">
        <v>20</v>
      </c>
      <c r="D18" s="46">
        <v>785753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785753</v>
      </c>
      <c r="O18" s="47">
        <f t="shared" si="1"/>
        <v>32.919393355398213</v>
      </c>
      <c r="P18" s="9"/>
    </row>
    <row r="19" spans="1:16">
      <c r="A19" s="12"/>
      <c r="B19" s="25">
        <v>323.39999999999998</v>
      </c>
      <c r="C19" s="20" t="s">
        <v>21</v>
      </c>
      <c r="D19" s="46">
        <v>17074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17074</v>
      </c>
      <c r="O19" s="47">
        <f t="shared" si="1"/>
        <v>0.71532112782269885</v>
      </c>
      <c r="P19" s="9"/>
    </row>
    <row r="20" spans="1:16">
      <c r="A20" s="12"/>
      <c r="B20" s="25">
        <v>323.7</v>
      </c>
      <c r="C20" s="20" t="s">
        <v>22</v>
      </c>
      <c r="D20" s="46">
        <v>492023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492023</v>
      </c>
      <c r="O20" s="47">
        <f t="shared" si="1"/>
        <v>20.613473543089363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156354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156354</v>
      </c>
      <c r="O21" s="47">
        <f t="shared" si="1"/>
        <v>6.5505048389123965</v>
      </c>
      <c r="P21" s="9"/>
    </row>
    <row r="22" spans="1:16">
      <c r="A22" s="12"/>
      <c r="B22" s="25">
        <v>324.62</v>
      </c>
      <c r="C22" s="20" t="s">
        <v>97</v>
      </c>
      <c r="D22" s="46">
        <v>0</v>
      </c>
      <c r="E22" s="46">
        <v>0</v>
      </c>
      <c r="F22" s="46">
        <v>0</v>
      </c>
      <c r="G22" s="46">
        <v>223143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223143</v>
      </c>
      <c r="O22" s="47">
        <f t="shared" si="1"/>
        <v>9.3486530646445178</v>
      </c>
      <c r="P22" s="9"/>
    </row>
    <row r="23" spans="1:16">
      <c r="A23" s="12"/>
      <c r="B23" s="25">
        <v>324.92</v>
      </c>
      <c r="C23" s="20" t="s">
        <v>98</v>
      </c>
      <c r="D23" s="46">
        <v>0</v>
      </c>
      <c r="E23" s="46">
        <v>0</v>
      </c>
      <c r="F23" s="46">
        <v>0</v>
      </c>
      <c r="G23" s="46">
        <v>183815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183815</v>
      </c>
      <c r="O23" s="47">
        <f t="shared" si="1"/>
        <v>7.7009929196866231</v>
      </c>
      <c r="P23" s="9"/>
    </row>
    <row r="24" spans="1:16">
      <c r="A24" s="12"/>
      <c r="B24" s="25">
        <v>325.10000000000002</v>
      </c>
      <c r="C24" s="20" t="s">
        <v>99</v>
      </c>
      <c r="D24" s="46">
        <v>0</v>
      </c>
      <c r="E24" s="46">
        <v>0</v>
      </c>
      <c r="F24" s="46">
        <v>0</v>
      </c>
      <c r="G24" s="46">
        <v>80861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80861</v>
      </c>
      <c r="O24" s="47">
        <f t="shared" si="1"/>
        <v>3.3876995265825967</v>
      </c>
      <c r="P24" s="9"/>
    </row>
    <row r="25" spans="1:16">
      <c r="A25" s="12"/>
      <c r="B25" s="25">
        <v>329</v>
      </c>
      <c r="C25" s="20" t="s">
        <v>26</v>
      </c>
      <c r="D25" s="46">
        <v>391930</v>
      </c>
      <c r="E25" s="46">
        <v>353011</v>
      </c>
      <c r="F25" s="46">
        <v>0</v>
      </c>
      <c r="G25" s="46">
        <v>116799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4" si="5">SUM(D25:M25)</f>
        <v>861740</v>
      </c>
      <c r="O25" s="47">
        <f t="shared" si="1"/>
        <v>36.102894968369014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SUM(D27:D33)</f>
        <v>2240853</v>
      </c>
      <c r="E26" s="32">
        <f t="shared" si="6"/>
        <v>132626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265172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2638651</v>
      </c>
      <c r="O26" s="45">
        <f t="shared" si="1"/>
        <v>110.54719510662365</v>
      </c>
      <c r="P26" s="10"/>
    </row>
    <row r="27" spans="1:16">
      <c r="A27" s="12"/>
      <c r="B27" s="25">
        <v>331.2</v>
      </c>
      <c r="C27" s="20" t="s">
        <v>70</v>
      </c>
      <c r="D27" s="46">
        <v>185246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185246</v>
      </c>
      <c r="O27" s="47">
        <f t="shared" si="1"/>
        <v>7.7609451589928362</v>
      </c>
      <c r="P27" s="9"/>
    </row>
    <row r="28" spans="1:16">
      <c r="A28" s="12"/>
      <c r="B28" s="25">
        <v>331.39</v>
      </c>
      <c r="C28" s="20" t="s">
        <v>136</v>
      </c>
      <c r="D28" s="46">
        <v>38755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38755</v>
      </c>
      <c r="O28" s="47">
        <f t="shared" si="1"/>
        <v>1.6236541120281536</v>
      </c>
      <c r="P28" s="9"/>
    </row>
    <row r="29" spans="1:16">
      <c r="A29" s="12"/>
      <c r="B29" s="25">
        <v>334.36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265172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265172</v>
      </c>
      <c r="O29" s="47">
        <f t="shared" si="1"/>
        <v>11.109472537601073</v>
      </c>
      <c r="P29" s="9"/>
    </row>
    <row r="30" spans="1:16">
      <c r="A30" s="12"/>
      <c r="B30" s="25">
        <v>335.12</v>
      </c>
      <c r="C30" s="20" t="s">
        <v>101</v>
      </c>
      <c r="D30" s="46">
        <v>453597</v>
      </c>
      <c r="E30" s="46">
        <v>132626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586223</v>
      </c>
      <c r="O30" s="47">
        <f t="shared" si="1"/>
        <v>24.560015082324355</v>
      </c>
      <c r="P30" s="9"/>
    </row>
    <row r="31" spans="1:16">
      <c r="A31" s="12"/>
      <c r="B31" s="25">
        <v>335.15</v>
      </c>
      <c r="C31" s="20" t="s">
        <v>102</v>
      </c>
      <c r="D31" s="46">
        <v>18605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18605</v>
      </c>
      <c r="O31" s="47">
        <f t="shared" si="1"/>
        <v>0.77946290167162424</v>
      </c>
      <c r="P31" s="9"/>
    </row>
    <row r="32" spans="1:16">
      <c r="A32" s="12"/>
      <c r="B32" s="25">
        <v>335.18</v>
      </c>
      <c r="C32" s="20" t="s">
        <v>103</v>
      </c>
      <c r="D32" s="46">
        <v>1538092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1538092</v>
      </c>
      <c r="O32" s="47">
        <f t="shared" si="1"/>
        <v>64.438895638694547</v>
      </c>
      <c r="P32" s="9"/>
    </row>
    <row r="33" spans="1:16">
      <c r="A33" s="12"/>
      <c r="B33" s="25">
        <v>337.2</v>
      </c>
      <c r="C33" s="20" t="s">
        <v>73</v>
      </c>
      <c r="D33" s="46">
        <v>6558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6558</v>
      </c>
      <c r="O33" s="47">
        <f t="shared" si="1"/>
        <v>0.27474967531107292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SUM(D35:D47)</f>
        <v>3891324</v>
      </c>
      <c r="E34" s="32">
        <f t="shared" si="7"/>
        <v>77231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1043095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5011650</v>
      </c>
      <c r="O34" s="45">
        <f t="shared" si="1"/>
        <v>209.96480790984123</v>
      </c>
      <c r="P34" s="10"/>
    </row>
    <row r="35" spans="1:16">
      <c r="A35" s="12"/>
      <c r="B35" s="25">
        <v>341.3</v>
      </c>
      <c r="C35" s="20" t="s">
        <v>104</v>
      </c>
      <c r="D35" s="46">
        <v>908000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8">SUM(D35:M35)</f>
        <v>908000</v>
      </c>
      <c r="O35" s="47">
        <f t="shared" si="1"/>
        <v>38.040973647827727</v>
      </c>
      <c r="P35" s="9"/>
    </row>
    <row r="36" spans="1:16">
      <c r="A36" s="12"/>
      <c r="B36" s="25">
        <v>341.9</v>
      </c>
      <c r="C36" s="20" t="s">
        <v>125</v>
      </c>
      <c r="D36" s="46">
        <v>0</v>
      </c>
      <c r="E36" s="46">
        <v>77231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77231</v>
      </c>
      <c r="O36" s="47">
        <f t="shared" si="1"/>
        <v>3.2356194226821402</v>
      </c>
      <c r="P36" s="9"/>
    </row>
    <row r="37" spans="1:16">
      <c r="A37" s="12"/>
      <c r="B37" s="25">
        <v>342.1</v>
      </c>
      <c r="C37" s="20" t="s">
        <v>43</v>
      </c>
      <c r="D37" s="46">
        <v>521202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521202</v>
      </c>
      <c r="O37" s="47">
        <f t="shared" ref="O37:O63" si="9">(N37/O$65)</f>
        <v>21.835937827307387</v>
      </c>
      <c r="P37" s="9"/>
    </row>
    <row r="38" spans="1:16">
      <c r="A38" s="12"/>
      <c r="B38" s="25">
        <v>342.9</v>
      </c>
      <c r="C38" s="20" t="s">
        <v>88</v>
      </c>
      <c r="D38" s="46">
        <v>113280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113280</v>
      </c>
      <c r="O38" s="47">
        <f t="shared" si="9"/>
        <v>4.745904729984499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1043095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1043095</v>
      </c>
      <c r="O39" s="47">
        <f t="shared" si="9"/>
        <v>43.700825338304917</v>
      </c>
      <c r="P39" s="9"/>
    </row>
    <row r="40" spans="1:16">
      <c r="A40" s="12"/>
      <c r="B40" s="25">
        <v>343.9</v>
      </c>
      <c r="C40" s="20" t="s">
        <v>74</v>
      </c>
      <c r="D40" s="46">
        <v>127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127</v>
      </c>
      <c r="O40" s="47">
        <f t="shared" si="9"/>
        <v>5.3207088692446272E-3</v>
      </c>
      <c r="P40" s="9"/>
    </row>
    <row r="41" spans="1:16">
      <c r="A41" s="12"/>
      <c r="B41" s="25">
        <v>344.5</v>
      </c>
      <c r="C41" s="20" t="s">
        <v>105</v>
      </c>
      <c r="D41" s="46">
        <v>1634604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1634604</v>
      </c>
      <c r="O41" s="47">
        <f t="shared" si="9"/>
        <v>68.482299216557038</v>
      </c>
      <c r="P41" s="9"/>
    </row>
    <row r="42" spans="1:16">
      <c r="A42" s="12"/>
      <c r="B42" s="25">
        <v>347.2</v>
      </c>
      <c r="C42" s="20" t="s">
        <v>45</v>
      </c>
      <c r="D42" s="46">
        <v>452070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452070</v>
      </c>
      <c r="O42" s="47">
        <f t="shared" si="9"/>
        <v>18.939628807239515</v>
      </c>
      <c r="P42" s="9"/>
    </row>
    <row r="43" spans="1:16">
      <c r="A43" s="12"/>
      <c r="B43" s="25">
        <v>347.3</v>
      </c>
      <c r="C43" s="20" t="s">
        <v>46</v>
      </c>
      <c r="D43" s="46">
        <v>3533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3533</v>
      </c>
      <c r="O43" s="47">
        <f t="shared" si="9"/>
        <v>0.14801625539402571</v>
      </c>
      <c r="P43" s="9"/>
    </row>
    <row r="44" spans="1:16">
      <c r="A44" s="12"/>
      <c r="B44" s="25">
        <v>347.4</v>
      </c>
      <c r="C44" s="20" t="s">
        <v>47</v>
      </c>
      <c r="D44" s="46">
        <v>33506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33506</v>
      </c>
      <c r="O44" s="47">
        <f t="shared" si="9"/>
        <v>1.4037454438811847</v>
      </c>
      <c r="P44" s="9"/>
    </row>
    <row r="45" spans="1:16">
      <c r="A45" s="12"/>
      <c r="B45" s="25">
        <v>347.5</v>
      </c>
      <c r="C45" s="20" t="s">
        <v>106</v>
      </c>
      <c r="D45" s="46">
        <v>6487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6487</v>
      </c>
      <c r="O45" s="47">
        <f t="shared" si="9"/>
        <v>0.27177510578574721</v>
      </c>
      <c r="P45" s="9"/>
    </row>
    <row r="46" spans="1:16">
      <c r="A46" s="12"/>
      <c r="B46" s="25">
        <v>347.9</v>
      </c>
      <c r="C46" s="20" t="s">
        <v>76</v>
      </c>
      <c r="D46" s="46">
        <v>9750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9750</v>
      </c>
      <c r="O46" s="47">
        <f t="shared" si="9"/>
        <v>0.4084796179144497</v>
      </c>
      <c r="P46" s="9"/>
    </row>
    <row r="47" spans="1:16">
      <c r="A47" s="12"/>
      <c r="B47" s="25">
        <v>349</v>
      </c>
      <c r="C47" s="20" t="s">
        <v>1</v>
      </c>
      <c r="D47" s="46">
        <v>208765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208765</v>
      </c>
      <c r="O47" s="47">
        <f t="shared" si="9"/>
        <v>8.7462817880933432</v>
      </c>
      <c r="P47" s="9"/>
    </row>
    <row r="48" spans="1:16" ht="15.75">
      <c r="A48" s="29" t="s">
        <v>40</v>
      </c>
      <c r="B48" s="30"/>
      <c r="C48" s="31"/>
      <c r="D48" s="32">
        <f t="shared" ref="D48:M48" si="10">SUM(D49:D52)</f>
        <v>524277</v>
      </c>
      <c r="E48" s="32">
        <f t="shared" si="10"/>
        <v>63593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4" si="11">SUM(D48:M48)</f>
        <v>587870</v>
      </c>
      <c r="O48" s="45">
        <f t="shared" si="9"/>
        <v>24.629016716242827</v>
      </c>
      <c r="P48" s="10"/>
    </row>
    <row r="49" spans="1:119">
      <c r="A49" s="13"/>
      <c r="B49" s="39">
        <v>351.5</v>
      </c>
      <c r="C49" s="21" t="s">
        <v>77</v>
      </c>
      <c r="D49" s="46">
        <v>268698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268698</v>
      </c>
      <c r="O49" s="47">
        <f t="shared" si="9"/>
        <v>11.257195525577108</v>
      </c>
      <c r="P49" s="9"/>
    </row>
    <row r="50" spans="1:119">
      <c r="A50" s="13"/>
      <c r="B50" s="39">
        <v>354</v>
      </c>
      <c r="C50" s="21" t="s">
        <v>51</v>
      </c>
      <c r="D50" s="46">
        <v>253295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253295</v>
      </c>
      <c r="O50" s="47">
        <f t="shared" si="9"/>
        <v>10.611881519963132</v>
      </c>
      <c r="P50" s="9"/>
    </row>
    <row r="51" spans="1:119">
      <c r="A51" s="13"/>
      <c r="B51" s="39">
        <v>355</v>
      </c>
      <c r="C51" s="21" t="s">
        <v>52</v>
      </c>
      <c r="D51" s="46">
        <v>0</v>
      </c>
      <c r="E51" s="46">
        <v>63593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63593</v>
      </c>
      <c r="O51" s="47">
        <f t="shared" si="9"/>
        <v>2.664250701747036</v>
      </c>
      <c r="P51" s="9"/>
    </row>
    <row r="52" spans="1:119">
      <c r="A52" s="13"/>
      <c r="B52" s="39">
        <v>356</v>
      </c>
      <c r="C52" s="21" t="s">
        <v>78</v>
      </c>
      <c r="D52" s="46">
        <v>2284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2284</v>
      </c>
      <c r="O52" s="47">
        <f t="shared" si="9"/>
        <v>9.5688968955549042E-2</v>
      </c>
      <c r="P52" s="9"/>
    </row>
    <row r="53" spans="1:119" ht="15.75">
      <c r="A53" s="29" t="s">
        <v>4</v>
      </c>
      <c r="B53" s="30"/>
      <c r="C53" s="31"/>
      <c r="D53" s="32">
        <f t="shared" ref="D53:M53" si="12">SUM(D54:D60)</f>
        <v>1291241</v>
      </c>
      <c r="E53" s="32">
        <f t="shared" si="12"/>
        <v>227486</v>
      </c>
      <c r="F53" s="32">
        <f t="shared" si="12"/>
        <v>0</v>
      </c>
      <c r="G53" s="32">
        <f t="shared" si="12"/>
        <v>980354</v>
      </c>
      <c r="H53" s="32">
        <f t="shared" si="12"/>
        <v>0</v>
      </c>
      <c r="I53" s="32">
        <f t="shared" si="12"/>
        <v>16795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1"/>
        <v>2515876</v>
      </c>
      <c r="O53" s="45">
        <f t="shared" si="9"/>
        <v>105.40349407180862</v>
      </c>
      <c r="P53" s="10"/>
    </row>
    <row r="54" spans="1:119">
      <c r="A54" s="12"/>
      <c r="B54" s="25">
        <v>361.1</v>
      </c>
      <c r="C54" s="20" t="s">
        <v>54</v>
      </c>
      <c r="D54" s="46">
        <v>585279</v>
      </c>
      <c r="E54" s="46">
        <v>204768</v>
      </c>
      <c r="F54" s="46">
        <v>0</v>
      </c>
      <c r="G54" s="46">
        <v>939131</v>
      </c>
      <c r="H54" s="46">
        <v>0</v>
      </c>
      <c r="I54" s="46">
        <v>16404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1745582</v>
      </c>
      <c r="O54" s="47">
        <f t="shared" si="9"/>
        <v>73.131760861368306</v>
      </c>
      <c r="P54" s="9"/>
    </row>
    <row r="55" spans="1:119">
      <c r="A55" s="12"/>
      <c r="B55" s="25">
        <v>361.3</v>
      </c>
      <c r="C55" s="20" t="s">
        <v>107</v>
      </c>
      <c r="D55" s="46">
        <v>31392</v>
      </c>
      <c r="E55" s="46">
        <v>8575</v>
      </c>
      <c r="F55" s="46">
        <v>0</v>
      </c>
      <c r="G55" s="46">
        <v>17207</v>
      </c>
      <c r="H55" s="46">
        <v>0</v>
      </c>
      <c r="I55" s="46">
        <v>450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3">SUM(D55:M55)</f>
        <v>57624</v>
      </c>
      <c r="O55" s="47">
        <f t="shared" si="9"/>
        <v>2.4141773848925383</v>
      </c>
      <c r="P55" s="9"/>
    </row>
    <row r="56" spans="1:119">
      <c r="A56" s="12"/>
      <c r="B56" s="25">
        <v>361.4</v>
      </c>
      <c r="C56" s="20" t="s">
        <v>108</v>
      </c>
      <c r="D56" s="46">
        <v>-2163</v>
      </c>
      <c r="E56" s="46">
        <v>-811</v>
      </c>
      <c r="F56" s="46">
        <v>0</v>
      </c>
      <c r="G56" s="46">
        <v>-984</v>
      </c>
      <c r="H56" s="46">
        <v>0</v>
      </c>
      <c r="I56" s="46">
        <v>-59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-4017</v>
      </c>
      <c r="O56" s="47">
        <f t="shared" si="9"/>
        <v>-0.16829360258075327</v>
      </c>
      <c r="P56" s="9"/>
    </row>
    <row r="57" spans="1:119">
      <c r="A57" s="12"/>
      <c r="B57" s="25">
        <v>362</v>
      </c>
      <c r="C57" s="20" t="s">
        <v>55</v>
      </c>
      <c r="D57" s="46">
        <v>464132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464132</v>
      </c>
      <c r="O57" s="47">
        <f t="shared" si="9"/>
        <v>19.444970463781473</v>
      </c>
      <c r="P57" s="9"/>
    </row>
    <row r="58" spans="1:119">
      <c r="A58" s="12"/>
      <c r="B58" s="25">
        <v>364</v>
      </c>
      <c r="C58" s="20" t="s">
        <v>109</v>
      </c>
      <c r="D58" s="46">
        <v>41770</v>
      </c>
      <c r="E58" s="46">
        <v>14954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56724</v>
      </c>
      <c r="O58" s="47">
        <f t="shared" si="9"/>
        <v>2.3764715740081277</v>
      </c>
      <c r="P58" s="9"/>
    </row>
    <row r="59" spans="1:119">
      <c r="A59" s="12"/>
      <c r="B59" s="25">
        <v>369.3</v>
      </c>
      <c r="C59" s="20" t="s">
        <v>110</v>
      </c>
      <c r="D59" s="46">
        <v>83543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83543</v>
      </c>
      <c r="O59" s="47">
        <f t="shared" si="9"/>
        <v>3.5000628430181409</v>
      </c>
      <c r="P59" s="9"/>
    </row>
    <row r="60" spans="1:119">
      <c r="A60" s="12"/>
      <c r="B60" s="25">
        <v>369.9</v>
      </c>
      <c r="C60" s="20" t="s">
        <v>56</v>
      </c>
      <c r="D60" s="46">
        <v>87288</v>
      </c>
      <c r="E60" s="46">
        <v>0</v>
      </c>
      <c r="F60" s="46">
        <v>0</v>
      </c>
      <c r="G60" s="46">
        <v>25000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112288</v>
      </c>
      <c r="O60" s="47">
        <f t="shared" si="9"/>
        <v>4.704344547320793</v>
      </c>
      <c r="P60" s="9"/>
    </row>
    <row r="61" spans="1:119" ht="15.75">
      <c r="A61" s="29" t="s">
        <v>41</v>
      </c>
      <c r="B61" s="30"/>
      <c r="C61" s="31"/>
      <c r="D61" s="32">
        <f t="shared" ref="D61:M61" si="14">SUM(D62:D62)</f>
        <v>0</v>
      </c>
      <c r="E61" s="32">
        <f t="shared" si="14"/>
        <v>1000000</v>
      </c>
      <c r="F61" s="32">
        <f t="shared" si="14"/>
        <v>0</v>
      </c>
      <c r="G61" s="32">
        <f t="shared" si="14"/>
        <v>212414</v>
      </c>
      <c r="H61" s="32">
        <f t="shared" si="14"/>
        <v>0</v>
      </c>
      <c r="I61" s="32">
        <f t="shared" si="14"/>
        <v>128483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1340897</v>
      </c>
      <c r="O61" s="45">
        <f t="shared" si="9"/>
        <v>56.177342997193009</v>
      </c>
      <c r="P61" s="9"/>
    </row>
    <row r="62" spans="1:119" ht="15.75" thickBot="1">
      <c r="A62" s="12"/>
      <c r="B62" s="25">
        <v>381</v>
      </c>
      <c r="C62" s="20" t="s">
        <v>57</v>
      </c>
      <c r="D62" s="46">
        <v>0</v>
      </c>
      <c r="E62" s="46">
        <v>1000000</v>
      </c>
      <c r="F62" s="46">
        <v>0</v>
      </c>
      <c r="G62" s="46">
        <v>212414</v>
      </c>
      <c r="H62" s="46">
        <v>0</v>
      </c>
      <c r="I62" s="46">
        <v>128483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1340897</v>
      </c>
      <c r="O62" s="47">
        <f t="shared" si="9"/>
        <v>56.177342997193009</v>
      </c>
      <c r="P62" s="9"/>
    </row>
    <row r="63" spans="1:119" ht="16.5" thickBot="1">
      <c r="A63" s="14" t="s">
        <v>48</v>
      </c>
      <c r="B63" s="23"/>
      <c r="C63" s="22"/>
      <c r="D63" s="15">
        <f t="shared" ref="D63:M63" si="15">SUM(D5,D16,D26,D34,D48,D53,D61)</f>
        <v>38425476</v>
      </c>
      <c r="E63" s="15">
        <f t="shared" si="15"/>
        <v>6801002</v>
      </c>
      <c r="F63" s="15">
        <f t="shared" si="15"/>
        <v>0</v>
      </c>
      <c r="G63" s="15">
        <f t="shared" si="15"/>
        <v>1953740</v>
      </c>
      <c r="H63" s="15">
        <f t="shared" si="15"/>
        <v>0</v>
      </c>
      <c r="I63" s="15">
        <f t="shared" si="15"/>
        <v>1528311</v>
      </c>
      <c r="J63" s="15">
        <f t="shared" si="15"/>
        <v>0</v>
      </c>
      <c r="K63" s="15">
        <f t="shared" si="15"/>
        <v>0</v>
      </c>
      <c r="L63" s="15">
        <f t="shared" si="15"/>
        <v>0</v>
      </c>
      <c r="M63" s="15">
        <f t="shared" si="15"/>
        <v>0</v>
      </c>
      <c r="N63" s="15">
        <f>SUM(D63:M63)</f>
        <v>48708529</v>
      </c>
      <c r="O63" s="38">
        <f t="shared" si="9"/>
        <v>2040.6606477020403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21" t="s">
        <v>139</v>
      </c>
      <c r="M65" s="121"/>
      <c r="N65" s="121"/>
      <c r="O65" s="43">
        <v>23869</v>
      </c>
    </row>
    <row r="66" spans="1:15">
      <c r="A66" s="122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  <row r="67" spans="1:15" ht="15.75" customHeight="1" thickBot="1">
      <c r="A67" s="123" t="s">
        <v>80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3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28436059</v>
      </c>
      <c r="E5" s="27">
        <f t="shared" si="0"/>
        <v>1240908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86479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29763446</v>
      </c>
      <c r="O5" s="33">
        <f t="shared" ref="O5:O36" si="1">(N5/O$64)</f>
        <v>1279.98305594977</v>
      </c>
      <c r="P5" s="6"/>
    </row>
    <row r="6" spans="1:133">
      <c r="A6" s="12"/>
      <c r="B6" s="25">
        <v>311</v>
      </c>
      <c r="C6" s="20" t="s">
        <v>3</v>
      </c>
      <c r="D6" s="46">
        <v>23511784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23511784</v>
      </c>
      <c r="O6" s="47">
        <f t="shared" si="1"/>
        <v>1011.1290586160925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225401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225401</v>
      </c>
      <c r="O7" s="47">
        <f t="shared" si="1"/>
        <v>9.6934159033243024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86479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86479</v>
      </c>
      <c r="O8" s="47">
        <f t="shared" si="1"/>
        <v>3.719047004687567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1015507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1015507</v>
      </c>
      <c r="O9" s="47">
        <f t="shared" si="1"/>
        <v>43.672085322324001</v>
      </c>
      <c r="P9" s="9"/>
    </row>
    <row r="10" spans="1:133">
      <c r="A10" s="12"/>
      <c r="B10" s="25">
        <v>314.10000000000002</v>
      </c>
      <c r="C10" s="20" t="s">
        <v>14</v>
      </c>
      <c r="D10" s="46">
        <v>2859111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2859111</v>
      </c>
      <c r="O10" s="47">
        <f t="shared" si="1"/>
        <v>122.95665075474132</v>
      </c>
      <c r="P10" s="9"/>
    </row>
    <row r="11" spans="1:133">
      <c r="A11" s="12"/>
      <c r="B11" s="25">
        <v>314.3</v>
      </c>
      <c r="C11" s="20" t="s">
        <v>15</v>
      </c>
      <c r="D11" s="46">
        <v>893930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893930</v>
      </c>
      <c r="O11" s="47">
        <f t="shared" si="1"/>
        <v>38.44364168064336</v>
      </c>
      <c r="P11" s="9"/>
    </row>
    <row r="12" spans="1:133">
      <c r="A12" s="12"/>
      <c r="B12" s="25">
        <v>314.39999999999998</v>
      </c>
      <c r="C12" s="20" t="s">
        <v>69</v>
      </c>
      <c r="D12" s="46">
        <v>24026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24026</v>
      </c>
      <c r="O12" s="47">
        <f t="shared" si="1"/>
        <v>1.0332430224057112</v>
      </c>
      <c r="P12" s="9"/>
    </row>
    <row r="13" spans="1:133">
      <c r="A13" s="12"/>
      <c r="B13" s="25">
        <v>315</v>
      </c>
      <c r="C13" s="20" t="s">
        <v>94</v>
      </c>
      <c r="D13" s="46">
        <v>773180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773180</v>
      </c>
      <c r="O13" s="47">
        <f t="shared" si="1"/>
        <v>33.250763342364429</v>
      </c>
      <c r="P13" s="9"/>
    </row>
    <row r="14" spans="1:133">
      <c r="A14" s="12"/>
      <c r="B14" s="25">
        <v>316</v>
      </c>
      <c r="C14" s="20" t="s">
        <v>95</v>
      </c>
      <c r="D14" s="46">
        <v>358903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358903</v>
      </c>
      <c r="O14" s="47">
        <f t="shared" si="1"/>
        <v>15.434696598288394</v>
      </c>
      <c r="P14" s="9"/>
    </row>
    <row r="15" spans="1:133">
      <c r="A15" s="12"/>
      <c r="B15" s="25">
        <v>319</v>
      </c>
      <c r="C15" s="20" t="s">
        <v>96</v>
      </c>
      <c r="D15" s="46">
        <v>15125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15125</v>
      </c>
      <c r="O15" s="47">
        <f t="shared" si="1"/>
        <v>0.65045370489829268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1919401</v>
      </c>
      <c r="E16" s="32">
        <f t="shared" si="3"/>
        <v>4114468</v>
      </c>
      <c r="F16" s="32">
        <f t="shared" si="3"/>
        <v>0</v>
      </c>
      <c r="G16" s="32">
        <f t="shared" si="3"/>
        <v>1335837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7369706</v>
      </c>
      <c r="O16" s="45">
        <f t="shared" si="1"/>
        <v>316.9357072205737</v>
      </c>
      <c r="P16" s="10"/>
    </row>
    <row r="17" spans="1:16">
      <c r="A17" s="12"/>
      <c r="B17" s="25">
        <v>322</v>
      </c>
      <c r="C17" s="20" t="s">
        <v>0</v>
      </c>
      <c r="D17" s="46">
        <v>126244</v>
      </c>
      <c r="E17" s="46">
        <v>4107486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4233730</v>
      </c>
      <c r="O17" s="47">
        <f t="shared" si="1"/>
        <v>182.07242076291232</v>
      </c>
      <c r="P17" s="9"/>
    </row>
    <row r="18" spans="1:16">
      <c r="A18" s="12"/>
      <c r="B18" s="25">
        <v>323.10000000000002</v>
      </c>
      <c r="C18" s="20" t="s">
        <v>20</v>
      </c>
      <c r="D18" s="46">
        <v>927465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927465</v>
      </c>
      <c r="O18" s="47">
        <f t="shared" si="1"/>
        <v>39.885821184363309</v>
      </c>
      <c r="P18" s="9"/>
    </row>
    <row r="19" spans="1:16">
      <c r="A19" s="12"/>
      <c r="B19" s="25">
        <v>323.39999999999998</v>
      </c>
      <c r="C19" s="20" t="s">
        <v>21</v>
      </c>
      <c r="D19" s="46">
        <v>19819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19819</v>
      </c>
      <c r="O19" s="47">
        <f t="shared" si="1"/>
        <v>0.85232013073581903</v>
      </c>
      <c r="P19" s="9"/>
    </row>
    <row r="20" spans="1:16">
      <c r="A20" s="12"/>
      <c r="B20" s="25">
        <v>323.7</v>
      </c>
      <c r="C20" s="20" t="s">
        <v>22</v>
      </c>
      <c r="D20" s="46">
        <v>532219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532219</v>
      </c>
      <c r="O20" s="47">
        <f t="shared" si="1"/>
        <v>22.888186470562939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125675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125675</v>
      </c>
      <c r="O21" s="47">
        <f t="shared" si="1"/>
        <v>5.4046789661549051</v>
      </c>
      <c r="P21" s="9"/>
    </row>
    <row r="22" spans="1:16">
      <c r="A22" s="12"/>
      <c r="B22" s="25">
        <v>324.62</v>
      </c>
      <c r="C22" s="20" t="s">
        <v>97</v>
      </c>
      <c r="D22" s="46">
        <v>0</v>
      </c>
      <c r="E22" s="46">
        <v>0</v>
      </c>
      <c r="F22" s="46">
        <v>0</v>
      </c>
      <c r="G22" s="46">
        <v>148641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148641</v>
      </c>
      <c r="O22" s="47">
        <f t="shared" si="1"/>
        <v>6.3923364727131986</v>
      </c>
      <c r="P22" s="9"/>
    </row>
    <row r="23" spans="1:16">
      <c r="A23" s="12"/>
      <c r="B23" s="25">
        <v>324.72000000000003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146733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146733</v>
      </c>
      <c r="O23" s="47">
        <f t="shared" si="1"/>
        <v>6.3102825441878467</v>
      </c>
      <c r="P23" s="9"/>
    </row>
    <row r="24" spans="1:16">
      <c r="A24" s="12"/>
      <c r="B24" s="25">
        <v>325.10000000000002</v>
      </c>
      <c r="C24" s="20" t="s">
        <v>99</v>
      </c>
      <c r="D24" s="46">
        <v>0</v>
      </c>
      <c r="E24" s="46">
        <v>0</v>
      </c>
      <c r="F24" s="46">
        <v>0</v>
      </c>
      <c r="G24" s="46">
        <v>196390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196390</v>
      </c>
      <c r="O24" s="47">
        <f t="shared" si="1"/>
        <v>8.4457919408248401</v>
      </c>
      <c r="P24" s="9"/>
    </row>
    <row r="25" spans="1:16">
      <c r="A25" s="12"/>
      <c r="B25" s="25">
        <v>329</v>
      </c>
      <c r="C25" s="20" t="s">
        <v>26</v>
      </c>
      <c r="D25" s="46">
        <v>313654</v>
      </c>
      <c r="E25" s="46">
        <v>6982</v>
      </c>
      <c r="F25" s="46">
        <v>0</v>
      </c>
      <c r="G25" s="46">
        <v>718398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5">SUM(D25:M25)</f>
        <v>1039034</v>
      </c>
      <c r="O25" s="47">
        <f t="shared" si="1"/>
        <v>44.68386874811852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SUM(D27:D32)</f>
        <v>2574342</v>
      </c>
      <c r="E26" s="32">
        <f t="shared" si="6"/>
        <v>146853</v>
      </c>
      <c r="F26" s="32">
        <f t="shared" si="6"/>
        <v>0</v>
      </c>
      <c r="G26" s="32">
        <f t="shared" si="6"/>
        <v>97246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2818441</v>
      </c>
      <c r="O26" s="45">
        <f t="shared" si="1"/>
        <v>121.20762912312389</v>
      </c>
      <c r="P26" s="10"/>
    </row>
    <row r="27" spans="1:16">
      <c r="A27" s="12"/>
      <c r="B27" s="25">
        <v>331.39</v>
      </c>
      <c r="C27" s="20" t="s">
        <v>136</v>
      </c>
      <c r="D27" s="46">
        <v>286132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286132</v>
      </c>
      <c r="O27" s="47">
        <f t="shared" si="1"/>
        <v>12.305164924955919</v>
      </c>
      <c r="P27" s="9"/>
    </row>
    <row r="28" spans="1:16">
      <c r="A28" s="12"/>
      <c r="B28" s="25">
        <v>334.2</v>
      </c>
      <c r="C28" s="20" t="s">
        <v>72</v>
      </c>
      <c r="D28" s="46">
        <v>0</v>
      </c>
      <c r="E28" s="46">
        <v>0</v>
      </c>
      <c r="F28" s="46">
        <v>0</v>
      </c>
      <c r="G28" s="46">
        <v>67346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67346</v>
      </c>
      <c r="O28" s="47">
        <f t="shared" si="1"/>
        <v>2.8962284436416805</v>
      </c>
      <c r="P28" s="9"/>
    </row>
    <row r="29" spans="1:16">
      <c r="A29" s="12"/>
      <c r="B29" s="25">
        <v>335.12</v>
      </c>
      <c r="C29" s="20" t="s">
        <v>101</v>
      </c>
      <c r="D29" s="46">
        <v>492719</v>
      </c>
      <c r="E29" s="46">
        <v>146853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639572</v>
      </c>
      <c r="O29" s="47">
        <f t="shared" si="1"/>
        <v>27.504924095815593</v>
      </c>
      <c r="P29" s="9"/>
    </row>
    <row r="30" spans="1:16">
      <c r="A30" s="12"/>
      <c r="B30" s="25">
        <v>335.15</v>
      </c>
      <c r="C30" s="20" t="s">
        <v>102</v>
      </c>
      <c r="D30" s="46">
        <v>16485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16485</v>
      </c>
      <c r="O30" s="47">
        <f t="shared" si="1"/>
        <v>0.70894078183460196</v>
      </c>
      <c r="P30" s="9"/>
    </row>
    <row r="31" spans="1:16">
      <c r="A31" s="12"/>
      <c r="B31" s="25">
        <v>335.18</v>
      </c>
      <c r="C31" s="20" t="s">
        <v>103</v>
      </c>
      <c r="D31" s="46">
        <v>1767384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1767384</v>
      </c>
      <c r="O31" s="47">
        <f t="shared" si="1"/>
        <v>76.006708811766217</v>
      </c>
      <c r="P31" s="9"/>
    </row>
    <row r="32" spans="1:16">
      <c r="A32" s="12"/>
      <c r="B32" s="25">
        <v>337.3</v>
      </c>
      <c r="C32" s="20" t="s">
        <v>34</v>
      </c>
      <c r="D32" s="46">
        <v>11622</v>
      </c>
      <c r="E32" s="46">
        <v>0</v>
      </c>
      <c r="F32" s="46">
        <v>0</v>
      </c>
      <c r="G32" s="46">
        <v>29900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41522</v>
      </c>
      <c r="O32" s="47">
        <f t="shared" si="1"/>
        <v>1.7856620651098782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SUM(D34:D46)</f>
        <v>4827365</v>
      </c>
      <c r="E33" s="32">
        <f t="shared" si="7"/>
        <v>58950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1031629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5917944</v>
      </c>
      <c r="O33" s="45">
        <f t="shared" si="1"/>
        <v>254.50238678880143</v>
      </c>
      <c r="P33" s="10"/>
    </row>
    <row r="34" spans="1:16">
      <c r="A34" s="12"/>
      <c r="B34" s="25">
        <v>341.3</v>
      </c>
      <c r="C34" s="20" t="s">
        <v>104</v>
      </c>
      <c r="D34" s="46">
        <v>908000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8">SUM(D34:M34)</f>
        <v>908000</v>
      </c>
      <c r="O34" s="47">
        <f t="shared" si="1"/>
        <v>39.048724895712382</v>
      </c>
      <c r="P34" s="9"/>
    </row>
    <row r="35" spans="1:16">
      <c r="A35" s="12"/>
      <c r="B35" s="25">
        <v>341.9</v>
      </c>
      <c r="C35" s="20" t="s">
        <v>125</v>
      </c>
      <c r="D35" s="46">
        <v>0</v>
      </c>
      <c r="E35" s="46">
        <v>58950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58950</v>
      </c>
      <c r="O35" s="47">
        <f t="shared" si="1"/>
        <v>2.5351567539672302</v>
      </c>
      <c r="P35" s="9"/>
    </row>
    <row r="36" spans="1:16">
      <c r="A36" s="12"/>
      <c r="B36" s="25">
        <v>342.1</v>
      </c>
      <c r="C36" s="20" t="s">
        <v>43</v>
      </c>
      <c r="D36" s="46">
        <v>344945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344945</v>
      </c>
      <c r="O36" s="47">
        <f t="shared" si="1"/>
        <v>14.834429966025889</v>
      </c>
      <c r="P36" s="9"/>
    </row>
    <row r="37" spans="1:16">
      <c r="A37" s="12"/>
      <c r="B37" s="25">
        <v>342.9</v>
      </c>
      <c r="C37" s="20" t="s">
        <v>88</v>
      </c>
      <c r="D37" s="46">
        <v>111746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111746</v>
      </c>
      <c r="O37" s="47">
        <f t="shared" ref="O37:O62" si="9">(N37/O$64)</f>
        <v>4.8056594847976601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1031629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1031629</v>
      </c>
      <c r="O38" s="47">
        <f t="shared" si="9"/>
        <v>44.365415215241043</v>
      </c>
      <c r="P38" s="9"/>
    </row>
    <row r="39" spans="1:16">
      <c r="A39" s="12"/>
      <c r="B39" s="25">
        <v>343.9</v>
      </c>
      <c r="C39" s="20" t="s">
        <v>74</v>
      </c>
      <c r="D39" s="46">
        <v>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76</v>
      </c>
      <c r="O39" s="47">
        <f t="shared" si="9"/>
        <v>3.2683954758525782E-3</v>
      </c>
      <c r="P39" s="9"/>
    </row>
    <row r="40" spans="1:16">
      <c r="A40" s="12"/>
      <c r="B40" s="25">
        <v>344.5</v>
      </c>
      <c r="C40" s="20" t="s">
        <v>105</v>
      </c>
      <c r="D40" s="46">
        <v>1821867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1821867</v>
      </c>
      <c r="O40" s="47">
        <f t="shared" si="9"/>
        <v>78.349761321119857</v>
      </c>
      <c r="P40" s="9"/>
    </row>
    <row r="41" spans="1:16">
      <c r="A41" s="12"/>
      <c r="B41" s="25">
        <v>347.2</v>
      </c>
      <c r="C41" s="20" t="s">
        <v>45</v>
      </c>
      <c r="D41" s="46">
        <v>1288068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1288068</v>
      </c>
      <c r="O41" s="47">
        <f t="shared" si="9"/>
        <v>55.393626628822091</v>
      </c>
      <c r="P41" s="9"/>
    </row>
    <row r="42" spans="1:16">
      <c r="A42" s="12"/>
      <c r="B42" s="25">
        <v>347.3</v>
      </c>
      <c r="C42" s="20" t="s">
        <v>46</v>
      </c>
      <c r="D42" s="46">
        <v>11550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11550</v>
      </c>
      <c r="O42" s="47">
        <f t="shared" si="9"/>
        <v>0.49671010192233261</v>
      </c>
      <c r="P42" s="9"/>
    </row>
    <row r="43" spans="1:16">
      <c r="A43" s="12"/>
      <c r="B43" s="25">
        <v>347.4</v>
      </c>
      <c r="C43" s="20" t="s">
        <v>47</v>
      </c>
      <c r="D43" s="46">
        <v>44342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44342</v>
      </c>
      <c r="O43" s="47">
        <f t="shared" si="9"/>
        <v>1.9069367393454608</v>
      </c>
      <c r="P43" s="9"/>
    </row>
    <row r="44" spans="1:16">
      <c r="A44" s="12"/>
      <c r="B44" s="25">
        <v>347.5</v>
      </c>
      <c r="C44" s="20" t="s">
        <v>106</v>
      </c>
      <c r="D44" s="46">
        <v>17496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17496</v>
      </c>
      <c r="O44" s="47">
        <f t="shared" si="9"/>
        <v>0.75241904270416715</v>
      </c>
      <c r="P44" s="9"/>
    </row>
    <row r="45" spans="1:16">
      <c r="A45" s="12"/>
      <c r="B45" s="25">
        <v>347.9</v>
      </c>
      <c r="C45" s="20" t="s">
        <v>76</v>
      </c>
      <c r="D45" s="46">
        <v>18200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18200</v>
      </c>
      <c r="O45" s="47">
        <f t="shared" si="9"/>
        <v>0.78269470605943314</v>
      </c>
      <c r="P45" s="9"/>
    </row>
    <row r="46" spans="1:16">
      <c r="A46" s="12"/>
      <c r="B46" s="25">
        <v>349</v>
      </c>
      <c r="C46" s="20" t="s">
        <v>1</v>
      </c>
      <c r="D46" s="46">
        <v>261075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261075</v>
      </c>
      <c r="O46" s="47">
        <f t="shared" si="9"/>
        <v>11.22758353760805</v>
      </c>
      <c r="P46" s="9"/>
    </row>
    <row r="47" spans="1:16" ht="15.75">
      <c r="A47" s="29" t="s">
        <v>40</v>
      </c>
      <c r="B47" s="30"/>
      <c r="C47" s="31"/>
      <c r="D47" s="32">
        <f t="shared" ref="D47:M47" si="10">SUM(D48:D51)</f>
        <v>435343</v>
      </c>
      <c r="E47" s="32">
        <f t="shared" si="10"/>
        <v>198775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634118</v>
      </c>
      <c r="O47" s="45">
        <f t="shared" si="9"/>
        <v>27.270373715219542</v>
      </c>
      <c r="P47" s="10"/>
    </row>
    <row r="48" spans="1:16">
      <c r="A48" s="13"/>
      <c r="B48" s="39">
        <v>351.5</v>
      </c>
      <c r="C48" s="21" t="s">
        <v>77</v>
      </c>
      <c r="D48" s="46">
        <v>267555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267555</v>
      </c>
      <c r="O48" s="47">
        <f t="shared" si="9"/>
        <v>11.506257257128112</v>
      </c>
      <c r="P48" s="9"/>
    </row>
    <row r="49" spans="1:119">
      <c r="A49" s="13"/>
      <c r="B49" s="39">
        <v>354</v>
      </c>
      <c r="C49" s="21" t="s">
        <v>51</v>
      </c>
      <c r="D49" s="46">
        <v>164321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164321</v>
      </c>
      <c r="O49" s="47">
        <f t="shared" si="9"/>
        <v>7.0666580656259406</v>
      </c>
      <c r="P49" s="9"/>
    </row>
    <row r="50" spans="1:119">
      <c r="A50" s="13"/>
      <c r="B50" s="39">
        <v>355</v>
      </c>
      <c r="C50" s="21" t="s">
        <v>52</v>
      </c>
      <c r="D50" s="46">
        <v>0</v>
      </c>
      <c r="E50" s="46">
        <v>197775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197775</v>
      </c>
      <c r="O50" s="47">
        <f t="shared" si="9"/>
        <v>8.5053541478518895</v>
      </c>
      <c r="P50" s="9"/>
    </row>
    <row r="51" spans="1:119">
      <c r="A51" s="13"/>
      <c r="B51" s="39">
        <v>356</v>
      </c>
      <c r="C51" s="21" t="s">
        <v>78</v>
      </c>
      <c r="D51" s="46">
        <v>3467</v>
      </c>
      <c r="E51" s="46">
        <v>1000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4467</v>
      </c>
      <c r="O51" s="47">
        <f t="shared" si="9"/>
        <v>0.19210424461359824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SUM(D53:D59)</f>
        <v>2197661</v>
      </c>
      <c r="E52" s="32">
        <f t="shared" si="12"/>
        <v>521905</v>
      </c>
      <c r="F52" s="32">
        <f t="shared" si="12"/>
        <v>0</v>
      </c>
      <c r="G52" s="32">
        <f t="shared" si="12"/>
        <v>1412154</v>
      </c>
      <c r="H52" s="32">
        <f t="shared" si="12"/>
        <v>0</v>
      </c>
      <c r="I52" s="32">
        <f t="shared" si="12"/>
        <v>32966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1"/>
        <v>4164686</v>
      </c>
      <c r="O52" s="45">
        <f t="shared" si="9"/>
        <v>179.10316948350751</v>
      </c>
      <c r="P52" s="10"/>
    </row>
    <row r="53" spans="1:119">
      <c r="A53" s="12"/>
      <c r="B53" s="25">
        <v>361.1</v>
      </c>
      <c r="C53" s="20" t="s">
        <v>54</v>
      </c>
      <c r="D53" s="46">
        <v>785321</v>
      </c>
      <c r="E53" s="46">
        <v>301085</v>
      </c>
      <c r="F53" s="46">
        <v>0</v>
      </c>
      <c r="G53" s="46">
        <v>1068419</v>
      </c>
      <c r="H53" s="46">
        <v>0</v>
      </c>
      <c r="I53" s="46">
        <v>21406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2176231</v>
      </c>
      <c r="O53" s="47">
        <f t="shared" si="9"/>
        <v>93.589257300133312</v>
      </c>
      <c r="P53" s="9"/>
    </row>
    <row r="54" spans="1:119">
      <c r="A54" s="12"/>
      <c r="B54" s="25">
        <v>361.3</v>
      </c>
      <c r="C54" s="20" t="s">
        <v>107</v>
      </c>
      <c r="D54" s="46">
        <v>428733</v>
      </c>
      <c r="E54" s="46">
        <v>170723</v>
      </c>
      <c r="F54" s="46">
        <v>0</v>
      </c>
      <c r="G54" s="46">
        <v>318552</v>
      </c>
      <c r="H54" s="46">
        <v>0</v>
      </c>
      <c r="I54" s="46">
        <v>11536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3">SUM(D54:M54)</f>
        <v>929544</v>
      </c>
      <c r="O54" s="47">
        <f t="shared" si="9"/>
        <v>39.975229002709327</v>
      </c>
      <c r="P54" s="9"/>
    </row>
    <row r="55" spans="1:119">
      <c r="A55" s="12"/>
      <c r="B55" s="25">
        <v>361.4</v>
      </c>
      <c r="C55" s="20" t="s">
        <v>108</v>
      </c>
      <c r="D55" s="46">
        <v>232</v>
      </c>
      <c r="E55" s="46">
        <v>176</v>
      </c>
      <c r="F55" s="46">
        <v>0</v>
      </c>
      <c r="G55" s="46">
        <v>183</v>
      </c>
      <c r="H55" s="46">
        <v>0</v>
      </c>
      <c r="I55" s="46">
        <v>24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615</v>
      </c>
      <c r="O55" s="47">
        <f t="shared" si="9"/>
        <v>2.6448200232228099E-2</v>
      </c>
      <c r="P55" s="9"/>
    </row>
    <row r="56" spans="1:119">
      <c r="A56" s="12"/>
      <c r="B56" s="25">
        <v>362</v>
      </c>
      <c r="C56" s="20" t="s">
        <v>55</v>
      </c>
      <c r="D56" s="46">
        <v>783641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783641</v>
      </c>
      <c r="O56" s="47">
        <f t="shared" si="9"/>
        <v>33.700640777534083</v>
      </c>
      <c r="P56" s="9"/>
    </row>
    <row r="57" spans="1:119">
      <c r="A57" s="12"/>
      <c r="B57" s="25">
        <v>364</v>
      </c>
      <c r="C57" s="20" t="s">
        <v>109</v>
      </c>
      <c r="D57" s="46">
        <v>45683</v>
      </c>
      <c r="E57" s="46">
        <v>49921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95604</v>
      </c>
      <c r="O57" s="47">
        <f t="shared" si="9"/>
        <v>4.1114694878080247</v>
      </c>
      <c r="P57" s="9"/>
    </row>
    <row r="58" spans="1:119">
      <c r="A58" s="12"/>
      <c r="B58" s="25">
        <v>369.3</v>
      </c>
      <c r="C58" s="20" t="s">
        <v>110</v>
      </c>
      <c r="D58" s="46">
        <v>38722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38722</v>
      </c>
      <c r="O58" s="47">
        <f t="shared" si="9"/>
        <v>1.6652474949468885</v>
      </c>
      <c r="P58" s="9"/>
    </row>
    <row r="59" spans="1:119">
      <c r="A59" s="12"/>
      <c r="B59" s="25">
        <v>369.9</v>
      </c>
      <c r="C59" s="20" t="s">
        <v>56</v>
      </c>
      <c r="D59" s="46">
        <v>115329</v>
      </c>
      <c r="E59" s="46">
        <v>0</v>
      </c>
      <c r="F59" s="46">
        <v>0</v>
      </c>
      <c r="G59" s="46">
        <v>25000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140329</v>
      </c>
      <c r="O59" s="47">
        <f t="shared" si="9"/>
        <v>6.0348772201436374</v>
      </c>
      <c r="P59" s="9"/>
    </row>
    <row r="60" spans="1:119" ht="15.75">
      <c r="A60" s="29" t="s">
        <v>41</v>
      </c>
      <c r="B60" s="30"/>
      <c r="C60" s="31"/>
      <c r="D60" s="32">
        <f t="shared" ref="D60:M60" si="14">SUM(D61:D61)</f>
        <v>0</v>
      </c>
      <c r="E60" s="32">
        <f t="shared" si="14"/>
        <v>1000000</v>
      </c>
      <c r="F60" s="32">
        <f t="shared" si="14"/>
        <v>0</v>
      </c>
      <c r="G60" s="32">
        <f t="shared" si="14"/>
        <v>143811</v>
      </c>
      <c r="H60" s="32">
        <f t="shared" si="14"/>
        <v>0</v>
      </c>
      <c r="I60" s="32">
        <f t="shared" si="14"/>
        <v>100000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1243811</v>
      </c>
      <c r="O60" s="45">
        <f t="shared" si="9"/>
        <v>53.490345331785143</v>
      </c>
      <c r="P60" s="9"/>
    </row>
    <row r="61" spans="1:119" ht="15.75" thickBot="1">
      <c r="A61" s="12"/>
      <c r="B61" s="25">
        <v>381</v>
      </c>
      <c r="C61" s="20" t="s">
        <v>57</v>
      </c>
      <c r="D61" s="46">
        <v>0</v>
      </c>
      <c r="E61" s="46">
        <v>1000000</v>
      </c>
      <c r="F61" s="46">
        <v>0</v>
      </c>
      <c r="G61" s="46">
        <v>143811</v>
      </c>
      <c r="H61" s="46">
        <v>0</v>
      </c>
      <c r="I61" s="46">
        <v>100000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1243811</v>
      </c>
      <c r="O61" s="47">
        <f t="shared" si="9"/>
        <v>53.490345331785143</v>
      </c>
      <c r="P61" s="9"/>
    </row>
    <row r="62" spans="1:119" ht="16.5" thickBot="1">
      <c r="A62" s="14" t="s">
        <v>48</v>
      </c>
      <c r="B62" s="23"/>
      <c r="C62" s="22"/>
      <c r="D62" s="15">
        <f t="shared" ref="D62:M62" si="15">SUM(D5,D16,D26,D33,D47,D52,D60)</f>
        <v>40390171</v>
      </c>
      <c r="E62" s="15">
        <f t="shared" si="15"/>
        <v>7281859</v>
      </c>
      <c r="F62" s="15">
        <f t="shared" si="15"/>
        <v>0</v>
      </c>
      <c r="G62" s="15">
        <f t="shared" si="15"/>
        <v>2989048</v>
      </c>
      <c r="H62" s="15">
        <f t="shared" si="15"/>
        <v>0</v>
      </c>
      <c r="I62" s="15">
        <f t="shared" si="15"/>
        <v>1251074</v>
      </c>
      <c r="J62" s="15">
        <f t="shared" si="15"/>
        <v>0</v>
      </c>
      <c r="K62" s="15">
        <f t="shared" si="15"/>
        <v>0</v>
      </c>
      <c r="L62" s="15">
        <f t="shared" si="15"/>
        <v>0</v>
      </c>
      <c r="M62" s="15">
        <f t="shared" si="15"/>
        <v>0</v>
      </c>
      <c r="N62" s="15">
        <f>SUM(D62:M62)</f>
        <v>51912152</v>
      </c>
      <c r="O62" s="38">
        <f t="shared" si="9"/>
        <v>2232.4926676127811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21" t="s">
        <v>137</v>
      </c>
      <c r="M64" s="121"/>
      <c r="N64" s="121"/>
      <c r="O64" s="43">
        <v>23253</v>
      </c>
    </row>
    <row r="65" spans="1:15">
      <c r="A65" s="122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  <row r="66" spans="1:15" ht="15.75" customHeight="1" thickBot="1">
      <c r="A66" s="123" t="s">
        <v>80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3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29127697</v>
      </c>
      <c r="E5" s="27">
        <f t="shared" si="0"/>
        <v>1142023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85621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30355341</v>
      </c>
      <c r="O5" s="33">
        <f t="shared" ref="O5:O36" si="1">(N5/O$65)</f>
        <v>1348.8265274383471</v>
      </c>
      <c r="P5" s="6"/>
    </row>
    <row r="6" spans="1:133">
      <c r="A6" s="12"/>
      <c r="B6" s="25">
        <v>311</v>
      </c>
      <c r="C6" s="20" t="s">
        <v>3</v>
      </c>
      <c r="D6" s="46">
        <v>24280789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24280789</v>
      </c>
      <c r="O6" s="47">
        <f t="shared" si="1"/>
        <v>1078.9064207953788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223260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223260</v>
      </c>
      <c r="O7" s="47">
        <f t="shared" si="1"/>
        <v>9.9204621195289935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85621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85621</v>
      </c>
      <c r="O8" s="47">
        <f t="shared" si="1"/>
        <v>3.8045323261497446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918763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918763</v>
      </c>
      <c r="O9" s="47">
        <f t="shared" si="1"/>
        <v>40.824838924683405</v>
      </c>
      <c r="P9" s="9"/>
    </row>
    <row r="10" spans="1:133">
      <c r="A10" s="12"/>
      <c r="B10" s="25">
        <v>314.10000000000002</v>
      </c>
      <c r="C10" s="20" t="s">
        <v>14</v>
      </c>
      <c r="D10" s="46">
        <v>2758892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2758892</v>
      </c>
      <c r="O10" s="47">
        <f t="shared" si="1"/>
        <v>122.59017996000888</v>
      </c>
      <c r="P10" s="9"/>
    </row>
    <row r="11" spans="1:133">
      <c r="A11" s="12"/>
      <c r="B11" s="25">
        <v>314.3</v>
      </c>
      <c r="C11" s="20" t="s">
        <v>15</v>
      </c>
      <c r="D11" s="46">
        <v>898639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898639</v>
      </c>
      <c r="O11" s="47">
        <f t="shared" si="1"/>
        <v>39.930637636080874</v>
      </c>
      <c r="P11" s="9"/>
    </row>
    <row r="12" spans="1:133">
      <c r="A12" s="12"/>
      <c r="B12" s="25">
        <v>314.39999999999998</v>
      </c>
      <c r="C12" s="20" t="s">
        <v>69</v>
      </c>
      <c r="D12" s="46">
        <v>24050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24050</v>
      </c>
      <c r="O12" s="47">
        <f t="shared" si="1"/>
        <v>1.0686514107976006</v>
      </c>
      <c r="P12" s="9"/>
    </row>
    <row r="13" spans="1:133">
      <c r="A13" s="12"/>
      <c r="B13" s="25">
        <v>315</v>
      </c>
      <c r="C13" s="20" t="s">
        <v>94</v>
      </c>
      <c r="D13" s="46">
        <v>886945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886945</v>
      </c>
      <c r="O13" s="47">
        <f t="shared" si="1"/>
        <v>39.411019773383693</v>
      </c>
      <c r="P13" s="9"/>
    </row>
    <row r="14" spans="1:133">
      <c r="A14" s="12"/>
      <c r="B14" s="25">
        <v>316</v>
      </c>
      <c r="C14" s="20" t="s">
        <v>95</v>
      </c>
      <c r="D14" s="46">
        <v>263289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263289</v>
      </c>
      <c r="O14" s="47">
        <f t="shared" si="1"/>
        <v>11.699133525883138</v>
      </c>
      <c r="P14" s="9"/>
    </row>
    <row r="15" spans="1:133">
      <c r="A15" s="12"/>
      <c r="B15" s="25">
        <v>319</v>
      </c>
      <c r="C15" s="20" t="s">
        <v>96</v>
      </c>
      <c r="D15" s="46">
        <v>15093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15093</v>
      </c>
      <c r="O15" s="47">
        <f t="shared" si="1"/>
        <v>0.67065096645189959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1832920</v>
      </c>
      <c r="E16" s="32">
        <f t="shared" si="3"/>
        <v>4073802</v>
      </c>
      <c r="F16" s="32">
        <f t="shared" si="3"/>
        <v>0</v>
      </c>
      <c r="G16" s="32">
        <f t="shared" si="3"/>
        <v>540101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6446823</v>
      </c>
      <c r="O16" s="45">
        <f t="shared" si="1"/>
        <v>286.46180848700288</v>
      </c>
      <c r="P16" s="10"/>
    </row>
    <row r="17" spans="1:16">
      <c r="A17" s="12"/>
      <c r="B17" s="25">
        <v>322</v>
      </c>
      <c r="C17" s="20" t="s">
        <v>0</v>
      </c>
      <c r="D17" s="46">
        <v>137203</v>
      </c>
      <c r="E17" s="46">
        <v>3790620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3927823</v>
      </c>
      <c r="O17" s="47">
        <f t="shared" si="1"/>
        <v>174.53112641635192</v>
      </c>
      <c r="P17" s="9"/>
    </row>
    <row r="18" spans="1:16">
      <c r="A18" s="12"/>
      <c r="B18" s="25">
        <v>323.10000000000002</v>
      </c>
      <c r="C18" s="20" t="s">
        <v>20</v>
      </c>
      <c r="D18" s="46">
        <v>1031194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1031194</v>
      </c>
      <c r="O18" s="47">
        <f t="shared" si="1"/>
        <v>45.820662075094425</v>
      </c>
      <c r="P18" s="9"/>
    </row>
    <row r="19" spans="1:16">
      <c r="A19" s="12"/>
      <c r="B19" s="25">
        <v>323.39999999999998</v>
      </c>
      <c r="C19" s="20" t="s">
        <v>21</v>
      </c>
      <c r="D19" s="46">
        <v>24254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24254</v>
      </c>
      <c r="O19" s="47">
        <f t="shared" si="1"/>
        <v>1.0777160630970894</v>
      </c>
      <c r="P19" s="9"/>
    </row>
    <row r="20" spans="1:16">
      <c r="A20" s="12"/>
      <c r="B20" s="25">
        <v>323.7</v>
      </c>
      <c r="C20" s="20" t="s">
        <v>22</v>
      </c>
      <c r="D20" s="46">
        <v>489429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489429</v>
      </c>
      <c r="O20" s="47">
        <f t="shared" si="1"/>
        <v>21.747567207287268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491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491</v>
      </c>
      <c r="O21" s="47">
        <f t="shared" si="1"/>
        <v>2.1817373916907353E-2</v>
      </c>
      <c r="P21" s="9"/>
    </row>
    <row r="22" spans="1:16">
      <c r="A22" s="12"/>
      <c r="B22" s="25">
        <v>324.62</v>
      </c>
      <c r="C22" s="20" t="s">
        <v>97</v>
      </c>
      <c r="D22" s="46">
        <v>0</v>
      </c>
      <c r="E22" s="46">
        <v>0</v>
      </c>
      <c r="F22" s="46">
        <v>0</v>
      </c>
      <c r="G22" s="46">
        <v>2922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2922</v>
      </c>
      <c r="O22" s="47">
        <f t="shared" si="1"/>
        <v>0.1298378138191513</v>
      </c>
      <c r="P22" s="9"/>
    </row>
    <row r="23" spans="1:16">
      <c r="A23" s="12"/>
      <c r="B23" s="25">
        <v>324.72000000000003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1888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1888</v>
      </c>
      <c r="O23" s="47">
        <f t="shared" si="1"/>
        <v>8.38924683403688E-2</v>
      </c>
      <c r="P23" s="9"/>
    </row>
    <row r="24" spans="1:16">
      <c r="A24" s="12"/>
      <c r="B24" s="25">
        <v>325.10000000000002</v>
      </c>
      <c r="C24" s="20" t="s">
        <v>99</v>
      </c>
      <c r="D24" s="46">
        <v>0</v>
      </c>
      <c r="E24" s="46">
        <v>0</v>
      </c>
      <c r="F24" s="46">
        <v>0</v>
      </c>
      <c r="G24" s="46">
        <v>28600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28600</v>
      </c>
      <c r="O24" s="47">
        <f t="shared" si="1"/>
        <v>1.2708287047322817</v>
      </c>
      <c r="P24" s="9"/>
    </row>
    <row r="25" spans="1:16">
      <c r="A25" s="12"/>
      <c r="B25" s="25">
        <v>329</v>
      </c>
      <c r="C25" s="20" t="s">
        <v>26</v>
      </c>
      <c r="D25" s="46">
        <v>150840</v>
      </c>
      <c r="E25" s="46">
        <v>283182</v>
      </c>
      <c r="F25" s="46">
        <v>0</v>
      </c>
      <c r="G25" s="46">
        <v>506200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5">SUM(D25:M25)</f>
        <v>940222</v>
      </c>
      <c r="O25" s="47">
        <f t="shared" si="1"/>
        <v>41.778360364363472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SUM(D27:D32)</f>
        <v>2250049</v>
      </c>
      <c r="E26" s="32">
        <f t="shared" si="6"/>
        <v>144649</v>
      </c>
      <c r="F26" s="32">
        <f t="shared" si="6"/>
        <v>0</v>
      </c>
      <c r="G26" s="32">
        <f t="shared" si="6"/>
        <v>1066566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3461264</v>
      </c>
      <c r="O26" s="45">
        <f t="shared" si="1"/>
        <v>153.79977782714951</v>
      </c>
      <c r="P26" s="10"/>
    </row>
    <row r="27" spans="1:16">
      <c r="A27" s="12"/>
      <c r="B27" s="25">
        <v>334.2</v>
      </c>
      <c r="C27" s="20" t="s">
        <v>72</v>
      </c>
      <c r="D27" s="46">
        <v>0</v>
      </c>
      <c r="E27" s="46">
        <v>0</v>
      </c>
      <c r="F27" s="46">
        <v>0</v>
      </c>
      <c r="G27" s="46">
        <v>250316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250316</v>
      </c>
      <c r="O27" s="47">
        <f t="shared" si="1"/>
        <v>11.12268384803377</v>
      </c>
      <c r="P27" s="9"/>
    </row>
    <row r="28" spans="1:16">
      <c r="A28" s="12"/>
      <c r="B28" s="25">
        <v>334.39</v>
      </c>
      <c r="C28" s="20" t="s">
        <v>29</v>
      </c>
      <c r="D28" s="46">
        <v>0</v>
      </c>
      <c r="E28" s="46">
        <v>0</v>
      </c>
      <c r="F28" s="46">
        <v>0</v>
      </c>
      <c r="G28" s="46">
        <v>666250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666250</v>
      </c>
      <c r="O28" s="47">
        <f t="shared" si="1"/>
        <v>29.604532326149744</v>
      </c>
      <c r="P28" s="9"/>
    </row>
    <row r="29" spans="1:16">
      <c r="A29" s="12"/>
      <c r="B29" s="25">
        <v>335.12</v>
      </c>
      <c r="C29" s="20" t="s">
        <v>101</v>
      </c>
      <c r="D29" s="46">
        <v>467824</v>
      </c>
      <c r="E29" s="46">
        <v>144649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612473</v>
      </c>
      <c r="O29" s="47">
        <f t="shared" si="1"/>
        <v>27.214974450122195</v>
      </c>
      <c r="P29" s="9"/>
    </row>
    <row r="30" spans="1:16">
      <c r="A30" s="12"/>
      <c r="B30" s="25">
        <v>335.15</v>
      </c>
      <c r="C30" s="20" t="s">
        <v>102</v>
      </c>
      <c r="D30" s="46">
        <v>16839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16839</v>
      </c>
      <c r="O30" s="47">
        <f t="shared" si="1"/>
        <v>0.74823372583870251</v>
      </c>
      <c r="P30" s="9"/>
    </row>
    <row r="31" spans="1:16">
      <c r="A31" s="12"/>
      <c r="B31" s="25">
        <v>335.18</v>
      </c>
      <c r="C31" s="20" t="s">
        <v>103</v>
      </c>
      <c r="D31" s="46">
        <v>1740386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1740386</v>
      </c>
      <c r="O31" s="47">
        <f t="shared" si="1"/>
        <v>77.3333037102866</v>
      </c>
      <c r="P31" s="9"/>
    </row>
    <row r="32" spans="1:16">
      <c r="A32" s="12"/>
      <c r="B32" s="25">
        <v>337.3</v>
      </c>
      <c r="C32" s="20" t="s">
        <v>34</v>
      </c>
      <c r="D32" s="46">
        <v>25000</v>
      </c>
      <c r="E32" s="46">
        <v>0</v>
      </c>
      <c r="F32" s="46">
        <v>0</v>
      </c>
      <c r="G32" s="46">
        <v>150000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175000</v>
      </c>
      <c r="O32" s="47">
        <f t="shared" si="1"/>
        <v>7.7760497667185069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SUM(D34:D46)</f>
        <v>4830540</v>
      </c>
      <c r="E33" s="32">
        <f t="shared" si="7"/>
        <v>10650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1003563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5844753</v>
      </c>
      <c r="O33" s="45">
        <f t="shared" si="1"/>
        <v>259.70908686958455</v>
      </c>
      <c r="P33" s="10"/>
    </row>
    <row r="34" spans="1:16">
      <c r="A34" s="12"/>
      <c r="B34" s="25">
        <v>341.3</v>
      </c>
      <c r="C34" s="20" t="s">
        <v>104</v>
      </c>
      <c r="D34" s="46">
        <v>908000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8">SUM(D34:M34)</f>
        <v>908000</v>
      </c>
      <c r="O34" s="47">
        <f t="shared" si="1"/>
        <v>40.346589646745166</v>
      </c>
      <c r="P34" s="9"/>
    </row>
    <row r="35" spans="1:16">
      <c r="A35" s="12"/>
      <c r="B35" s="25">
        <v>341.9</v>
      </c>
      <c r="C35" s="20" t="s">
        <v>125</v>
      </c>
      <c r="D35" s="46">
        <v>0</v>
      </c>
      <c r="E35" s="46">
        <v>10650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10650</v>
      </c>
      <c r="O35" s="47">
        <f t="shared" si="1"/>
        <v>0.47322817151744057</v>
      </c>
      <c r="P35" s="9"/>
    </row>
    <row r="36" spans="1:16">
      <c r="A36" s="12"/>
      <c r="B36" s="25">
        <v>342.1</v>
      </c>
      <c r="C36" s="20" t="s">
        <v>43</v>
      </c>
      <c r="D36" s="46">
        <v>399230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399230</v>
      </c>
      <c r="O36" s="47">
        <f t="shared" si="1"/>
        <v>17.739613419240168</v>
      </c>
      <c r="P36" s="9"/>
    </row>
    <row r="37" spans="1:16">
      <c r="A37" s="12"/>
      <c r="B37" s="25">
        <v>342.9</v>
      </c>
      <c r="C37" s="20" t="s">
        <v>88</v>
      </c>
      <c r="D37" s="46">
        <v>67356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67356</v>
      </c>
      <c r="O37" s="47">
        <f t="shared" ref="O37:O63" si="9">(N37/O$65)</f>
        <v>2.9929349033548101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1003563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1003563</v>
      </c>
      <c r="O38" s="47">
        <f t="shared" si="9"/>
        <v>44.592890468784717</v>
      </c>
      <c r="P38" s="9"/>
    </row>
    <row r="39" spans="1:16">
      <c r="A39" s="12"/>
      <c r="B39" s="25">
        <v>343.9</v>
      </c>
      <c r="C39" s="20" t="s">
        <v>74</v>
      </c>
      <c r="D39" s="46">
        <v>164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164</v>
      </c>
      <c r="O39" s="47">
        <f t="shared" si="9"/>
        <v>7.2872694956676292E-3</v>
      </c>
      <c r="P39" s="9"/>
    </row>
    <row r="40" spans="1:16">
      <c r="A40" s="12"/>
      <c r="B40" s="25">
        <v>344.5</v>
      </c>
      <c r="C40" s="20" t="s">
        <v>105</v>
      </c>
      <c r="D40" s="46">
        <v>1704271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1704271</v>
      </c>
      <c r="O40" s="47">
        <f t="shared" si="9"/>
        <v>75.728549211286378</v>
      </c>
      <c r="P40" s="9"/>
    </row>
    <row r="41" spans="1:16">
      <c r="A41" s="12"/>
      <c r="B41" s="25">
        <v>347.2</v>
      </c>
      <c r="C41" s="20" t="s">
        <v>45</v>
      </c>
      <c r="D41" s="46">
        <v>1386956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1386956</v>
      </c>
      <c r="O41" s="47">
        <f t="shared" si="9"/>
        <v>61.628793601421904</v>
      </c>
      <c r="P41" s="9"/>
    </row>
    <row r="42" spans="1:16">
      <c r="A42" s="12"/>
      <c r="B42" s="25">
        <v>347.3</v>
      </c>
      <c r="C42" s="20" t="s">
        <v>46</v>
      </c>
      <c r="D42" s="46">
        <v>10042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10042</v>
      </c>
      <c r="O42" s="47">
        <f t="shared" si="9"/>
        <v>0.44621195289935572</v>
      </c>
      <c r="P42" s="9"/>
    </row>
    <row r="43" spans="1:16">
      <c r="A43" s="12"/>
      <c r="B43" s="25">
        <v>347.4</v>
      </c>
      <c r="C43" s="20" t="s">
        <v>47</v>
      </c>
      <c r="D43" s="46">
        <v>84994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84994</v>
      </c>
      <c r="O43" s="47">
        <f t="shared" si="9"/>
        <v>3.7766718506998447</v>
      </c>
      <c r="P43" s="9"/>
    </row>
    <row r="44" spans="1:16">
      <c r="A44" s="12"/>
      <c r="B44" s="25">
        <v>347.5</v>
      </c>
      <c r="C44" s="20" t="s">
        <v>106</v>
      </c>
      <c r="D44" s="46">
        <v>22935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22935</v>
      </c>
      <c r="O44" s="47">
        <f t="shared" si="9"/>
        <v>1.0191068651410797</v>
      </c>
      <c r="P44" s="9"/>
    </row>
    <row r="45" spans="1:16">
      <c r="A45" s="12"/>
      <c r="B45" s="25">
        <v>347.9</v>
      </c>
      <c r="C45" s="20" t="s">
        <v>76</v>
      </c>
      <c r="D45" s="46">
        <v>28517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28517</v>
      </c>
      <c r="O45" s="47">
        <f t="shared" si="9"/>
        <v>1.2671406354143524</v>
      </c>
      <c r="P45" s="9"/>
    </row>
    <row r="46" spans="1:16">
      <c r="A46" s="12"/>
      <c r="B46" s="25">
        <v>349</v>
      </c>
      <c r="C46" s="20" t="s">
        <v>1</v>
      </c>
      <c r="D46" s="46">
        <v>218075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218075</v>
      </c>
      <c r="O46" s="47">
        <f t="shared" si="9"/>
        <v>9.6900688735836482</v>
      </c>
      <c r="P46" s="9"/>
    </row>
    <row r="47" spans="1:16" ht="15.75">
      <c r="A47" s="29" t="s">
        <v>40</v>
      </c>
      <c r="B47" s="30"/>
      <c r="C47" s="31"/>
      <c r="D47" s="32">
        <f t="shared" ref="D47:M47" si="10">SUM(D48:D51)</f>
        <v>436094</v>
      </c>
      <c r="E47" s="32">
        <f t="shared" si="10"/>
        <v>269428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705522</v>
      </c>
      <c r="O47" s="45">
        <f t="shared" si="9"/>
        <v>31.349566762941567</v>
      </c>
      <c r="P47" s="10"/>
    </row>
    <row r="48" spans="1:16">
      <c r="A48" s="13"/>
      <c r="B48" s="39">
        <v>351.5</v>
      </c>
      <c r="C48" s="21" t="s">
        <v>77</v>
      </c>
      <c r="D48" s="46">
        <v>221281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221281</v>
      </c>
      <c r="O48" s="47">
        <f t="shared" si="9"/>
        <v>9.8325261053099311</v>
      </c>
      <c r="P48" s="9"/>
    </row>
    <row r="49" spans="1:119">
      <c r="A49" s="13"/>
      <c r="B49" s="39">
        <v>354</v>
      </c>
      <c r="C49" s="21" t="s">
        <v>51</v>
      </c>
      <c r="D49" s="46">
        <v>211328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211328</v>
      </c>
      <c r="O49" s="47">
        <f t="shared" si="9"/>
        <v>9.3902688291490772</v>
      </c>
      <c r="P49" s="9"/>
    </row>
    <row r="50" spans="1:119">
      <c r="A50" s="13"/>
      <c r="B50" s="39">
        <v>355</v>
      </c>
      <c r="C50" s="21" t="s">
        <v>52</v>
      </c>
      <c r="D50" s="46">
        <v>0</v>
      </c>
      <c r="E50" s="46">
        <v>269428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269428</v>
      </c>
      <c r="O50" s="47">
        <f t="shared" si="9"/>
        <v>11.971917351699622</v>
      </c>
      <c r="P50" s="9"/>
    </row>
    <row r="51" spans="1:119">
      <c r="A51" s="13"/>
      <c r="B51" s="39">
        <v>356</v>
      </c>
      <c r="C51" s="21" t="s">
        <v>78</v>
      </c>
      <c r="D51" s="46">
        <v>3485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3485</v>
      </c>
      <c r="O51" s="47">
        <f t="shared" si="9"/>
        <v>0.15485447678293712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SUM(D53:D59)</f>
        <v>1264059</v>
      </c>
      <c r="E52" s="32">
        <f t="shared" si="12"/>
        <v>109792</v>
      </c>
      <c r="F52" s="32">
        <f t="shared" si="12"/>
        <v>0</v>
      </c>
      <c r="G52" s="32">
        <f t="shared" si="12"/>
        <v>376037</v>
      </c>
      <c r="H52" s="32">
        <f t="shared" si="12"/>
        <v>0</v>
      </c>
      <c r="I52" s="32">
        <f t="shared" si="12"/>
        <v>6972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1"/>
        <v>1756860</v>
      </c>
      <c r="O52" s="45">
        <f t="shared" si="9"/>
        <v>78.065318818040438</v>
      </c>
      <c r="P52" s="10"/>
    </row>
    <row r="53" spans="1:119">
      <c r="A53" s="12"/>
      <c r="B53" s="25">
        <v>361.1</v>
      </c>
      <c r="C53" s="20" t="s">
        <v>54</v>
      </c>
      <c r="D53" s="46">
        <v>494888</v>
      </c>
      <c r="E53" s="46">
        <v>233637</v>
      </c>
      <c r="F53" s="46">
        <v>0</v>
      </c>
      <c r="G53" s="46">
        <v>493096</v>
      </c>
      <c r="H53" s="46">
        <v>0</v>
      </c>
      <c r="I53" s="46">
        <v>15599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1237220</v>
      </c>
      <c r="O53" s="47">
        <f t="shared" si="9"/>
        <v>54.975338813596977</v>
      </c>
      <c r="P53" s="9"/>
    </row>
    <row r="54" spans="1:119">
      <c r="A54" s="12"/>
      <c r="B54" s="25">
        <v>361.3</v>
      </c>
      <c r="C54" s="20" t="s">
        <v>107</v>
      </c>
      <c r="D54" s="46">
        <v>-235712</v>
      </c>
      <c r="E54" s="46">
        <v>-123845</v>
      </c>
      <c r="F54" s="46">
        <v>0</v>
      </c>
      <c r="G54" s="46">
        <v>-272059</v>
      </c>
      <c r="H54" s="46">
        <v>0</v>
      </c>
      <c r="I54" s="46">
        <v>-8627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3">SUM(D54:M54)</f>
        <v>-640243</v>
      </c>
      <c r="O54" s="47">
        <f t="shared" si="9"/>
        <v>-28.448922461675185</v>
      </c>
      <c r="P54" s="9"/>
    </row>
    <row r="55" spans="1:119">
      <c r="A55" s="12"/>
      <c r="B55" s="25">
        <v>362</v>
      </c>
      <c r="C55" s="20" t="s">
        <v>55</v>
      </c>
      <c r="D55" s="46">
        <v>731033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731033</v>
      </c>
      <c r="O55" s="47">
        <f t="shared" si="9"/>
        <v>32.483137080648746</v>
      </c>
      <c r="P55" s="9"/>
    </row>
    <row r="56" spans="1:119">
      <c r="A56" s="12"/>
      <c r="B56" s="25">
        <v>364</v>
      </c>
      <c r="C56" s="20" t="s">
        <v>109</v>
      </c>
      <c r="D56" s="46">
        <v>37206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37206</v>
      </c>
      <c r="O56" s="47">
        <f t="shared" si="9"/>
        <v>1.6532326149744501</v>
      </c>
      <c r="P56" s="9"/>
    </row>
    <row r="57" spans="1:119">
      <c r="A57" s="12"/>
      <c r="B57" s="25">
        <v>366</v>
      </c>
      <c r="C57" s="20" t="s">
        <v>83</v>
      </c>
      <c r="D57" s="46">
        <v>1500</v>
      </c>
      <c r="E57" s="46">
        <v>0</v>
      </c>
      <c r="F57" s="46">
        <v>0</v>
      </c>
      <c r="G57" s="46">
        <v>5000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6500</v>
      </c>
      <c r="O57" s="47">
        <f t="shared" si="9"/>
        <v>0.28882470562097312</v>
      </c>
      <c r="P57" s="9"/>
    </row>
    <row r="58" spans="1:119">
      <c r="A58" s="12"/>
      <c r="B58" s="25">
        <v>369.3</v>
      </c>
      <c r="C58" s="20" t="s">
        <v>110</v>
      </c>
      <c r="D58" s="46">
        <v>107450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107450</v>
      </c>
      <c r="O58" s="47">
        <f t="shared" si="9"/>
        <v>4.7744945567651635</v>
      </c>
      <c r="P58" s="9"/>
    </row>
    <row r="59" spans="1:119">
      <c r="A59" s="12"/>
      <c r="B59" s="25">
        <v>369.9</v>
      </c>
      <c r="C59" s="20" t="s">
        <v>56</v>
      </c>
      <c r="D59" s="46">
        <v>127694</v>
      </c>
      <c r="E59" s="46">
        <v>0</v>
      </c>
      <c r="F59" s="46">
        <v>0</v>
      </c>
      <c r="G59" s="46">
        <v>150000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277694</v>
      </c>
      <c r="O59" s="47">
        <f t="shared" si="9"/>
        <v>12.339213508109308</v>
      </c>
      <c r="P59" s="9"/>
    </row>
    <row r="60" spans="1:119" ht="15.75">
      <c r="A60" s="29" t="s">
        <v>41</v>
      </c>
      <c r="B60" s="30"/>
      <c r="C60" s="31"/>
      <c r="D60" s="32">
        <f t="shared" ref="D60:M60" si="14">SUM(D61:D62)</f>
        <v>0</v>
      </c>
      <c r="E60" s="32">
        <f t="shared" si="14"/>
        <v>500000</v>
      </c>
      <c r="F60" s="32">
        <f t="shared" si="14"/>
        <v>0</v>
      </c>
      <c r="G60" s="32">
        <f t="shared" si="14"/>
        <v>-99280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400720</v>
      </c>
      <c r="O60" s="45">
        <f t="shared" si="9"/>
        <v>17.805820928682515</v>
      </c>
      <c r="P60" s="9"/>
    </row>
    <row r="61" spans="1:119">
      <c r="A61" s="12"/>
      <c r="B61" s="25">
        <v>381</v>
      </c>
      <c r="C61" s="20" t="s">
        <v>57</v>
      </c>
      <c r="D61" s="46">
        <v>0</v>
      </c>
      <c r="E61" s="46">
        <v>500000</v>
      </c>
      <c r="F61" s="46">
        <v>0</v>
      </c>
      <c r="G61" s="46">
        <v>100720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600720</v>
      </c>
      <c r="O61" s="47">
        <f t="shared" si="9"/>
        <v>26.692734947789379</v>
      </c>
      <c r="P61" s="9"/>
    </row>
    <row r="62" spans="1:119" ht="15.75" thickBot="1">
      <c r="A62" s="48"/>
      <c r="B62" s="49">
        <v>393</v>
      </c>
      <c r="C62" s="50" t="s">
        <v>133</v>
      </c>
      <c r="D62" s="46">
        <v>0</v>
      </c>
      <c r="E62" s="46">
        <v>0</v>
      </c>
      <c r="F62" s="46">
        <v>0</v>
      </c>
      <c r="G62" s="46">
        <v>-200000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-200000</v>
      </c>
      <c r="O62" s="47">
        <f t="shared" si="9"/>
        <v>-8.8869140191068645</v>
      </c>
      <c r="P62" s="9"/>
    </row>
    <row r="63" spans="1:119" ht="16.5" thickBot="1">
      <c r="A63" s="14" t="s">
        <v>48</v>
      </c>
      <c r="B63" s="23"/>
      <c r="C63" s="22"/>
      <c r="D63" s="15">
        <f t="shared" ref="D63:M63" si="15">SUM(D5,D16,D26,D33,D47,D52,D60)</f>
        <v>39741359</v>
      </c>
      <c r="E63" s="15">
        <f t="shared" si="15"/>
        <v>6250344</v>
      </c>
      <c r="F63" s="15">
        <f t="shared" si="15"/>
        <v>0</v>
      </c>
      <c r="G63" s="15">
        <f t="shared" si="15"/>
        <v>1883424</v>
      </c>
      <c r="H63" s="15">
        <f t="shared" si="15"/>
        <v>0</v>
      </c>
      <c r="I63" s="15">
        <f t="shared" si="15"/>
        <v>1096156</v>
      </c>
      <c r="J63" s="15">
        <f t="shared" si="15"/>
        <v>0</v>
      </c>
      <c r="K63" s="15">
        <f t="shared" si="15"/>
        <v>0</v>
      </c>
      <c r="L63" s="15">
        <f t="shared" si="15"/>
        <v>0</v>
      </c>
      <c r="M63" s="15">
        <f t="shared" si="15"/>
        <v>0</v>
      </c>
      <c r="N63" s="15">
        <f>SUM(D63:M63)</f>
        <v>48971283</v>
      </c>
      <c r="O63" s="38">
        <f t="shared" si="9"/>
        <v>2176.0179071317484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21" t="s">
        <v>134</v>
      </c>
      <c r="M65" s="121"/>
      <c r="N65" s="121"/>
      <c r="O65" s="43">
        <v>22505</v>
      </c>
    </row>
    <row r="66" spans="1:15">
      <c r="A66" s="122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  <row r="67" spans="1:15" ht="15.75" customHeight="1" thickBot="1">
      <c r="A67" s="123" t="s">
        <v>80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3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27787885</v>
      </c>
      <c r="E5" s="27">
        <f t="shared" si="0"/>
        <v>1099469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88754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28976108</v>
      </c>
      <c r="O5" s="33">
        <f t="shared" ref="O5:O36" si="1">(N5/O$64)</f>
        <v>1303.2927630099402</v>
      </c>
      <c r="P5" s="6"/>
    </row>
    <row r="6" spans="1:133">
      <c r="A6" s="12"/>
      <c r="B6" s="25">
        <v>311</v>
      </c>
      <c r="C6" s="20" t="s">
        <v>3</v>
      </c>
      <c r="D6" s="46">
        <v>23063971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23063971</v>
      </c>
      <c r="O6" s="47">
        <f t="shared" si="1"/>
        <v>1037.3755678495929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228156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228156</v>
      </c>
      <c r="O7" s="47">
        <f t="shared" si="1"/>
        <v>10.262042909189043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88754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88754</v>
      </c>
      <c r="O8" s="47">
        <f t="shared" si="1"/>
        <v>3.9919938829667609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871313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871313</v>
      </c>
      <c r="O9" s="47">
        <f t="shared" si="1"/>
        <v>39.190077812261052</v>
      </c>
      <c r="P9" s="9"/>
    </row>
    <row r="10" spans="1:133">
      <c r="A10" s="12"/>
      <c r="B10" s="25">
        <v>314.10000000000002</v>
      </c>
      <c r="C10" s="20" t="s">
        <v>14</v>
      </c>
      <c r="D10" s="46">
        <v>2688835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2688835</v>
      </c>
      <c r="O10" s="47">
        <f t="shared" si="1"/>
        <v>120.93891962398237</v>
      </c>
      <c r="P10" s="9"/>
    </row>
    <row r="11" spans="1:133">
      <c r="A11" s="12"/>
      <c r="B11" s="25">
        <v>314.3</v>
      </c>
      <c r="C11" s="20" t="s">
        <v>15</v>
      </c>
      <c r="D11" s="46">
        <v>909831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909831</v>
      </c>
      <c r="O11" s="47">
        <f t="shared" si="1"/>
        <v>40.922547564431248</v>
      </c>
      <c r="P11" s="9"/>
    </row>
    <row r="12" spans="1:133">
      <c r="A12" s="12"/>
      <c r="B12" s="25">
        <v>314.39999999999998</v>
      </c>
      <c r="C12" s="20" t="s">
        <v>69</v>
      </c>
      <c r="D12" s="46">
        <v>22298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22298</v>
      </c>
      <c r="O12" s="47">
        <f t="shared" si="1"/>
        <v>1.0029235820626996</v>
      </c>
      <c r="P12" s="9"/>
    </row>
    <row r="13" spans="1:133">
      <c r="A13" s="12"/>
      <c r="B13" s="25">
        <v>315</v>
      </c>
      <c r="C13" s="20" t="s">
        <v>94</v>
      </c>
      <c r="D13" s="46">
        <v>869104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869104</v>
      </c>
      <c r="O13" s="47">
        <f t="shared" si="1"/>
        <v>39.090721000314851</v>
      </c>
      <c r="P13" s="9"/>
    </row>
    <row r="14" spans="1:133">
      <c r="A14" s="12"/>
      <c r="B14" s="25">
        <v>316</v>
      </c>
      <c r="C14" s="20" t="s">
        <v>95</v>
      </c>
      <c r="D14" s="46">
        <v>217692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217692</v>
      </c>
      <c r="O14" s="47">
        <f t="shared" si="1"/>
        <v>9.7913911752799887</v>
      </c>
      <c r="P14" s="9"/>
    </row>
    <row r="15" spans="1:133">
      <c r="A15" s="12"/>
      <c r="B15" s="25">
        <v>319</v>
      </c>
      <c r="C15" s="20" t="s">
        <v>96</v>
      </c>
      <c r="D15" s="46">
        <v>16154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16154</v>
      </c>
      <c r="O15" s="47">
        <f t="shared" si="1"/>
        <v>0.72657760985921827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1544799</v>
      </c>
      <c r="E16" s="32">
        <f t="shared" si="3"/>
        <v>4683737</v>
      </c>
      <c r="F16" s="32">
        <f t="shared" si="3"/>
        <v>0</v>
      </c>
      <c r="G16" s="32">
        <f t="shared" si="3"/>
        <v>26715014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32943550</v>
      </c>
      <c r="O16" s="45">
        <f t="shared" si="1"/>
        <v>1481.7411055638015</v>
      </c>
      <c r="P16" s="10"/>
    </row>
    <row r="17" spans="1:16">
      <c r="A17" s="12"/>
      <c r="B17" s="25">
        <v>322</v>
      </c>
      <c r="C17" s="20" t="s">
        <v>0</v>
      </c>
      <c r="D17" s="46">
        <v>115420</v>
      </c>
      <c r="E17" s="46">
        <v>4628776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4744196</v>
      </c>
      <c r="O17" s="47">
        <f t="shared" si="1"/>
        <v>213.38532811586381</v>
      </c>
      <c r="P17" s="9"/>
    </row>
    <row r="18" spans="1:16">
      <c r="A18" s="12"/>
      <c r="B18" s="25">
        <v>323.10000000000002</v>
      </c>
      <c r="C18" s="20" t="s">
        <v>20</v>
      </c>
      <c r="D18" s="46">
        <v>728466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728466</v>
      </c>
      <c r="O18" s="47">
        <f t="shared" si="1"/>
        <v>32.765078936715696</v>
      </c>
      <c r="P18" s="9"/>
    </row>
    <row r="19" spans="1:16">
      <c r="A19" s="12"/>
      <c r="B19" s="25">
        <v>323.39999999999998</v>
      </c>
      <c r="C19" s="20" t="s">
        <v>21</v>
      </c>
      <c r="D19" s="46">
        <v>12301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12301</v>
      </c>
      <c r="O19" s="47">
        <f t="shared" si="1"/>
        <v>0.55327666081950255</v>
      </c>
      <c r="P19" s="9"/>
    </row>
    <row r="20" spans="1:16">
      <c r="A20" s="12"/>
      <c r="B20" s="25">
        <v>323.7</v>
      </c>
      <c r="C20" s="20" t="s">
        <v>22</v>
      </c>
      <c r="D20" s="46">
        <v>519114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519114</v>
      </c>
      <c r="O20" s="47">
        <f t="shared" si="1"/>
        <v>23.34880582917285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304715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304715</v>
      </c>
      <c r="O21" s="47">
        <f t="shared" si="1"/>
        <v>13.705527819007781</v>
      </c>
      <c r="P21" s="9"/>
    </row>
    <row r="22" spans="1:16">
      <c r="A22" s="12"/>
      <c r="B22" s="25">
        <v>324.62</v>
      </c>
      <c r="C22" s="20" t="s">
        <v>97</v>
      </c>
      <c r="D22" s="46">
        <v>0</v>
      </c>
      <c r="E22" s="46">
        <v>0</v>
      </c>
      <c r="F22" s="46">
        <v>0</v>
      </c>
      <c r="G22" s="46">
        <v>241677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241677</v>
      </c>
      <c r="O22" s="47">
        <f t="shared" si="1"/>
        <v>10.870192956416139</v>
      </c>
      <c r="P22" s="9"/>
    </row>
    <row r="23" spans="1:16">
      <c r="A23" s="12"/>
      <c r="B23" s="25">
        <v>324.72000000000003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262124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262124</v>
      </c>
      <c r="O23" s="47">
        <f t="shared" si="1"/>
        <v>11.789861916970269</v>
      </c>
      <c r="P23" s="9"/>
    </row>
    <row r="24" spans="1:16">
      <c r="A24" s="12"/>
      <c r="B24" s="25">
        <v>325.10000000000002</v>
      </c>
      <c r="C24" s="20" t="s">
        <v>99</v>
      </c>
      <c r="D24" s="46">
        <v>0</v>
      </c>
      <c r="E24" s="46">
        <v>0</v>
      </c>
      <c r="F24" s="46">
        <v>0</v>
      </c>
      <c r="G24" s="46">
        <v>376395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376395</v>
      </c>
      <c r="O24" s="47">
        <f t="shared" si="1"/>
        <v>16.92956416138173</v>
      </c>
      <c r="P24" s="9"/>
    </row>
    <row r="25" spans="1:16">
      <c r="A25" s="12"/>
      <c r="B25" s="25">
        <v>329</v>
      </c>
      <c r="C25" s="20" t="s">
        <v>26</v>
      </c>
      <c r="D25" s="46">
        <v>169498</v>
      </c>
      <c r="E25" s="46">
        <v>54961</v>
      </c>
      <c r="F25" s="46">
        <v>0</v>
      </c>
      <c r="G25" s="46">
        <v>25530103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5">SUM(D25:M25)</f>
        <v>25754562</v>
      </c>
      <c r="O25" s="47">
        <f t="shared" si="1"/>
        <v>1158.3934691674538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SUM(D27:D32)</f>
        <v>2124465</v>
      </c>
      <c r="E26" s="32">
        <f t="shared" si="6"/>
        <v>140432</v>
      </c>
      <c r="F26" s="32">
        <f t="shared" si="6"/>
        <v>0</v>
      </c>
      <c r="G26" s="32">
        <f t="shared" si="6"/>
        <v>448585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2713482</v>
      </c>
      <c r="O26" s="45">
        <f t="shared" si="1"/>
        <v>122.04749696397248</v>
      </c>
      <c r="P26" s="10"/>
    </row>
    <row r="27" spans="1:16">
      <c r="A27" s="12"/>
      <c r="B27" s="25">
        <v>334.2</v>
      </c>
      <c r="C27" s="20" t="s">
        <v>72</v>
      </c>
      <c r="D27" s="46">
        <v>0</v>
      </c>
      <c r="E27" s="46">
        <v>0</v>
      </c>
      <c r="F27" s="46">
        <v>0</v>
      </c>
      <c r="G27" s="46">
        <v>182339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182339</v>
      </c>
      <c r="O27" s="47">
        <f t="shared" si="1"/>
        <v>8.2012773804704722</v>
      </c>
      <c r="P27" s="9"/>
    </row>
    <row r="28" spans="1:16">
      <c r="A28" s="12"/>
      <c r="B28" s="25">
        <v>334.7</v>
      </c>
      <c r="C28" s="20" t="s">
        <v>124</v>
      </c>
      <c r="D28" s="46">
        <v>0</v>
      </c>
      <c r="E28" s="46">
        <v>0</v>
      </c>
      <c r="F28" s="46">
        <v>0</v>
      </c>
      <c r="G28" s="46">
        <v>103038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103038</v>
      </c>
      <c r="O28" s="47">
        <f t="shared" si="1"/>
        <v>4.6344622857913915</v>
      </c>
      <c r="P28" s="9"/>
    </row>
    <row r="29" spans="1:16">
      <c r="A29" s="12"/>
      <c r="B29" s="25">
        <v>335.12</v>
      </c>
      <c r="C29" s="20" t="s">
        <v>101</v>
      </c>
      <c r="D29" s="46">
        <v>447685</v>
      </c>
      <c r="E29" s="46">
        <v>140432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588117</v>
      </c>
      <c r="O29" s="47">
        <f t="shared" si="1"/>
        <v>26.452435568749156</v>
      </c>
      <c r="P29" s="9"/>
    </row>
    <row r="30" spans="1:16">
      <c r="A30" s="12"/>
      <c r="B30" s="25">
        <v>335.15</v>
      </c>
      <c r="C30" s="20" t="s">
        <v>102</v>
      </c>
      <c r="D30" s="46">
        <v>21900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21900</v>
      </c>
      <c r="O30" s="47">
        <f t="shared" si="1"/>
        <v>0.98502226420186212</v>
      </c>
      <c r="P30" s="9"/>
    </row>
    <row r="31" spans="1:16">
      <c r="A31" s="12"/>
      <c r="B31" s="25">
        <v>335.18</v>
      </c>
      <c r="C31" s="20" t="s">
        <v>103</v>
      </c>
      <c r="D31" s="46">
        <v>1654880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1654880</v>
      </c>
      <c r="O31" s="47">
        <f t="shared" si="1"/>
        <v>74.43349975261998</v>
      </c>
      <c r="P31" s="9"/>
    </row>
    <row r="32" spans="1:16">
      <c r="A32" s="12"/>
      <c r="B32" s="25">
        <v>337.3</v>
      </c>
      <c r="C32" s="20" t="s">
        <v>34</v>
      </c>
      <c r="D32" s="46">
        <v>0</v>
      </c>
      <c r="E32" s="46">
        <v>0</v>
      </c>
      <c r="F32" s="46">
        <v>0</v>
      </c>
      <c r="G32" s="46">
        <v>163208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163208</v>
      </c>
      <c r="O32" s="47">
        <f t="shared" si="1"/>
        <v>7.3407997121396127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SUM(D34:D46)</f>
        <v>4534990</v>
      </c>
      <c r="E33" s="32">
        <f t="shared" si="7"/>
        <v>27263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1005488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5567741</v>
      </c>
      <c r="O33" s="45">
        <f t="shared" si="1"/>
        <v>250.42688795933972</v>
      </c>
      <c r="P33" s="10"/>
    </row>
    <row r="34" spans="1:16">
      <c r="A34" s="12"/>
      <c r="B34" s="25">
        <v>341.3</v>
      </c>
      <c r="C34" s="20" t="s">
        <v>104</v>
      </c>
      <c r="D34" s="46">
        <v>908000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8">SUM(D34:M34)</f>
        <v>908000</v>
      </c>
      <c r="O34" s="47">
        <f t="shared" si="1"/>
        <v>40.840192506634281</v>
      </c>
      <c r="P34" s="9"/>
    </row>
    <row r="35" spans="1:16">
      <c r="A35" s="12"/>
      <c r="B35" s="25">
        <v>341.9</v>
      </c>
      <c r="C35" s="20" t="s">
        <v>125</v>
      </c>
      <c r="D35" s="46">
        <v>0</v>
      </c>
      <c r="E35" s="46">
        <v>27263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27263</v>
      </c>
      <c r="O35" s="47">
        <f t="shared" si="1"/>
        <v>1.2262402734673683</v>
      </c>
      <c r="P35" s="9"/>
    </row>
    <row r="36" spans="1:16">
      <c r="A36" s="12"/>
      <c r="B36" s="25">
        <v>342.1</v>
      </c>
      <c r="C36" s="20" t="s">
        <v>43</v>
      </c>
      <c r="D36" s="46">
        <v>442031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442031</v>
      </c>
      <c r="O36" s="47">
        <f t="shared" si="1"/>
        <v>19.881752350110197</v>
      </c>
      <c r="P36" s="9"/>
    </row>
    <row r="37" spans="1:16">
      <c r="A37" s="12"/>
      <c r="B37" s="25">
        <v>342.9</v>
      </c>
      <c r="C37" s="20" t="s">
        <v>88</v>
      </c>
      <c r="D37" s="46">
        <v>88640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88640</v>
      </c>
      <c r="O37" s="47">
        <f t="shared" ref="O37:O62" si="9">(N37/O$64)</f>
        <v>3.9868663698106417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1005488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1005488</v>
      </c>
      <c r="O38" s="47">
        <f t="shared" si="9"/>
        <v>45.225025862456711</v>
      </c>
      <c r="P38" s="9"/>
    </row>
    <row r="39" spans="1:16">
      <c r="A39" s="12"/>
      <c r="B39" s="25">
        <v>343.9</v>
      </c>
      <c r="C39" s="20" t="s">
        <v>74</v>
      </c>
      <c r="D39" s="46">
        <v>158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158</v>
      </c>
      <c r="O39" s="47">
        <f t="shared" si="9"/>
        <v>7.1065533216390052E-3</v>
      </c>
      <c r="P39" s="9"/>
    </row>
    <row r="40" spans="1:16">
      <c r="A40" s="12"/>
      <c r="B40" s="25">
        <v>344.5</v>
      </c>
      <c r="C40" s="20" t="s">
        <v>105</v>
      </c>
      <c r="D40" s="46">
        <v>1676708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1676708</v>
      </c>
      <c r="O40" s="47">
        <f t="shared" si="9"/>
        <v>75.415283587460081</v>
      </c>
      <c r="P40" s="9"/>
    </row>
    <row r="41" spans="1:16">
      <c r="A41" s="12"/>
      <c r="B41" s="25">
        <v>347.2</v>
      </c>
      <c r="C41" s="20" t="s">
        <v>45</v>
      </c>
      <c r="D41" s="46">
        <v>1153667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1153667</v>
      </c>
      <c r="O41" s="47">
        <f t="shared" si="9"/>
        <v>51.889848423514593</v>
      </c>
      <c r="P41" s="9"/>
    </row>
    <row r="42" spans="1:16">
      <c r="A42" s="12"/>
      <c r="B42" s="25">
        <v>347.3</v>
      </c>
      <c r="C42" s="20" t="s">
        <v>46</v>
      </c>
      <c r="D42" s="46">
        <v>6906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6906</v>
      </c>
      <c r="O42" s="47">
        <f t="shared" si="9"/>
        <v>0.31061934961543652</v>
      </c>
      <c r="P42" s="9"/>
    </row>
    <row r="43" spans="1:16">
      <c r="A43" s="12"/>
      <c r="B43" s="25">
        <v>347.4</v>
      </c>
      <c r="C43" s="20" t="s">
        <v>47</v>
      </c>
      <c r="D43" s="46">
        <v>40542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40542</v>
      </c>
      <c r="O43" s="47">
        <f t="shared" si="9"/>
        <v>1.8235055997841048</v>
      </c>
      <c r="P43" s="9"/>
    </row>
    <row r="44" spans="1:16">
      <c r="A44" s="12"/>
      <c r="B44" s="25">
        <v>347.5</v>
      </c>
      <c r="C44" s="20" t="s">
        <v>106</v>
      </c>
      <c r="D44" s="46">
        <v>21775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21775</v>
      </c>
      <c r="O44" s="47">
        <f t="shared" si="9"/>
        <v>0.97939999100436292</v>
      </c>
      <c r="P44" s="9"/>
    </row>
    <row r="45" spans="1:16">
      <c r="A45" s="12"/>
      <c r="B45" s="25">
        <v>347.9</v>
      </c>
      <c r="C45" s="20" t="s">
        <v>76</v>
      </c>
      <c r="D45" s="46">
        <v>12188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12188</v>
      </c>
      <c r="O45" s="47">
        <f t="shared" si="9"/>
        <v>0.54819412584896321</v>
      </c>
      <c r="P45" s="9"/>
    </row>
    <row r="46" spans="1:16">
      <c r="A46" s="12"/>
      <c r="B46" s="25">
        <v>349</v>
      </c>
      <c r="C46" s="20" t="s">
        <v>1</v>
      </c>
      <c r="D46" s="46">
        <v>184375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184375</v>
      </c>
      <c r="O46" s="47">
        <f t="shared" si="9"/>
        <v>8.2928529663113384</v>
      </c>
      <c r="P46" s="9"/>
    </row>
    <row r="47" spans="1:16" ht="15.75">
      <c r="A47" s="29" t="s">
        <v>40</v>
      </c>
      <c r="B47" s="30"/>
      <c r="C47" s="31"/>
      <c r="D47" s="32">
        <f t="shared" ref="D47:M47" si="10">SUM(D48:D50)</f>
        <v>333616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333616</v>
      </c>
      <c r="O47" s="45">
        <f t="shared" si="9"/>
        <v>15.005442360455179</v>
      </c>
      <c r="P47" s="10"/>
    </row>
    <row r="48" spans="1:16">
      <c r="A48" s="13"/>
      <c r="B48" s="39">
        <v>351.5</v>
      </c>
      <c r="C48" s="21" t="s">
        <v>77</v>
      </c>
      <c r="D48" s="46">
        <v>206259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206259</v>
      </c>
      <c r="O48" s="47">
        <f t="shared" si="9"/>
        <v>9.2771555795439209</v>
      </c>
      <c r="P48" s="9"/>
    </row>
    <row r="49" spans="1:119">
      <c r="A49" s="13"/>
      <c r="B49" s="39">
        <v>354</v>
      </c>
      <c r="C49" s="21" t="s">
        <v>51</v>
      </c>
      <c r="D49" s="46">
        <v>123751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123751</v>
      </c>
      <c r="O49" s="47">
        <f t="shared" si="9"/>
        <v>5.5660954437098011</v>
      </c>
      <c r="P49" s="9"/>
    </row>
    <row r="50" spans="1:119">
      <c r="A50" s="13"/>
      <c r="B50" s="39">
        <v>356</v>
      </c>
      <c r="C50" s="21" t="s">
        <v>78</v>
      </c>
      <c r="D50" s="46">
        <v>3606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3606</v>
      </c>
      <c r="O50" s="47">
        <f t="shared" si="9"/>
        <v>0.16219133720145729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SUM(D52:D59)</f>
        <v>1307474</v>
      </c>
      <c r="E51" s="32">
        <f t="shared" si="12"/>
        <v>124083</v>
      </c>
      <c r="F51" s="32">
        <f t="shared" si="12"/>
        <v>0</v>
      </c>
      <c r="G51" s="32">
        <f t="shared" si="12"/>
        <v>209531</v>
      </c>
      <c r="H51" s="32">
        <f t="shared" si="12"/>
        <v>0</v>
      </c>
      <c r="I51" s="32">
        <f t="shared" si="12"/>
        <v>4217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1"/>
        <v>1645305</v>
      </c>
      <c r="O51" s="45">
        <f t="shared" si="9"/>
        <v>74.002833625691537</v>
      </c>
      <c r="P51" s="10"/>
    </row>
    <row r="52" spans="1:119">
      <c r="A52" s="12"/>
      <c r="B52" s="25">
        <v>361.1</v>
      </c>
      <c r="C52" s="20" t="s">
        <v>54</v>
      </c>
      <c r="D52" s="46">
        <v>448355</v>
      </c>
      <c r="E52" s="46">
        <v>183256</v>
      </c>
      <c r="F52" s="46">
        <v>0</v>
      </c>
      <c r="G52" s="46">
        <v>373971</v>
      </c>
      <c r="H52" s="46">
        <v>0</v>
      </c>
      <c r="I52" s="46">
        <v>4607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1010189</v>
      </c>
      <c r="O52" s="47">
        <f t="shared" si="9"/>
        <v>45.436468312868257</v>
      </c>
      <c r="P52" s="9"/>
    </row>
    <row r="53" spans="1:119">
      <c r="A53" s="12"/>
      <c r="B53" s="25">
        <v>361.3</v>
      </c>
      <c r="C53" s="20" t="s">
        <v>107</v>
      </c>
      <c r="D53" s="46">
        <v>-123646</v>
      </c>
      <c r="E53" s="46">
        <v>-59914</v>
      </c>
      <c r="F53" s="46">
        <v>0</v>
      </c>
      <c r="G53" s="46">
        <v>-164997</v>
      </c>
      <c r="H53" s="46">
        <v>0</v>
      </c>
      <c r="I53" s="46">
        <v>-394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3">SUM(D53:M53)</f>
        <v>-348951</v>
      </c>
      <c r="O53" s="47">
        <f t="shared" si="9"/>
        <v>-15.695182836324383</v>
      </c>
      <c r="P53" s="9"/>
    </row>
    <row r="54" spans="1:119">
      <c r="A54" s="12"/>
      <c r="B54" s="25">
        <v>361.4</v>
      </c>
      <c r="C54" s="20" t="s">
        <v>108</v>
      </c>
      <c r="D54" s="46">
        <v>455</v>
      </c>
      <c r="E54" s="46">
        <v>228</v>
      </c>
      <c r="F54" s="46">
        <v>0</v>
      </c>
      <c r="G54" s="46">
        <v>557</v>
      </c>
      <c r="H54" s="46">
        <v>0</v>
      </c>
      <c r="I54" s="46">
        <v>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1244</v>
      </c>
      <c r="O54" s="47">
        <f t="shared" si="9"/>
        <v>5.5952862861512166E-2</v>
      </c>
      <c r="P54" s="9"/>
    </row>
    <row r="55" spans="1:119">
      <c r="A55" s="12"/>
      <c r="B55" s="25">
        <v>362</v>
      </c>
      <c r="C55" s="20" t="s">
        <v>55</v>
      </c>
      <c r="D55" s="46">
        <v>786594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786594</v>
      </c>
      <c r="O55" s="47">
        <f t="shared" si="9"/>
        <v>35.379570908109564</v>
      </c>
      <c r="P55" s="9"/>
    </row>
    <row r="56" spans="1:119">
      <c r="A56" s="12"/>
      <c r="B56" s="25">
        <v>364</v>
      </c>
      <c r="C56" s="20" t="s">
        <v>109</v>
      </c>
      <c r="D56" s="46">
        <v>45867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45867</v>
      </c>
      <c r="O56" s="47">
        <f t="shared" si="9"/>
        <v>2.063014437997571</v>
      </c>
      <c r="P56" s="9"/>
    </row>
    <row r="57" spans="1:119">
      <c r="A57" s="12"/>
      <c r="B57" s="25">
        <v>366</v>
      </c>
      <c r="C57" s="20" t="s">
        <v>83</v>
      </c>
      <c r="D57" s="46">
        <v>16040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16040</v>
      </c>
      <c r="O57" s="47">
        <f t="shared" si="9"/>
        <v>0.72145009670309901</v>
      </c>
      <c r="P57" s="9"/>
    </row>
    <row r="58" spans="1:119">
      <c r="A58" s="12"/>
      <c r="B58" s="25">
        <v>369.3</v>
      </c>
      <c r="C58" s="20" t="s">
        <v>110</v>
      </c>
      <c r="D58" s="46">
        <v>34682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34682</v>
      </c>
      <c r="O58" s="47">
        <f t="shared" si="9"/>
        <v>1.5599334322853415</v>
      </c>
      <c r="P58" s="9"/>
    </row>
    <row r="59" spans="1:119">
      <c r="A59" s="12"/>
      <c r="B59" s="25">
        <v>369.9</v>
      </c>
      <c r="C59" s="20" t="s">
        <v>56</v>
      </c>
      <c r="D59" s="46">
        <v>99127</v>
      </c>
      <c r="E59" s="46">
        <v>513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99640</v>
      </c>
      <c r="O59" s="47">
        <f t="shared" si="9"/>
        <v>4.4816264111905726</v>
      </c>
      <c r="P59" s="9"/>
    </row>
    <row r="60" spans="1:119" ht="15.75">
      <c r="A60" s="29" t="s">
        <v>41</v>
      </c>
      <c r="B60" s="30"/>
      <c r="C60" s="31"/>
      <c r="D60" s="32">
        <f t="shared" ref="D60:M60" si="14">SUM(D61:D61)</f>
        <v>0</v>
      </c>
      <c r="E60" s="32">
        <f t="shared" si="14"/>
        <v>717034</v>
      </c>
      <c r="F60" s="32">
        <f t="shared" si="14"/>
        <v>0</v>
      </c>
      <c r="G60" s="32">
        <f t="shared" si="14"/>
        <v>7177376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7894410</v>
      </c>
      <c r="O60" s="45">
        <f t="shared" si="9"/>
        <v>355.07623802455811</v>
      </c>
      <c r="P60" s="9"/>
    </row>
    <row r="61" spans="1:119" ht="15.75" thickBot="1">
      <c r="A61" s="12"/>
      <c r="B61" s="25">
        <v>381</v>
      </c>
      <c r="C61" s="20" t="s">
        <v>57</v>
      </c>
      <c r="D61" s="46">
        <v>0</v>
      </c>
      <c r="E61" s="46">
        <v>717034</v>
      </c>
      <c r="F61" s="46">
        <v>0</v>
      </c>
      <c r="G61" s="46">
        <v>7177376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7894410</v>
      </c>
      <c r="O61" s="47">
        <f t="shared" si="9"/>
        <v>355.07623802455811</v>
      </c>
      <c r="P61" s="9"/>
    </row>
    <row r="62" spans="1:119" ht="16.5" thickBot="1">
      <c r="A62" s="14" t="s">
        <v>48</v>
      </c>
      <c r="B62" s="23"/>
      <c r="C62" s="22"/>
      <c r="D62" s="15">
        <f t="shared" ref="D62:M62" si="15">SUM(D5,D16,D26,D33,D47,D51,D60)</f>
        <v>37633229</v>
      </c>
      <c r="E62" s="15">
        <f t="shared" si="15"/>
        <v>6792018</v>
      </c>
      <c r="F62" s="15">
        <f t="shared" si="15"/>
        <v>0</v>
      </c>
      <c r="G62" s="15">
        <f t="shared" si="15"/>
        <v>34550506</v>
      </c>
      <c r="H62" s="15">
        <f t="shared" si="15"/>
        <v>0</v>
      </c>
      <c r="I62" s="15">
        <f t="shared" si="15"/>
        <v>1098459</v>
      </c>
      <c r="J62" s="15">
        <f t="shared" si="15"/>
        <v>0</v>
      </c>
      <c r="K62" s="15">
        <f t="shared" si="15"/>
        <v>0</v>
      </c>
      <c r="L62" s="15">
        <f t="shared" si="15"/>
        <v>0</v>
      </c>
      <c r="M62" s="15">
        <f t="shared" si="15"/>
        <v>0</v>
      </c>
      <c r="N62" s="15">
        <f>SUM(D62:M62)</f>
        <v>80074212</v>
      </c>
      <c r="O62" s="38">
        <f t="shared" si="9"/>
        <v>3601.5927675077587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21" t="s">
        <v>131</v>
      </c>
      <c r="M64" s="121"/>
      <c r="N64" s="121"/>
      <c r="O64" s="43">
        <v>22233</v>
      </c>
    </row>
    <row r="65" spans="1:15">
      <c r="A65" s="122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  <row r="66" spans="1:15" ht="15.75" customHeight="1" thickBot="1">
      <c r="A66" s="123" t="s">
        <v>80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3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25518212</v>
      </c>
      <c r="E5" s="27">
        <f t="shared" si="0"/>
        <v>1023534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85191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26626937</v>
      </c>
      <c r="O5" s="33">
        <f t="shared" ref="O5:O36" si="1">(N5/O$63)</f>
        <v>1206.8593119702671</v>
      </c>
      <c r="P5" s="6"/>
    </row>
    <row r="6" spans="1:133">
      <c r="A6" s="12"/>
      <c r="B6" s="25">
        <v>311</v>
      </c>
      <c r="C6" s="20" t="s">
        <v>3</v>
      </c>
      <c r="D6" s="46">
        <v>20791901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20791901</v>
      </c>
      <c r="O6" s="47">
        <f t="shared" si="1"/>
        <v>942.38775325205097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220108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220108</v>
      </c>
      <c r="O7" s="47">
        <f t="shared" si="1"/>
        <v>9.9763404795358746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85191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85191</v>
      </c>
      <c r="O8" s="47">
        <f t="shared" si="1"/>
        <v>3.8612609345963831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803426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803426</v>
      </c>
      <c r="O9" s="47">
        <f t="shared" si="1"/>
        <v>36.415084077414676</v>
      </c>
      <c r="P9" s="9"/>
    </row>
    <row r="10" spans="1:133">
      <c r="A10" s="12"/>
      <c r="B10" s="25">
        <v>314.10000000000002</v>
      </c>
      <c r="C10" s="20" t="s">
        <v>14</v>
      </c>
      <c r="D10" s="46">
        <v>2547961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2547961</v>
      </c>
      <c r="O10" s="47">
        <f t="shared" si="1"/>
        <v>115.48570004079228</v>
      </c>
      <c r="P10" s="9"/>
    </row>
    <row r="11" spans="1:133">
      <c r="A11" s="12"/>
      <c r="B11" s="25">
        <v>314.3</v>
      </c>
      <c r="C11" s="20" t="s">
        <v>15</v>
      </c>
      <c r="D11" s="46">
        <v>940261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940261</v>
      </c>
      <c r="O11" s="47">
        <f t="shared" si="1"/>
        <v>42.617096496396684</v>
      </c>
      <c r="P11" s="9"/>
    </row>
    <row r="12" spans="1:133">
      <c r="A12" s="12"/>
      <c r="B12" s="25">
        <v>314.39999999999998</v>
      </c>
      <c r="C12" s="20" t="s">
        <v>69</v>
      </c>
      <c r="D12" s="46">
        <v>33596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33596</v>
      </c>
      <c r="O12" s="47">
        <f t="shared" si="1"/>
        <v>1.5227303630512623</v>
      </c>
      <c r="P12" s="9"/>
    </row>
    <row r="13" spans="1:133">
      <c r="A13" s="12"/>
      <c r="B13" s="25">
        <v>315</v>
      </c>
      <c r="C13" s="20" t="s">
        <v>94</v>
      </c>
      <c r="D13" s="46">
        <v>940108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940108</v>
      </c>
      <c r="O13" s="47">
        <f t="shared" si="1"/>
        <v>42.610161809364094</v>
      </c>
      <c r="P13" s="9"/>
    </row>
    <row r="14" spans="1:133">
      <c r="A14" s="12"/>
      <c r="B14" s="25">
        <v>316</v>
      </c>
      <c r="C14" s="20" t="s">
        <v>95</v>
      </c>
      <c r="D14" s="46">
        <v>249480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249480</v>
      </c>
      <c r="O14" s="47">
        <f t="shared" si="1"/>
        <v>11.307619090785478</v>
      </c>
      <c r="P14" s="9"/>
    </row>
    <row r="15" spans="1:133">
      <c r="A15" s="12"/>
      <c r="B15" s="25">
        <v>319</v>
      </c>
      <c r="C15" s="20" t="s">
        <v>96</v>
      </c>
      <c r="D15" s="46">
        <v>14905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14905</v>
      </c>
      <c r="O15" s="47">
        <f t="shared" si="1"/>
        <v>0.67556542627929117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1684895</v>
      </c>
      <c r="E16" s="32">
        <f t="shared" si="3"/>
        <v>4417965</v>
      </c>
      <c r="F16" s="32">
        <f t="shared" si="3"/>
        <v>0</v>
      </c>
      <c r="G16" s="32">
        <f t="shared" si="3"/>
        <v>22479923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28582783</v>
      </c>
      <c r="O16" s="45">
        <f t="shared" si="1"/>
        <v>1295.5075465711825</v>
      </c>
      <c r="P16" s="10"/>
    </row>
    <row r="17" spans="1:16">
      <c r="A17" s="12"/>
      <c r="B17" s="25">
        <v>322</v>
      </c>
      <c r="C17" s="20" t="s">
        <v>0</v>
      </c>
      <c r="D17" s="46">
        <v>130304</v>
      </c>
      <c r="E17" s="46">
        <v>4335152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4465456</v>
      </c>
      <c r="O17" s="47">
        <f t="shared" si="1"/>
        <v>202.39568508362416</v>
      </c>
      <c r="P17" s="9"/>
    </row>
    <row r="18" spans="1:16">
      <c r="A18" s="12"/>
      <c r="B18" s="25">
        <v>323.10000000000002</v>
      </c>
      <c r="C18" s="20" t="s">
        <v>20</v>
      </c>
      <c r="D18" s="46">
        <v>934540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934540</v>
      </c>
      <c r="O18" s="47">
        <f t="shared" si="1"/>
        <v>42.357793591080089</v>
      </c>
      <c r="P18" s="9"/>
    </row>
    <row r="19" spans="1:16">
      <c r="A19" s="12"/>
      <c r="B19" s="25">
        <v>323.39999999999998</v>
      </c>
      <c r="C19" s="20" t="s">
        <v>21</v>
      </c>
      <c r="D19" s="46">
        <v>11808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11808</v>
      </c>
      <c r="O19" s="47">
        <f t="shared" si="1"/>
        <v>0.53519466980918284</v>
      </c>
      <c r="P19" s="9"/>
    </row>
    <row r="20" spans="1:16">
      <c r="A20" s="12"/>
      <c r="B20" s="25">
        <v>323.7</v>
      </c>
      <c r="C20" s="20" t="s">
        <v>22</v>
      </c>
      <c r="D20" s="46">
        <v>417622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417622</v>
      </c>
      <c r="O20" s="47">
        <f t="shared" si="1"/>
        <v>18.928613515841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208851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208851</v>
      </c>
      <c r="O21" s="47">
        <f t="shared" si="1"/>
        <v>9.4661197479943802</v>
      </c>
      <c r="P21" s="9"/>
    </row>
    <row r="22" spans="1:16">
      <c r="A22" s="12"/>
      <c r="B22" s="25">
        <v>324.62</v>
      </c>
      <c r="C22" s="20" t="s">
        <v>97</v>
      </c>
      <c r="D22" s="46">
        <v>0</v>
      </c>
      <c r="E22" s="46">
        <v>0</v>
      </c>
      <c r="F22" s="46">
        <v>0</v>
      </c>
      <c r="G22" s="46">
        <v>399559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399559</v>
      </c>
      <c r="O22" s="47">
        <f t="shared" si="1"/>
        <v>18.109912523228935</v>
      </c>
      <c r="P22" s="9"/>
    </row>
    <row r="23" spans="1:16">
      <c r="A23" s="12"/>
      <c r="B23" s="25">
        <v>324.72000000000003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280064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280064</v>
      </c>
      <c r="O23" s="47">
        <f t="shared" si="1"/>
        <v>12.693831301273626</v>
      </c>
      <c r="P23" s="9"/>
    </row>
    <row r="24" spans="1:16">
      <c r="A24" s="12"/>
      <c r="B24" s="25">
        <v>325.10000000000002</v>
      </c>
      <c r="C24" s="20" t="s">
        <v>99</v>
      </c>
      <c r="D24" s="46">
        <v>0</v>
      </c>
      <c r="E24" s="46">
        <v>0</v>
      </c>
      <c r="F24" s="46">
        <v>0</v>
      </c>
      <c r="G24" s="46">
        <v>325651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325651</v>
      </c>
      <c r="O24" s="47">
        <f t="shared" si="1"/>
        <v>14.760050763722068</v>
      </c>
      <c r="P24" s="9"/>
    </row>
    <row r="25" spans="1:16">
      <c r="A25" s="12"/>
      <c r="B25" s="25">
        <v>329</v>
      </c>
      <c r="C25" s="20" t="s">
        <v>26</v>
      </c>
      <c r="D25" s="46">
        <v>190621</v>
      </c>
      <c r="E25" s="46">
        <v>82813</v>
      </c>
      <c r="F25" s="46">
        <v>0</v>
      </c>
      <c r="G25" s="46">
        <v>21265798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5">SUM(D25:M25)</f>
        <v>21539232</v>
      </c>
      <c r="O25" s="47">
        <f t="shared" si="1"/>
        <v>976.26034537460907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SUM(D27:D32)</f>
        <v>2109640</v>
      </c>
      <c r="E26" s="32">
        <f t="shared" si="6"/>
        <v>132685</v>
      </c>
      <c r="F26" s="32">
        <f t="shared" si="6"/>
        <v>0</v>
      </c>
      <c r="G26" s="32">
        <f t="shared" si="6"/>
        <v>200000</v>
      </c>
      <c r="H26" s="32">
        <f t="shared" si="6"/>
        <v>0</v>
      </c>
      <c r="I26" s="32">
        <f t="shared" si="6"/>
        <v>178684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2621009</v>
      </c>
      <c r="O26" s="45">
        <f t="shared" si="1"/>
        <v>118.79658251371073</v>
      </c>
      <c r="P26" s="10"/>
    </row>
    <row r="27" spans="1:16">
      <c r="A27" s="12"/>
      <c r="B27" s="25">
        <v>331.2</v>
      </c>
      <c r="C27" s="20" t="s">
        <v>70</v>
      </c>
      <c r="D27" s="46">
        <v>3415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3415</v>
      </c>
      <c r="O27" s="47">
        <f t="shared" si="1"/>
        <v>0.15478402755744913</v>
      </c>
      <c r="P27" s="9"/>
    </row>
    <row r="28" spans="1:16">
      <c r="A28" s="12"/>
      <c r="B28" s="25">
        <v>331.7</v>
      </c>
      <c r="C28" s="20" t="s">
        <v>128</v>
      </c>
      <c r="D28" s="46">
        <v>0</v>
      </c>
      <c r="E28" s="46">
        <v>0</v>
      </c>
      <c r="F28" s="46">
        <v>0</v>
      </c>
      <c r="G28" s="46">
        <v>200000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200000</v>
      </c>
      <c r="O28" s="47">
        <f t="shared" si="1"/>
        <v>9.0649503693967279</v>
      </c>
      <c r="P28" s="9"/>
    </row>
    <row r="29" spans="1:16">
      <c r="A29" s="12"/>
      <c r="B29" s="25">
        <v>334.36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178684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178684</v>
      </c>
      <c r="O29" s="47">
        <f t="shared" si="1"/>
        <v>8.0988079590264235</v>
      </c>
      <c r="P29" s="9"/>
    </row>
    <row r="30" spans="1:16">
      <c r="A30" s="12"/>
      <c r="B30" s="25">
        <v>335.12</v>
      </c>
      <c r="C30" s="20" t="s">
        <v>101</v>
      </c>
      <c r="D30" s="46">
        <v>425351</v>
      </c>
      <c r="E30" s="46">
        <v>132685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558036</v>
      </c>
      <c r="O30" s="47">
        <f t="shared" si="1"/>
        <v>25.292843221683363</v>
      </c>
      <c r="P30" s="9"/>
    </row>
    <row r="31" spans="1:16">
      <c r="A31" s="12"/>
      <c r="B31" s="25">
        <v>335.15</v>
      </c>
      <c r="C31" s="20" t="s">
        <v>102</v>
      </c>
      <c r="D31" s="46">
        <v>19051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19051</v>
      </c>
      <c r="O31" s="47">
        <f t="shared" si="1"/>
        <v>0.86348184743688527</v>
      </c>
      <c r="P31" s="9"/>
    </row>
    <row r="32" spans="1:16">
      <c r="A32" s="12"/>
      <c r="B32" s="25">
        <v>335.18</v>
      </c>
      <c r="C32" s="20" t="s">
        <v>103</v>
      </c>
      <c r="D32" s="46">
        <v>1661823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1661823</v>
      </c>
      <c r="O32" s="47">
        <f t="shared" si="1"/>
        <v>75.321715088609892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SUM(D34:D44)</f>
        <v>4468141</v>
      </c>
      <c r="E33" s="32">
        <f t="shared" si="7"/>
        <v>24663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968879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5461683</v>
      </c>
      <c r="O33" s="45">
        <f t="shared" si="1"/>
        <v>247.54942664188914</v>
      </c>
      <c r="P33" s="10"/>
    </row>
    <row r="34" spans="1:16">
      <c r="A34" s="12"/>
      <c r="B34" s="25">
        <v>341.3</v>
      </c>
      <c r="C34" s="20" t="s">
        <v>104</v>
      </c>
      <c r="D34" s="46">
        <v>908000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8">SUM(D34:M34)</f>
        <v>908000</v>
      </c>
      <c r="O34" s="47">
        <f t="shared" si="1"/>
        <v>41.154874677061144</v>
      </c>
      <c r="P34" s="9"/>
    </row>
    <row r="35" spans="1:16">
      <c r="A35" s="12"/>
      <c r="B35" s="25">
        <v>341.9</v>
      </c>
      <c r="C35" s="20" t="s">
        <v>125</v>
      </c>
      <c r="D35" s="46">
        <v>0</v>
      </c>
      <c r="E35" s="46">
        <v>24663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24663</v>
      </c>
      <c r="O35" s="47">
        <f t="shared" si="1"/>
        <v>1.1178443548021575</v>
      </c>
      <c r="P35" s="9"/>
    </row>
    <row r="36" spans="1:16">
      <c r="A36" s="12"/>
      <c r="B36" s="25">
        <v>342.1</v>
      </c>
      <c r="C36" s="20" t="s">
        <v>43</v>
      </c>
      <c r="D36" s="46">
        <v>387414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387414</v>
      </c>
      <c r="O36" s="47">
        <f t="shared" si="1"/>
        <v>17.559443412047319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968879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968879</v>
      </c>
      <c r="O37" s="47">
        <f t="shared" ref="O37:O61" si="9">(N37/O$63)</f>
        <v>43.914200244753658</v>
      </c>
      <c r="P37" s="9"/>
    </row>
    <row r="38" spans="1:16">
      <c r="A38" s="12"/>
      <c r="B38" s="25">
        <v>344.5</v>
      </c>
      <c r="C38" s="20" t="s">
        <v>105</v>
      </c>
      <c r="D38" s="46">
        <v>1549399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1549399</v>
      </c>
      <c r="O38" s="47">
        <f t="shared" si="9"/>
        <v>70.226125186964595</v>
      </c>
      <c r="P38" s="9"/>
    </row>
    <row r="39" spans="1:16">
      <c r="A39" s="12"/>
      <c r="B39" s="25">
        <v>347.2</v>
      </c>
      <c r="C39" s="20" t="s">
        <v>45</v>
      </c>
      <c r="D39" s="46">
        <v>1110485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1110485</v>
      </c>
      <c r="O39" s="47">
        <f t="shared" si="9"/>
        <v>50.332457054797622</v>
      </c>
      <c r="P39" s="9"/>
    </row>
    <row r="40" spans="1:16">
      <c r="A40" s="12"/>
      <c r="B40" s="25">
        <v>347.3</v>
      </c>
      <c r="C40" s="20" t="s">
        <v>46</v>
      </c>
      <c r="D40" s="46">
        <v>9717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9717</v>
      </c>
      <c r="O40" s="47">
        <f t="shared" si="9"/>
        <v>0.44042061369714003</v>
      </c>
      <c r="P40" s="9"/>
    </row>
    <row r="41" spans="1:16">
      <c r="A41" s="12"/>
      <c r="B41" s="25">
        <v>347.4</v>
      </c>
      <c r="C41" s="20" t="s">
        <v>47</v>
      </c>
      <c r="D41" s="46">
        <v>45585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45585</v>
      </c>
      <c r="O41" s="47">
        <f t="shared" si="9"/>
        <v>2.0661288129447493</v>
      </c>
      <c r="P41" s="9"/>
    </row>
    <row r="42" spans="1:16">
      <c r="A42" s="12"/>
      <c r="B42" s="25">
        <v>347.5</v>
      </c>
      <c r="C42" s="20" t="s">
        <v>106</v>
      </c>
      <c r="D42" s="46">
        <v>39183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39183</v>
      </c>
      <c r="O42" s="47">
        <f t="shared" si="9"/>
        <v>1.7759597516203598</v>
      </c>
      <c r="P42" s="9"/>
    </row>
    <row r="43" spans="1:16">
      <c r="A43" s="12"/>
      <c r="B43" s="25">
        <v>347.9</v>
      </c>
      <c r="C43" s="20" t="s">
        <v>76</v>
      </c>
      <c r="D43" s="46">
        <v>19330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19330</v>
      </c>
      <c r="O43" s="47">
        <f t="shared" si="9"/>
        <v>0.87612745320219376</v>
      </c>
      <c r="P43" s="9"/>
    </row>
    <row r="44" spans="1:16">
      <c r="A44" s="12"/>
      <c r="B44" s="25">
        <v>349</v>
      </c>
      <c r="C44" s="20" t="s">
        <v>1</v>
      </c>
      <c r="D44" s="46">
        <v>399028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399028</v>
      </c>
      <c r="O44" s="47">
        <f t="shared" si="9"/>
        <v>18.085845079998187</v>
      </c>
      <c r="P44" s="9"/>
    </row>
    <row r="45" spans="1:16" ht="15.75">
      <c r="A45" s="29" t="s">
        <v>40</v>
      </c>
      <c r="B45" s="30"/>
      <c r="C45" s="31"/>
      <c r="D45" s="32">
        <f t="shared" ref="D45:M45" si="10">SUM(D46:D49)</f>
        <v>427388</v>
      </c>
      <c r="E45" s="32">
        <f t="shared" si="10"/>
        <v>38225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1" si="11">SUM(D45:M45)</f>
        <v>465613</v>
      </c>
      <c r="O45" s="45">
        <f t="shared" si="9"/>
        <v>21.103793681729591</v>
      </c>
      <c r="P45" s="10"/>
    </row>
    <row r="46" spans="1:16">
      <c r="A46" s="13"/>
      <c r="B46" s="39">
        <v>351.5</v>
      </c>
      <c r="C46" s="21" t="s">
        <v>77</v>
      </c>
      <c r="D46" s="46">
        <v>211086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211086</v>
      </c>
      <c r="O46" s="47">
        <f t="shared" si="9"/>
        <v>9.5674205683723876</v>
      </c>
      <c r="P46" s="9"/>
    </row>
    <row r="47" spans="1:16">
      <c r="A47" s="13"/>
      <c r="B47" s="39">
        <v>354</v>
      </c>
      <c r="C47" s="21" t="s">
        <v>51</v>
      </c>
      <c r="D47" s="46">
        <v>212592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212592</v>
      </c>
      <c r="O47" s="47">
        <f t="shared" si="9"/>
        <v>9.6356796446539459</v>
      </c>
      <c r="P47" s="9"/>
    </row>
    <row r="48" spans="1:16">
      <c r="A48" s="13"/>
      <c r="B48" s="39">
        <v>355</v>
      </c>
      <c r="C48" s="21" t="s">
        <v>52</v>
      </c>
      <c r="D48" s="46">
        <v>0</v>
      </c>
      <c r="E48" s="46">
        <v>26325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26325</v>
      </c>
      <c r="O48" s="47">
        <f t="shared" si="9"/>
        <v>1.1931740923718444</v>
      </c>
      <c r="P48" s="9"/>
    </row>
    <row r="49" spans="1:119">
      <c r="A49" s="13"/>
      <c r="B49" s="39">
        <v>356</v>
      </c>
      <c r="C49" s="21" t="s">
        <v>78</v>
      </c>
      <c r="D49" s="46">
        <v>3710</v>
      </c>
      <c r="E49" s="46">
        <v>11900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15610</v>
      </c>
      <c r="O49" s="47">
        <f t="shared" si="9"/>
        <v>0.7075193763314146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SUM(D51:D58)</f>
        <v>1379297</v>
      </c>
      <c r="E50" s="32">
        <f t="shared" si="12"/>
        <v>184054</v>
      </c>
      <c r="F50" s="32">
        <f t="shared" si="12"/>
        <v>0</v>
      </c>
      <c r="G50" s="32">
        <f t="shared" si="12"/>
        <v>507286</v>
      </c>
      <c r="H50" s="32">
        <f t="shared" si="12"/>
        <v>0</v>
      </c>
      <c r="I50" s="32">
        <f t="shared" si="12"/>
        <v>5366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1"/>
        <v>2076003</v>
      </c>
      <c r="O50" s="45">
        <f t="shared" si="9"/>
        <v>94.094320808593579</v>
      </c>
      <c r="P50" s="10"/>
    </row>
    <row r="51" spans="1:119">
      <c r="A51" s="12"/>
      <c r="B51" s="25">
        <v>361.1</v>
      </c>
      <c r="C51" s="20" t="s">
        <v>54</v>
      </c>
      <c r="D51" s="46">
        <v>433668</v>
      </c>
      <c r="E51" s="46">
        <v>174553</v>
      </c>
      <c r="F51" s="46">
        <v>0</v>
      </c>
      <c r="G51" s="46">
        <v>408526</v>
      </c>
      <c r="H51" s="46">
        <v>0</v>
      </c>
      <c r="I51" s="46">
        <v>4043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1020790</v>
      </c>
      <c r="O51" s="47">
        <f t="shared" si="9"/>
        <v>46.267053437882424</v>
      </c>
      <c r="P51" s="9"/>
    </row>
    <row r="52" spans="1:119">
      <c r="A52" s="12"/>
      <c r="B52" s="25">
        <v>361.3</v>
      </c>
      <c r="C52" s="20" t="s">
        <v>107</v>
      </c>
      <c r="D52" s="46">
        <v>47437</v>
      </c>
      <c r="E52" s="46">
        <v>9402</v>
      </c>
      <c r="F52" s="46">
        <v>0</v>
      </c>
      <c r="G52" s="46">
        <v>94357</v>
      </c>
      <c r="H52" s="46">
        <v>0</v>
      </c>
      <c r="I52" s="46">
        <v>1423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3">SUM(D52:M52)</f>
        <v>152619</v>
      </c>
      <c r="O52" s="47">
        <f t="shared" si="9"/>
        <v>6.9174183021347959</v>
      </c>
      <c r="P52" s="9"/>
    </row>
    <row r="53" spans="1:119">
      <c r="A53" s="12"/>
      <c r="B53" s="25">
        <v>361.4</v>
      </c>
      <c r="C53" s="20" t="s">
        <v>108</v>
      </c>
      <c r="D53" s="46">
        <v>-95</v>
      </c>
      <c r="E53" s="46">
        <v>-598</v>
      </c>
      <c r="F53" s="46">
        <v>0</v>
      </c>
      <c r="G53" s="46">
        <v>-597</v>
      </c>
      <c r="H53" s="46">
        <v>0</v>
      </c>
      <c r="I53" s="46">
        <v>-100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-1390</v>
      </c>
      <c r="O53" s="47">
        <f t="shared" si="9"/>
        <v>-6.3001405067307253E-2</v>
      </c>
      <c r="P53" s="9"/>
    </row>
    <row r="54" spans="1:119">
      <c r="A54" s="12"/>
      <c r="B54" s="25">
        <v>362</v>
      </c>
      <c r="C54" s="20" t="s">
        <v>55</v>
      </c>
      <c r="D54" s="46">
        <v>656656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656656</v>
      </c>
      <c r="O54" s="47">
        <f t="shared" si="9"/>
        <v>29.762770248832886</v>
      </c>
      <c r="P54" s="9"/>
    </row>
    <row r="55" spans="1:119">
      <c r="A55" s="12"/>
      <c r="B55" s="25">
        <v>364</v>
      </c>
      <c r="C55" s="20" t="s">
        <v>109</v>
      </c>
      <c r="D55" s="46">
        <v>55348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55348</v>
      </c>
      <c r="O55" s="47">
        <f t="shared" si="9"/>
        <v>2.5086343652268503</v>
      </c>
      <c r="P55" s="9"/>
    </row>
    <row r="56" spans="1:119">
      <c r="A56" s="12"/>
      <c r="B56" s="25">
        <v>366</v>
      </c>
      <c r="C56" s="20" t="s">
        <v>83</v>
      </c>
      <c r="D56" s="46">
        <v>41051</v>
      </c>
      <c r="E56" s="46">
        <v>0</v>
      </c>
      <c r="F56" s="46">
        <v>0</v>
      </c>
      <c r="G56" s="46">
        <v>5000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46051</v>
      </c>
      <c r="O56" s="47">
        <f t="shared" si="9"/>
        <v>2.0872501473054434</v>
      </c>
      <c r="P56" s="9"/>
    </row>
    <row r="57" spans="1:119">
      <c r="A57" s="12"/>
      <c r="B57" s="25">
        <v>369.3</v>
      </c>
      <c r="C57" s="20" t="s">
        <v>110</v>
      </c>
      <c r="D57" s="46">
        <v>46173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46173</v>
      </c>
      <c r="O57" s="47">
        <f t="shared" si="9"/>
        <v>2.0927797670307755</v>
      </c>
      <c r="P57" s="9"/>
    </row>
    <row r="58" spans="1:119">
      <c r="A58" s="12"/>
      <c r="B58" s="25">
        <v>369.9</v>
      </c>
      <c r="C58" s="20" t="s">
        <v>56</v>
      </c>
      <c r="D58" s="46">
        <v>99059</v>
      </c>
      <c r="E58" s="46">
        <v>697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99756</v>
      </c>
      <c r="O58" s="47">
        <f t="shared" si="9"/>
        <v>4.5214159452476999</v>
      </c>
      <c r="P58" s="9"/>
    </row>
    <row r="59" spans="1:119" ht="15.75">
      <c r="A59" s="29" t="s">
        <v>41</v>
      </c>
      <c r="B59" s="30"/>
      <c r="C59" s="31"/>
      <c r="D59" s="32">
        <f t="shared" ref="D59:M59" si="14">SUM(D60:D60)</f>
        <v>0</v>
      </c>
      <c r="E59" s="32">
        <f t="shared" si="14"/>
        <v>843330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300000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1143330</v>
      </c>
      <c r="O59" s="45">
        <f t="shared" si="9"/>
        <v>51.821148529211804</v>
      </c>
      <c r="P59" s="9"/>
    </row>
    <row r="60" spans="1:119" ht="15.75" thickBot="1">
      <c r="A60" s="12"/>
      <c r="B60" s="25">
        <v>381</v>
      </c>
      <c r="C60" s="20" t="s">
        <v>57</v>
      </c>
      <c r="D60" s="46">
        <v>0</v>
      </c>
      <c r="E60" s="46">
        <v>843330</v>
      </c>
      <c r="F60" s="46">
        <v>0</v>
      </c>
      <c r="G60" s="46">
        <v>0</v>
      </c>
      <c r="H60" s="46">
        <v>0</v>
      </c>
      <c r="I60" s="46">
        <v>300000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1143330</v>
      </c>
      <c r="O60" s="47">
        <f t="shared" si="9"/>
        <v>51.821148529211804</v>
      </c>
      <c r="P60" s="9"/>
    </row>
    <row r="61" spans="1:119" ht="16.5" thickBot="1">
      <c r="A61" s="14" t="s">
        <v>48</v>
      </c>
      <c r="B61" s="23"/>
      <c r="C61" s="22"/>
      <c r="D61" s="15">
        <f t="shared" ref="D61:M61" si="15">SUM(D5,D16,D26,D33,D45,D50,D59)</f>
        <v>35587573</v>
      </c>
      <c r="E61" s="15">
        <f t="shared" si="15"/>
        <v>6664456</v>
      </c>
      <c r="F61" s="15">
        <f t="shared" si="15"/>
        <v>0</v>
      </c>
      <c r="G61" s="15">
        <f t="shared" si="15"/>
        <v>23187209</v>
      </c>
      <c r="H61" s="15">
        <f t="shared" si="15"/>
        <v>0</v>
      </c>
      <c r="I61" s="15">
        <f t="shared" si="15"/>
        <v>1538120</v>
      </c>
      <c r="J61" s="15">
        <f t="shared" si="15"/>
        <v>0</v>
      </c>
      <c r="K61" s="15">
        <f t="shared" si="15"/>
        <v>0</v>
      </c>
      <c r="L61" s="15">
        <f t="shared" si="15"/>
        <v>0</v>
      </c>
      <c r="M61" s="15">
        <f t="shared" si="15"/>
        <v>0</v>
      </c>
      <c r="N61" s="15">
        <f>SUM(D61:M61)</f>
        <v>66977358</v>
      </c>
      <c r="O61" s="38">
        <f t="shared" si="9"/>
        <v>3035.7321307165844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21" t="s">
        <v>129</v>
      </c>
      <c r="M63" s="121"/>
      <c r="N63" s="121"/>
      <c r="O63" s="43">
        <v>22063</v>
      </c>
    </row>
    <row r="64" spans="1:119">
      <c r="A64" s="122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  <row r="65" spans="1:15" ht="15.75" customHeight="1" thickBot="1">
      <c r="A65" s="123" t="s">
        <v>80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3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35</v>
      </c>
      <c r="E3" s="132"/>
      <c r="F3" s="132"/>
      <c r="G3" s="132"/>
      <c r="H3" s="133"/>
      <c r="I3" s="131" t="s">
        <v>36</v>
      </c>
      <c r="J3" s="133"/>
      <c r="K3" s="131" t="s">
        <v>38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60</v>
      </c>
      <c r="F4" s="34" t="s">
        <v>61</v>
      </c>
      <c r="G4" s="34" t="s">
        <v>62</v>
      </c>
      <c r="H4" s="34" t="s">
        <v>6</v>
      </c>
      <c r="I4" s="34" t="s">
        <v>7</v>
      </c>
      <c r="J4" s="35" t="s">
        <v>63</v>
      </c>
      <c r="K4" s="35" t="s">
        <v>8</v>
      </c>
      <c r="L4" s="35" t="s">
        <v>9</v>
      </c>
      <c r="M4" s="35" t="s">
        <v>10</v>
      </c>
      <c r="N4" s="35" t="s">
        <v>37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23736366</v>
      </c>
      <c r="E5" s="27">
        <f t="shared" si="0"/>
        <v>1053965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85550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24875881</v>
      </c>
      <c r="O5" s="33">
        <f t="shared" ref="O5:O36" si="1">(N5/O$62)</f>
        <v>1152.0878566135607</v>
      </c>
      <c r="P5" s="6"/>
    </row>
    <row r="6" spans="1:133">
      <c r="A6" s="12"/>
      <c r="B6" s="25">
        <v>311</v>
      </c>
      <c r="C6" s="20" t="s">
        <v>3</v>
      </c>
      <c r="D6" s="46">
        <v>19186170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19186170</v>
      </c>
      <c r="O6" s="47">
        <f t="shared" si="1"/>
        <v>888.57771396813632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222474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222474</v>
      </c>
      <c r="O7" s="47">
        <f t="shared" si="1"/>
        <v>10.303538347536124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85550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85550</v>
      </c>
      <c r="O8" s="47">
        <f t="shared" si="1"/>
        <v>3.9621155983697665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831491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831491</v>
      </c>
      <c r="O9" s="47">
        <f t="shared" si="1"/>
        <v>38.509216376435717</v>
      </c>
      <c r="P9" s="9"/>
    </row>
    <row r="10" spans="1:133">
      <c r="A10" s="12"/>
      <c r="B10" s="25">
        <v>314.10000000000002</v>
      </c>
      <c r="C10" s="20" t="s">
        <v>14</v>
      </c>
      <c r="D10" s="46">
        <v>2469148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2469148</v>
      </c>
      <c r="O10" s="47">
        <f t="shared" si="1"/>
        <v>114.35476102260097</v>
      </c>
      <c r="P10" s="9"/>
    </row>
    <row r="11" spans="1:133">
      <c r="A11" s="12"/>
      <c r="B11" s="25">
        <v>314.3</v>
      </c>
      <c r="C11" s="20" t="s">
        <v>15</v>
      </c>
      <c r="D11" s="46">
        <v>805211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805211</v>
      </c>
      <c r="O11" s="47">
        <f t="shared" si="1"/>
        <v>37.292098925527974</v>
      </c>
      <c r="P11" s="9"/>
    </row>
    <row r="12" spans="1:133">
      <c r="A12" s="12"/>
      <c r="B12" s="25">
        <v>314.39999999999998</v>
      </c>
      <c r="C12" s="20" t="s">
        <v>69</v>
      </c>
      <c r="D12" s="46">
        <v>37442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37442</v>
      </c>
      <c r="O12" s="47">
        <f t="shared" si="1"/>
        <v>1.7340681733975547</v>
      </c>
      <c r="P12" s="9"/>
    </row>
    <row r="13" spans="1:133">
      <c r="A13" s="12"/>
      <c r="B13" s="25">
        <v>315</v>
      </c>
      <c r="C13" s="20" t="s">
        <v>94</v>
      </c>
      <c r="D13" s="46">
        <v>990816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990816</v>
      </c>
      <c r="O13" s="47">
        <f t="shared" si="1"/>
        <v>45.888106706187479</v>
      </c>
      <c r="P13" s="9"/>
    </row>
    <row r="14" spans="1:133">
      <c r="A14" s="12"/>
      <c r="B14" s="25">
        <v>316</v>
      </c>
      <c r="C14" s="20" t="s">
        <v>95</v>
      </c>
      <c r="D14" s="46">
        <v>234406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234406</v>
      </c>
      <c r="O14" s="47">
        <f t="shared" si="1"/>
        <v>10.856150426083735</v>
      </c>
      <c r="P14" s="9"/>
    </row>
    <row r="15" spans="1:133">
      <c r="A15" s="12"/>
      <c r="B15" s="25">
        <v>319</v>
      </c>
      <c r="C15" s="20" t="s">
        <v>96</v>
      </c>
      <c r="D15" s="46">
        <v>13173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13173</v>
      </c>
      <c r="O15" s="47">
        <f t="shared" si="1"/>
        <v>0.61008706928492029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1785392</v>
      </c>
      <c r="E16" s="32">
        <f t="shared" si="3"/>
        <v>3774611</v>
      </c>
      <c r="F16" s="32">
        <f t="shared" si="3"/>
        <v>0</v>
      </c>
      <c r="G16" s="32">
        <f t="shared" si="3"/>
        <v>12821859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18381862</v>
      </c>
      <c r="O16" s="45">
        <f t="shared" si="1"/>
        <v>851.32743608743976</v>
      </c>
      <c r="P16" s="10"/>
    </row>
    <row r="17" spans="1:16">
      <c r="A17" s="12"/>
      <c r="B17" s="25">
        <v>322</v>
      </c>
      <c r="C17" s="20" t="s">
        <v>0</v>
      </c>
      <c r="D17" s="46">
        <v>138869</v>
      </c>
      <c r="E17" s="46">
        <v>3722529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3861398</v>
      </c>
      <c r="O17" s="47">
        <f t="shared" si="1"/>
        <v>178.83466098555022</v>
      </c>
      <c r="P17" s="9"/>
    </row>
    <row r="18" spans="1:16">
      <c r="A18" s="12"/>
      <c r="B18" s="25">
        <v>323.10000000000002</v>
      </c>
      <c r="C18" s="20" t="s">
        <v>20</v>
      </c>
      <c r="D18" s="46">
        <v>919150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919150</v>
      </c>
      <c r="O18" s="47">
        <f t="shared" si="1"/>
        <v>42.569007039644312</v>
      </c>
      <c r="P18" s="9"/>
    </row>
    <row r="19" spans="1:16">
      <c r="A19" s="12"/>
      <c r="B19" s="25">
        <v>323.39999999999998</v>
      </c>
      <c r="C19" s="20" t="s">
        <v>21</v>
      </c>
      <c r="D19" s="46">
        <v>11815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11815</v>
      </c>
      <c r="O19" s="47">
        <f t="shared" si="1"/>
        <v>0.54719340496480173</v>
      </c>
      <c r="P19" s="9"/>
    </row>
    <row r="20" spans="1:16">
      <c r="A20" s="12"/>
      <c r="B20" s="25">
        <v>323.7</v>
      </c>
      <c r="C20" s="20" t="s">
        <v>22</v>
      </c>
      <c r="D20" s="46">
        <v>409373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409373</v>
      </c>
      <c r="O20" s="47">
        <f t="shared" si="1"/>
        <v>18.959475731752502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156984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156984</v>
      </c>
      <c r="O21" s="47">
        <f t="shared" si="1"/>
        <v>7.270470544646165</v>
      </c>
      <c r="P21" s="9"/>
    </row>
    <row r="22" spans="1:16">
      <c r="A22" s="12"/>
      <c r="B22" s="25">
        <v>324.62</v>
      </c>
      <c r="C22" s="20" t="s">
        <v>97</v>
      </c>
      <c r="D22" s="46">
        <v>0</v>
      </c>
      <c r="E22" s="46">
        <v>0</v>
      </c>
      <c r="F22" s="46">
        <v>0</v>
      </c>
      <c r="G22" s="46">
        <v>338541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338541</v>
      </c>
      <c r="O22" s="47">
        <f t="shared" si="1"/>
        <v>15.679001482030381</v>
      </c>
      <c r="P22" s="9"/>
    </row>
    <row r="23" spans="1:16">
      <c r="A23" s="12"/>
      <c r="B23" s="25">
        <v>324.72000000000003</v>
      </c>
      <c r="C23" s="20" t="s">
        <v>98</v>
      </c>
      <c r="D23" s="46">
        <v>0</v>
      </c>
      <c r="E23" s="46">
        <v>0</v>
      </c>
      <c r="F23" s="46">
        <v>0</v>
      </c>
      <c r="G23" s="46">
        <v>233889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233889</v>
      </c>
      <c r="O23" s="47">
        <f t="shared" si="1"/>
        <v>10.83220637273064</v>
      </c>
      <c r="P23" s="9"/>
    </row>
    <row r="24" spans="1:16">
      <c r="A24" s="12"/>
      <c r="B24" s="25">
        <v>325.10000000000002</v>
      </c>
      <c r="C24" s="20" t="s">
        <v>99</v>
      </c>
      <c r="D24" s="46">
        <v>0</v>
      </c>
      <c r="E24" s="46">
        <v>0</v>
      </c>
      <c r="F24" s="46">
        <v>0</v>
      </c>
      <c r="G24" s="46">
        <v>29755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29755</v>
      </c>
      <c r="O24" s="47">
        <f t="shared" si="1"/>
        <v>1.378056687662097</v>
      </c>
      <c r="P24" s="9"/>
    </row>
    <row r="25" spans="1:16">
      <c r="A25" s="12"/>
      <c r="B25" s="25">
        <v>329</v>
      </c>
      <c r="C25" s="20" t="s">
        <v>26</v>
      </c>
      <c r="D25" s="46">
        <v>306185</v>
      </c>
      <c r="E25" s="46">
        <v>52082</v>
      </c>
      <c r="F25" s="46">
        <v>0</v>
      </c>
      <c r="G25" s="46">
        <v>12062690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12420957</v>
      </c>
      <c r="O25" s="47">
        <f t="shared" si="1"/>
        <v>575.25736383845867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SUM(D27:D31)</f>
        <v>2030101</v>
      </c>
      <c r="E26" s="32">
        <f t="shared" si="6"/>
        <v>131692</v>
      </c>
      <c r="F26" s="32">
        <f t="shared" si="6"/>
        <v>0</v>
      </c>
      <c r="G26" s="32">
        <f t="shared" si="6"/>
        <v>396962</v>
      </c>
      <c r="H26" s="32">
        <f t="shared" si="6"/>
        <v>0</v>
      </c>
      <c r="I26" s="32">
        <f t="shared" si="6"/>
        <v>321316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2880071</v>
      </c>
      <c r="O26" s="45">
        <f t="shared" si="1"/>
        <v>133.38602260096332</v>
      </c>
      <c r="P26" s="10"/>
    </row>
    <row r="27" spans="1:16">
      <c r="A27" s="12"/>
      <c r="B27" s="25">
        <v>334.36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321316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321316</v>
      </c>
      <c r="O27" s="47">
        <f t="shared" si="1"/>
        <v>14.881252315672471</v>
      </c>
      <c r="P27" s="9"/>
    </row>
    <row r="28" spans="1:16">
      <c r="A28" s="12"/>
      <c r="B28" s="25">
        <v>334.7</v>
      </c>
      <c r="C28" s="20" t="s">
        <v>124</v>
      </c>
      <c r="D28" s="46">
        <v>0</v>
      </c>
      <c r="E28" s="46">
        <v>0</v>
      </c>
      <c r="F28" s="46">
        <v>0</v>
      </c>
      <c r="G28" s="46">
        <v>396962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396962</v>
      </c>
      <c r="O28" s="47">
        <f t="shared" si="1"/>
        <v>18.384679510929974</v>
      </c>
      <c r="P28" s="9"/>
    </row>
    <row r="29" spans="1:16">
      <c r="A29" s="12"/>
      <c r="B29" s="25">
        <v>335.12</v>
      </c>
      <c r="C29" s="20" t="s">
        <v>101</v>
      </c>
      <c r="D29" s="46">
        <v>404488</v>
      </c>
      <c r="E29" s="46">
        <v>131692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536180</v>
      </c>
      <c r="O29" s="47">
        <f t="shared" si="1"/>
        <v>24.832345313078918</v>
      </c>
      <c r="P29" s="9"/>
    </row>
    <row r="30" spans="1:16">
      <c r="A30" s="12"/>
      <c r="B30" s="25">
        <v>335.15</v>
      </c>
      <c r="C30" s="20" t="s">
        <v>102</v>
      </c>
      <c r="D30" s="46">
        <v>29305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29305</v>
      </c>
      <c r="O30" s="47">
        <f t="shared" si="1"/>
        <v>1.357215635420526</v>
      </c>
      <c r="P30" s="9"/>
    </row>
    <row r="31" spans="1:16">
      <c r="A31" s="12"/>
      <c r="B31" s="25">
        <v>335.18</v>
      </c>
      <c r="C31" s="20" t="s">
        <v>103</v>
      </c>
      <c r="D31" s="46">
        <v>1596308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1596308</v>
      </c>
      <c r="O31" s="47">
        <f t="shared" si="1"/>
        <v>73.930529825861427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SUM(D33:D44)</f>
        <v>4278054</v>
      </c>
      <c r="E32" s="32">
        <f t="shared" si="7"/>
        <v>18150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996799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5293003</v>
      </c>
      <c r="O32" s="45">
        <f t="shared" si="1"/>
        <v>245.13722675064838</v>
      </c>
      <c r="P32" s="10"/>
    </row>
    <row r="33" spans="1:16">
      <c r="A33" s="12"/>
      <c r="B33" s="25">
        <v>341.3</v>
      </c>
      <c r="C33" s="20" t="s">
        <v>104</v>
      </c>
      <c r="D33" s="46">
        <v>868993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8">SUM(D33:M33)</f>
        <v>868993</v>
      </c>
      <c r="O33" s="47">
        <f t="shared" si="1"/>
        <v>40.246063356798814</v>
      </c>
      <c r="P33" s="9"/>
    </row>
    <row r="34" spans="1:16">
      <c r="A34" s="12"/>
      <c r="B34" s="25">
        <v>341.9</v>
      </c>
      <c r="C34" s="20" t="s">
        <v>125</v>
      </c>
      <c r="D34" s="46">
        <v>0</v>
      </c>
      <c r="E34" s="46">
        <v>18150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18150</v>
      </c>
      <c r="O34" s="47">
        <f t="shared" si="1"/>
        <v>0.8405891070766951</v>
      </c>
      <c r="P34" s="9"/>
    </row>
    <row r="35" spans="1:16">
      <c r="A35" s="12"/>
      <c r="B35" s="25">
        <v>342.1</v>
      </c>
      <c r="C35" s="20" t="s">
        <v>43</v>
      </c>
      <c r="D35" s="46">
        <v>302898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302898</v>
      </c>
      <c r="O35" s="47">
        <f t="shared" si="1"/>
        <v>14.028251204149685</v>
      </c>
      <c r="P35" s="9"/>
    </row>
    <row r="36" spans="1:16">
      <c r="A36" s="12"/>
      <c r="B36" s="25">
        <v>342.9</v>
      </c>
      <c r="C36" s="20" t="s">
        <v>88</v>
      </c>
      <c r="D36" s="46">
        <v>935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935</v>
      </c>
      <c r="O36" s="47">
        <f t="shared" si="1"/>
        <v>4.3303075213041865E-2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996799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996799</v>
      </c>
      <c r="O37" s="47">
        <f t="shared" ref="O37:O60" si="9">(N37/O$62)</f>
        <v>46.16520007410152</v>
      </c>
      <c r="P37" s="9"/>
    </row>
    <row r="38" spans="1:16">
      <c r="A38" s="12"/>
      <c r="B38" s="25">
        <v>344.5</v>
      </c>
      <c r="C38" s="20" t="s">
        <v>105</v>
      </c>
      <c r="D38" s="46">
        <v>1510512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1510512</v>
      </c>
      <c r="O38" s="47">
        <f t="shared" si="9"/>
        <v>69.957021118932943</v>
      </c>
      <c r="P38" s="9"/>
    </row>
    <row r="39" spans="1:16">
      <c r="A39" s="12"/>
      <c r="B39" s="25">
        <v>347.2</v>
      </c>
      <c r="C39" s="20" t="s">
        <v>45</v>
      </c>
      <c r="D39" s="46">
        <v>1132484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1132484</v>
      </c>
      <c r="O39" s="47">
        <f t="shared" si="9"/>
        <v>52.449240459429419</v>
      </c>
      <c r="P39" s="9"/>
    </row>
    <row r="40" spans="1:16">
      <c r="A40" s="12"/>
      <c r="B40" s="25">
        <v>347.3</v>
      </c>
      <c r="C40" s="20" t="s">
        <v>46</v>
      </c>
      <c r="D40" s="46">
        <v>13390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13390</v>
      </c>
      <c r="O40" s="47">
        <f t="shared" si="9"/>
        <v>0.62013708781030008</v>
      </c>
      <c r="P40" s="9"/>
    </row>
    <row r="41" spans="1:16">
      <c r="A41" s="12"/>
      <c r="B41" s="25">
        <v>347.4</v>
      </c>
      <c r="C41" s="20" t="s">
        <v>47</v>
      </c>
      <c r="D41" s="46">
        <v>74029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74029</v>
      </c>
      <c r="O41" s="47">
        <f t="shared" si="9"/>
        <v>3.4285383475361244</v>
      </c>
      <c r="P41" s="9"/>
    </row>
    <row r="42" spans="1:16">
      <c r="A42" s="12"/>
      <c r="B42" s="25">
        <v>347.5</v>
      </c>
      <c r="C42" s="20" t="s">
        <v>106</v>
      </c>
      <c r="D42" s="46">
        <v>53868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53868</v>
      </c>
      <c r="O42" s="47">
        <f t="shared" si="9"/>
        <v>2.4948128936643199</v>
      </c>
      <c r="P42" s="9"/>
    </row>
    <row r="43" spans="1:16">
      <c r="A43" s="12"/>
      <c r="B43" s="25">
        <v>347.9</v>
      </c>
      <c r="C43" s="20" t="s">
        <v>76</v>
      </c>
      <c r="D43" s="46">
        <v>29130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29130</v>
      </c>
      <c r="O43" s="47">
        <f t="shared" si="9"/>
        <v>1.3491107817710264</v>
      </c>
      <c r="P43" s="9"/>
    </row>
    <row r="44" spans="1:16">
      <c r="A44" s="12"/>
      <c r="B44" s="25">
        <v>349</v>
      </c>
      <c r="C44" s="20" t="s">
        <v>1</v>
      </c>
      <c r="D44" s="46">
        <v>291815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291815</v>
      </c>
      <c r="O44" s="47">
        <f t="shared" si="9"/>
        <v>13.514959244164505</v>
      </c>
      <c r="P44" s="9"/>
    </row>
    <row r="45" spans="1:16" ht="15.75">
      <c r="A45" s="29" t="s">
        <v>40</v>
      </c>
      <c r="B45" s="30"/>
      <c r="C45" s="31"/>
      <c r="D45" s="32">
        <f t="shared" ref="D45:M45" si="10">SUM(D46:D49)</f>
        <v>565045</v>
      </c>
      <c r="E45" s="32">
        <f t="shared" si="10"/>
        <v>10133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1" si="11">SUM(D45:M45)</f>
        <v>575178</v>
      </c>
      <c r="O45" s="45">
        <f t="shared" si="9"/>
        <v>26.638477213782881</v>
      </c>
      <c r="P45" s="10"/>
    </row>
    <row r="46" spans="1:16">
      <c r="A46" s="13"/>
      <c r="B46" s="39">
        <v>351.5</v>
      </c>
      <c r="C46" s="21" t="s">
        <v>77</v>
      </c>
      <c r="D46" s="46">
        <v>227633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227633</v>
      </c>
      <c r="O46" s="47">
        <f t="shared" si="9"/>
        <v>10.542469433123379</v>
      </c>
      <c r="P46" s="9"/>
    </row>
    <row r="47" spans="1:16">
      <c r="A47" s="13"/>
      <c r="B47" s="39">
        <v>354</v>
      </c>
      <c r="C47" s="21" t="s">
        <v>51</v>
      </c>
      <c r="D47" s="46">
        <v>333418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333418</v>
      </c>
      <c r="O47" s="47">
        <f t="shared" si="9"/>
        <v>15.441737680622452</v>
      </c>
      <c r="P47" s="9"/>
    </row>
    <row r="48" spans="1:16">
      <c r="A48" s="13"/>
      <c r="B48" s="39">
        <v>355</v>
      </c>
      <c r="C48" s="21" t="s">
        <v>52</v>
      </c>
      <c r="D48" s="46">
        <v>0</v>
      </c>
      <c r="E48" s="46">
        <v>37596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37596</v>
      </c>
      <c r="O48" s="47">
        <f t="shared" si="9"/>
        <v>1.7412004446091145</v>
      </c>
      <c r="P48" s="9"/>
    </row>
    <row r="49" spans="1:119">
      <c r="A49" s="13"/>
      <c r="B49" s="39">
        <v>356</v>
      </c>
      <c r="C49" s="21" t="s">
        <v>78</v>
      </c>
      <c r="D49" s="46">
        <v>3994</v>
      </c>
      <c r="E49" s="46">
        <v>-27463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-23469</v>
      </c>
      <c r="O49" s="47">
        <f t="shared" si="9"/>
        <v>-1.0869303445720637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SUM(D51:D57)</f>
        <v>1575514</v>
      </c>
      <c r="E50" s="32">
        <f t="shared" si="12"/>
        <v>277350</v>
      </c>
      <c r="F50" s="32">
        <f t="shared" si="12"/>
        <v>0</v>
      </c>
      <c r="G50" s="32">
        <f t="shared" si="12"/>
        <v>1167709</v>
      </c>
      <c r="H50" s="32">
        <f t="shared" si="12"/>
        <v>0</v>
      </c>
      <c r="I50" s="32">
        <f t="shared" si="12"/>
        <v>26333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1"/>
        <v>3046906</v>
      </c>
      <c r="O50" s="45">
        <f t="shared" si="9"/>
        <v>141.11272693590217</v>
      </c>
      <c r="P50" s="10"/>
    </row>
    <row r="51" spans="1:119">
      <c r="A51" s="12"/>
      <c r="B51" s="25">
        <v>361.1</v>
      </c>
      <c r="C51" s="20" t="s">
        <v>54</v>
      </c>
      <c r="D51" s="46">
        <v>285963</v>
      </c>
      <c r="E51" s="46">
        <v>125589</v>
      </c>
      <c r="F51" s="46">
        <v>0</v>
      </c>
      <c r="G51" s="46">
        <v>627997</v>
      </c>
      <c r="H51" s="46">
        <v>0</v>
      </c>
      <c r="I51" s="46">
        <v>13250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1052799</v>
      </c>
      <c r="O51" s="47">
        <f t="shared" si="9"/>
        <v>48.758753241941463</v>
      </c>
      <c r="P51" s="9"/>
    </row>
    <row r="52" spans="1:119">
      <c r="A52" s="12"/>
      <c r="B52" s="25">
        <v>361.3</v>
      </c>
      <c r="C52" s="20" t="s">
        <v>107</v>
      </c>
      <c r="D52" s="46">
        <v>292788</v>
      </c>
      <c r="E52" s="46">
        <v>152155</v>
      </c>
      <c r="F52" s="46">
        <v>0</v>
      </c>
      <c r="G52" s="46">
        <v>239351</v>
      </c>
      <c r="H52" s="46">
        <v>0</v>
      </c>
      <c r="I52" s="46">
        <v>13064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3">SUM(D52:M52)</f>
        <v>697358</v>
      </c>
      <c r="O52" s="47">
        <f t="shared" si="9"/>
        <v>32.297054464616522</v>
      </c>
      <c r="P52" s="9"/>
    </row>
    <row r="53" spans="1:119">
      <c r="A53" s="12"/>
      <c r="B53" s="25">
        <v>361.4</v>
      </c>
      <c r="C53" s="20" t="s">
        <v>108</v>
      </c>
      <c r="D53" s="46">
        <v>440</v>
      </c>
      <c r="E53" s="46">
        <v>229</v>
      </c>
      <c r="F53" s="46">
        <v>0</v>
      </c>
      <c r="G53" s="46">
        <v>361</v>
      </c>
      <c r="H53" s="46">
        <v>0</v>
      </c>
      <c r="I53" s="46">
        <v>19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1049</v>
      </c>
      <c r="O53" s="47">
        <f t="shared" si="9"/>
        <v>4.8582808447573178E-2</v>
      </c>
      <c r="P53" s="9"/>
    </row>
    <row r="54" spans="1:119">
      <c r="A54" s="12"/>
      <c r="B54" s="25">
        <v>362</v>
      </c>
      <c r="C54" s="20" t="s">
        <v>55</v>
      </c>
      <c r="D54" s="46">
        <v>755510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755510</v>
      </c>
      <c r="O54" s="47">
        <f t="shared" si="9"/>
        <v>34.990274175620598</v>
      </c>
      <c r="P54" s="9"/>
    </row>
    <row r="55" spans="1:119">
      <c r="A55" s="12"/>
      <c r="B55" s="25">
        <v>364</v>
      </c>
      <c r="C55" s="20" t="s">
        <v>109</v>
      </c>
      <c r="D55" s="46">
        <v>3876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3876</v>
      </c>
      <c r="O55" s="47">
        <f t="shared" si="9"/>
        <v>0.17951092997406448</v>
      </c>
      <c r="P55" s="9"/>
    </row>
    <row r="56" spans="1:119">
      <c r="A56" s="12"/>
      <c r="B56" s="25">
        <v>369.3</v>
      </c>
      <c r="C56" s="20" t="s">
        <v>110</v>
      </c>
      <c r="D56" s="46">
        <v>81463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81463</v>
      </c>
      <c r="O56" s="47">
        <f t="shared" si="9"/>
        <v>3.7728325305668768</v>
      </c>
      <c r="P56" s="9"/>
    </row>
    <row r="57" spans="1:119">
      <c r="A57" s="12"/>
      <c r="B57" s="25">
        <v>369.9</v>
      </c>
      <c r="C57" s="20" t="s">
        <v>56</v>
      </c>
      <c r="D57" s="46">
        <v>155474</v>
      </c>
      <c r="E57" s="46">
        <v>-623</v>
      </c>
      <c r="F57" s="46">
        <v>0</v>
      </c>
      <c r="G57" s="46">
        <v>300000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454851</v>
      </c>
      <c r="O57" s="47">
        <f t="shared" si="9"/>
        <v>21.065718784735086</v>
      </c>
      <c r="P57" s="9"/>
    </row>
    <row r="58" spans="1:119" ht="15.75">
      <c r="A58" s="29" t="s">
        <v>41</v>
      </c>
      <c r="B58" s="30"/>
      <c r="C58" s="31"/>
      <c r="D58" s="32">
        <f t="shared" ref="D58:M58" si="14">SUM(D59:D59)</f>
        <v>0</v>
      </c>
      <c r="E58" s="32">
        <f t="shared" si="14"/>
        <v>881104</v>
      </c>
      <c r="F58" s="32">
        <f t="shared" si="14"/>
        <v>0</v>
      </c>
      <c r="G58" s="32">
        <f t="shared" si="14"/>
        <v>2800000</v>
      </c>
      <c r="H58" s="32">
        <f t="shared" si="14"/>
        <v>0</v>
      </c>
      <c r="I58" s="32">
        <f t="shared" si="14"/>
        <v>0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3681104</v>
      </c>
      <c r="O58" s="45">
        <f t="shared" si="9"/>
        <v>170.48462393479068</v>
      </c>
      <c r="P58" s="9"/>
    </row>
    <row r="59" spans="1:119" ht="15.75" thickBot="1">
      <c r="A59" s="12"/>
      <c r="B59" s="25">
        <v>381</v>
      </c>
      <c r="C59" s="20" t="s">
        <v>57</v>
      </c>
      <c r="D59" s="46">
        <v>0</v>
      </c>
      <c r="E59" s="46">
        <v>881104</v>
      </c>
      <c r="F59" s="46">
        <v>0</v>
      </c>
      <c r="G59" s="46">
        <v>2800000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3681104</v>
      </c>
      <c r="O59" s="47">
        <f t="shared" si="9"/>
        <v>170.48462393479068</v>
      </c>
      <c r="P59" s="9"/>
    </row>
    <row r="60" spans="1:119" ht="16.5" thickBot="1">
      <c r="A60" s="14" t="s">
        <v>48</v>
      </c>
      <c r="B60" s="23"/>
      <c r="C60" s="22"/>
      <c r="D60" s="15">
        <f t="shared" ref="D60:M60" si="15">SUM(D5,D16,D26,D32,D45,D50,D58)</f>
        <v>33970472</v>
      </c>
      <c r="E60" s="15">
        <f t="shared" si="15"/>
        <v>6147005</v>
      </c>
      <c r="F60" s="15">
        <f t="shared" si="15"/>
        <v>0</v>
      </c>
      <c r="G60" s="15">
        <f t="shared" si="15"/>
        <v>17186530</v>
      </c>
      <c r="H60" s="15">
        <f t="shared" si="15"/>
        <v>0</v>
      </c>
      <c r="I60" s="15">
        <f t="shared" si="15"/>
        <v>1429998</v>
      </c>
      <c r="J60" s="15">
        <f t="shared" si="15"/>
        <v>0</v>
      </c>
      <c r="K60" s="15">
        <f t="shared" si="15"/>
        <v>0</v>
      </c>
      <c r="L60" s="15">
        <f t="shared" si="15"/>
        <v>0</v>
      </c>
      <c r="M60" s="15">
        <f t="shared" si="15"/>
        <v>0</v>
      </c>
      <c r="N60" s="15">
        <f>SUM(D60:M60)</f>
        <v>58734005</v>
      </c>
      <c r="O60" s="38">
        <f t="shared" si="9"/>
        <v>2720.1743701370879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21" t="s">
        <v>126</v>
      </c>
      <c r="M62" s="121"/>
      <c r="N62" s="121"/>
      <c r="O62" s="43">
        <v>21592</v>
      </c>
    </row>
    <row r="63" spans="1:119">
      <c r="A63" s="122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  <row r="64" spans="1:119" ht="15.75" customHeight="1" thickBot="1">
      <c r="A64" s="123" t="s">
        <v>80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3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2025-04-18T19:45:21Z</cp:lastPrinted>
  <dcterms:created xsi:type="dcterms:W3CDTF">2000-08-31T21:26:31Z</dcterms:created>
  <dcterms:modified xsi:type="dcterms:W3CDTF">2025-04-18T19:45:26Z</dcterms:modified>
</cp:coreProperties>
</file>