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7CEB847D20E42650084D2268EE0FC86853971B2B" xr6:coauthVersionLast="47" xr6:coauthVersionMax="47" xr10:uidLastSave="{869FAC6F-B179-4E46-8D7E-E996D0E6426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'2007'!$A$1:$O$32</definedName>
    <definedName name="_xlnm.Print_Area" localSheetId="15">'2008'!$A$1:$O$34</definedName>
    <definedName name="_xlnm.Print_Area" localSheetId="14">'2009'!$A$1:$O$32</definedName>
    <definedName name="_xlnm.Print_Area" localSheetId="13">'2010'!$A$1:$O$33</definedName>
    <definedName name="_xlnm.Print_Area" localSheetId="12">'2011'!$A$1:$O$33</definedName>
    <definedName name="_xlnm.Print_Area" localSheetId="11">'2012'!$A$1:$O$35</definedName>
    <definedName name="_xlnm.Print_Area" localSheetId="10">'2013'!$A$1:$O$36</definedName>
    <definedName name="_xlnm.Print_Area" localSheetId="9">'2014'!$A$1:$O$33</definedName>
    <definedName name="_xlnm.Print_Area" localSheetId="8">'2015'!$A$1:$O$33</definedName>
    <definedName name="_xlnm.Print_Area" localSheetId="7">'2016'!$A$1:$O$33</definedName>
    <definedName name="_xlnm.Print_Area" localSheetId="6">'2017'!$A$1:$O$33</definedName>
    <definedName name="_xlnm.Print_Area" localSheetId="5">'2018'!$A$1:$O$33</definedName>
    <definedName name="_xlnm.Print_Area" localSheetId="4">'2019'!$A$1:$O$33</definedName>
    <definedName name="_xlnm.Print_Area" localSheetId="3">'2020'!$A$1:$O$33</definedName>
    <definedName name="_xlnm.Print_Area" localSheetId="2">'2021'!$A$1:$P$33</definedName>
    <definedName name="_xlnm.Print_Area" localSheetId="1">'2022'!$A$1:$P$33</definedName>
    <definedName name="_xlnm.Print_Area" localSheetId="0">'2023'!$A$1:$P$33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9" l="1"/>
  <c r="F29" i="49"/>
  <c r="G29" i="49"/>
  <c r="H29" i="49"/>
  <c r="I29" i="49"/>
  <c r="J29" i="49"/>
  <c r="K29" i="49"/>
  <c r="L29" i="49"/>
  <c r="M29" i="49"/>
  <c r="N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7" i="49"/>
  <c r="P27" i="49" s="1"/>
  <c r="O17" i="49"/>
  <c r="P17" i="49" s="1"/>
  <c r="O13" i="49"/>
  <c r="P13" i="49" s="1"/>
  <c r="O20" i="49"/>
  <c r="P20" i="49" s="1"/>
  <c r="O5" i="49"/>
  <c r="P5" i="49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29" i="48" s="1"/>
  <c r="K5" i="48"/>
  <c r="J5" i="48"/>
  <c r="I5" i="48"/>
  <c r="I29" i="48" s="1"/>
  <c r="H5" i="48"/>
  <c r="H29" i="48" s="1"/>
  <c r="G5" i="48"/>
  <c r="F5" i="48"/>
  <c r="E5" i="48"/>
  <c r="D5" i="48"/>
  <c r="O29" i="49" l="1"/>
  <c r="P29" i="49" s="1"/>
  <c r="J29" i="48"/>
  <c r="D29" i="48"/>
  <c r="M29" i="48"/>
  <c r="N29" i="48"/>
  <c r="E29" i="48"/>
  <c r="K29" i="48"/>
  <c r="F29" i="48"/>
  <c r="G29" i="48"/>
  <c r="O27" i="48"/>
  <c r="P27" i="48" s="1"/>
  <c r="O24" i="48"/>
  <c r="P24" i="48" s="1"/>
  <c r="O20" i="48"/>
  <c r="P20" i="48" s="1"/>
  <c r="O17" i="48"/>
  <c r="P17" i="48" s="1"/>
  <c r="O13" i="48"/>
  <c r="P13" i="48" s="1"/>
  <c r="O5" i="48"/>
  <c r="P5" i="48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D29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7" i="47" s="1"/>
  <c r="P17" i="47" s="1"/>
  <c r="O16" i="47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/>
  <c r="N5" i="47"/>
  <c r="N29" i="47" s="1"/>
  <c r="M5" i="47"/>
  <c r="L5" i="47"/>
  <c r="L29" i="47" s="1"/>
  <c r="K5" i="47"/>
  <c r="K29" i="47" s="1"/>
  <c r="J5" i="47"/>
  <c r="I5" i="47"/>
  <c r="H5" i="47"/>
  <c r="G5" i="47"/>
  <c r="F5" i="47"/>
  <c r="E5" i="47"/>
  <c r="D5" i="47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/>
  <c r="M20" i="46"/>
  <c r="L20" i="46"/>
  <c r="K20" i="46"/>
  <c r="J20" i="46"/>
  <c r="I20" i="46"/>
  <c r="H20" i="46"/>
  <c r="G20" i="46"/>
  <c r="F20" i="46"/>
  <c r="E20" i="46"/>
  <c r="N20" i="46" s="1"/>
  <c r="O20" i="46" s="1"/>
  <c r="D20" i="46"/>
  <c r="N19" i="46"/>
  <c r="O19" i="46" s="1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E29" i="46" s="1"/>
  <c r="D5" i="46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J29" i="45" s="1"/>
  <c r="I5" i="45"/>
  <c r="I29" i="45" s="1"/>
  <c r="H5" i="45"/>
  <c r="H29" i="45" s="1"/>
  <c r="G5" i="45"/>
  <c r="F5" i="45"/>
  <c r="E5" i="45"/>
  <c r="D5" i="45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7" i="44" s="1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I29" i="44" s="1"/>
  <c r="H5" i="44"/>
  <c r="G5" i="44"/>
  <c r="F5" i="44"/>
  <c r="E5" i="44"/>
  <c r="D5" i="44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N22" i="43"/>
  <c r="O22" i="43" s="1"/>
  <c r="N21" i="43"/>
  <c r="O21" i="43"/>
  <c r="M20" i="43"/>
  <c r="L20" i="43"/>
  <c r="K20" i="43"/>
  <c r="K29" i="43" s="1"/>
  <c r="J20" i="43"/>
  <c r="I20" i="43"/>
  <c r="H20" i="43"/>
  <c r="G20" i="43"/>
  <c r="F20" i="43"/>
  <c r="E20" i="43"/>
  <c r="D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M17" i="41"/>
  <c r="L17" i="41"/>
  <c r="K17" i="41"/>
  <c r="J17" i="41"/>
  <c r="I17" i="41"/>
  <c r="H17" i="41"/>
  <c r="H29" i="41" s="1"/>
  <c r="G17" i="41"/>
  <c r="F17" i="41"/>
  <c r="E17" i="4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7" i="40"/>
  <c r="O27" i="40" s="1"/>
  <c r="N26" i="40"/>
  <c r="O26" i="40" s="1"/>
  <c r="N25" i="40"/>
  <c r="O25" i="40"/>
  <c r="M24" i="40"/>
  <c r="L24" i="40"/>
  <c r="K24" i="40"/>
  <c r="J24" i="40"/>
  <c r="N24" i="40" s="1"/>
  <c r="O24" i="40" s="1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M17" i="40"/>
  <c r="L17" i="40"/>
  <c r="K17" i="40"/>
  <c r="J17" i="40"/>
  <c r="I17" i="40"/>
  <c r="H17" i="40"/>
  <c r="G17" i="40"/>
  <c r="G28" i="40" s="1"/>
  <c r="F17" i="40"/>
  <c r="E17" i="40"/>
  <c r="D17" i="40"/>
  <c r="N16" i="40"/>
  <c r="O16" i="40" s="1"/>
  <c r="N15" i="40"/>
  <c r="O15" i="40"/>
  <c r="N14" i="40"/>
  <c r="O14" i="40" s="1"/>
  <c r="M13" i="40"/>
  <c r="L13" i="40"/>
  <c r="K13" i="40"/>
  <c r="J13" i="40"/>
  <c r="I13" i="40"/>
  <c r="I28" i="40" s="1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D29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E29" i="39" s="1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29" i="39" s="1"/>
  <c r="F5" i="39"/>
  <c r="E5" i="39"/>
  <c r="D5" i="39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M16" i="38"/>
  <c r="L16" i="38"/>
  <c r="K16" i="38"/>
  <c r="J16" i="38"/>
  <c r="I16" i="38"/>
  <c r="H16" i="38"/>
  <c r="H30" i="38" s="1"/>
  <c r="G16" i="38"/>
  <c r="F16" i="38"/>
  <c r="E16" i="38"/>
  <c r="E30" i="38" s="1"/>
  <c r="D16" i="38"/>
  <c r="D30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L30" i="38" s="1"/>
  <c r="K5" i="38"/>
  <c r="J5" i="38"/>
  <c r="I5" i="38"/>
  <c r="H5" i="38"/>
  <c r="G5" i="38"/>
  <c r="F5" i="38"/>
  <c r="E5" i="38"/>
  <c r="D5" i="38"/>
  <c r="N31" i="37"/>
  <c r="O31" i="37"/>
  <c r="M30" i="37"/>
  <c r="L30" i="37"/>
  <c r="K30" i="37"/>
  <c r="J30" i="37"/>
  <c r="I30" i="37"/>
  <c r="H30" i="37"/>
  <c r="G30" i="37"/>
  <c r="F30" i="37"/>
  <c r="N30" i="37" s="1"/>
  <c r="O30" i="37" s="1"/>
  <c r="E30" i="37"/>
  <c r="D30" i="37"/>
  <c r="N29" i="37"/>
  <c r="O29" i="37"/>
  <c r="N28" i="37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32" i="37" s="1"/>
  <c r="L5" i="37"/>
  <c r="K5" i="37"/>
  <c r="J5" i="37"/>
  <c r="I5" i="37"/>
  <c r="I32" i="37" s="1"/>
  <c r="H5" i="37"/>
  <c r="G5" i="37"/>
  <c r="G32" i="37" s="1"/>
  <c r="F5" i="37"/>
  <c r="E5" i="37"/>
  <c r="E32" i="37" s="1"/>
  <c r="D5" i="37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 s="1"/>
  <c r="M13" i="36"/>
  <c r="L13" i="36"/>
  <c r="L31" i="36" s="1"/>
  <c r="K13" i="36"/>
  <c r="J13" i="36"/>
  <c r="I13" i="36"/>
  <c r="I31" i="36" s="1"/>
  <c r="H13" i="36"/>
  <c r="H31" i="36" s="1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N5" i="36" s="1"/>
  <c r="O5" i="36" s="1"/>
  <c r="F5" i="36"/>
  <c r="E5" i="36"/>
  <c r="D5" i="36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D29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 s="1"/>
  <c r="N22" i="35"/>
  <c r="O22" i="35" s="1"/>
  <c r="N21" i="35"/>
  <c r="O21" i="35" s="1"/>
  <c r="M20" i="35"/>
  <c r="L20" i="35"/>
  <c r="K20" i="35"/>
  <c r="J20" i="35"/>
  <c r="I20" i="35"/>
  <c r="I29" i="35" s="1"/>
  <c r="H20" i="35"/>
  <c r="G20" i="35"/>
  <c r="F20" i="35"/>
  <c r="E20" i="35"/>
  <c r="E29" i="35" s="1"/>
  <c r="D20" i="35"/>
  <c r="N19" i="35"/>
  <c r="O19" i="35" s="1"/>
  <c r="N18" i="35"/>
  <c r="O18" i="35"/>
  <c r="M17" i="35"/>
  <c r="L17" i="35"/>
  <c r="K17" i="35"/>
  <c r="J17" i="35"/>
  <c r="I17" i="35"/>
  <c r="H17" i="35"/>
  <c r="H29" i="35" s="1"/>
  <c r="G17" i="35"/>
  <c r="G29" i="35" s="1"/>
  <c r="F17" i="35"/>
  <c r="E17" i="35"/>
  <c r="D17" i="35"/>
  <c r="N17" i="35" s="1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M29" i="35" s="1"/>
  <c r="L5" i="35"/>
  <c r="K5" i="35"/>
  <c r="K29" i="35" s="1"/>
  <c r="J5" i="35"/>
  <c r="J29" i="35" s="1"/>
  <c r="I5" i="35"/>
  <c r="H5" i="35"/>
  <c r="G5" i="35"/>
  <c r="F5" i="35"/>
  <c r="E5" i="35"/>
  <c r="D5" i="35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 s="1"/>
  <c r="N21" i="34"/>
  <c r="O21" i="34"/>
  <c r="M20" i="34"/>
  <c r="L20" i="34"/>
  <c r="K20" i="34"/>
  <c r="K29" i="34" s="1"/>
  <c r="J20" i="34"/>
  <c r="I20" i="34"/>
  <c r="H20" i="34"/>
  <c r="G20" i="34"/>
  <c r="F20" i="34"/>
  <c r="E20" i="34"/>
  <c r="D20" i="34"/>
  <c r="N19" i="34"/>
  <c r="O19" i="34" s="1"/>
  <c r="N18" i="34"/>
  <c r="O18" i="34" s="1"/>
  <c r="M17" i="34"/>
  <c r="L17" i="34"/>
  <c r="K17" i="34"/>
  <c r="J17" i="34"/>
  <c r="J29" i="34" s="1"/>
  <c r="I17" i="34"/>
  <c r="H17" i="34"/>
  <c r="G17" i="34"/>
  <c r="G29" i="34" s="1"/>
  <c r="F17" i="34"/>
  <c r="E17" i="34"/>
  <c r="D17" i="34"/>
  <c r="N17" i="34" s="1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H29" i="34" s="1"/>
  <c r="G5" i="34"/>
  <c r="F5" i="34"/>
  <c r="E5" i="34"/>
  <c r="D5" i="34"/>
  <c r="N5" i="34" s="1"/>
  <c r="O5" i="34" s="1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2" i="33"/>
  <c r="F22" i="33"/>
  <c r="G22" i="33"/>
  <c r="H22" i="33"/>
  <c r="I22" i="33"/>
  <c r="J22" i="33"/>
  <c r="K22" i="33"/>
  <c r="L22" i="33"/>
  <c r="M22" i="33"/>
  <c r="E19" i="33"/>
  <c r="F19" i="33"/>
  <c r="G19" i="33"/>
  <c r="H19" i="33"/>
  <c r="H28" i="33" s="1"/>
  <c r="I19" i="33"/>
  <c r="J19" i="33"/>
  <c r="K19" i="33"/>
  <c r="L19" i="33"/>
  <c r="M19" i="33"/>
  <c r="E16" i="33"/>
  <c r="F16" i="33"/>
  <c r="F28" i="33" s="1"/>
  <c r="G16" i="33"/>
  <c r="H16" i="33"/>
  <c r="I16" i="33"/>
  <c r="J16" i="33"/>
  <c r="K16" i="33"/>
  <c r="L16" i="33"/>
  <c r="M16" i="33"/>
  <c r="E13" i="33"/>
  <c r="F13" i="33"/>
  <c r="G13" i="33"/>
  <c r="H13" i="33"/>
  <c r="I13" i="33"/>
  <c r="J13" i="33"/>
  <c r="K13" i="33"/>
  <c r="L13" i="33"/>
  <c r="M13" i="33"/>
  <c r="M28" i="33" s="1"/>
  <c r="E5" i="33"/>
  <c r="F5" i="33"/>
  <c r="G5" i="33"/>
  <c r="G28" i="33" s="1"/>
  <c r="H5" i="33"/>
  <c r="I5" i="33"/>
  <c r="J5" i="33"/>
  <c r="K5" i="33"/>
  <c r="L5" i="33"/>
  <c r="M5" i="33"/>
  <c r="D22" i="33"/>
  <c r="D19" i="33"/>
  <c r="D16" i="33"/>
  <c r="D13" i="33"/>
  <c r="D5" i="33"/>
  <c r="D28" i="33" s="1"/>
  <c r="N27" i="33"/>
  <c r="O27" i="33" s="1"/>
  <c r="N26" i="33"/>
  <c r="O26" i="33" s="1"/>
  <c r="N23" i="33"/>
  <c r="O23" i="33" s="1"/>
  <c r="N24" i="33"/>
  <c r="O24" i="33" s="1"/>
  <c r="N20" i="33"/>
  <c r="O20" i="33" s="1"/>
  <c r="N21" i="33"/>
  <c r="O21" i="33" s="1"/>
  <c r="N15" i="33"/>
  <c r="O15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 s="1"/>
  <c r="N17" i="33"/>
  <c r="O17" i="33" s="1"/>
  <c r="N18" i="33"/>
  <c r="O18" i="33" s="1"/>
  <c r="N14" i="33"/>
  <c r="O14" i="33" s="1"/>
  <c r="N20" i="40"/>
  <c r="O20" i="40"/>
  <c r="N24" i="42"/>
  <c r="O24" i="42" s="1"/>
  <c r="N27" i="43"/>
  <c r="O27" i="43" s="1"/>
  <c r="N13" i="43"/>
  <c r="O13" i="43" s="1"/>
  <c r="N5" i="43"/>
  <c r="O5" i="43" s="1"/>
  <c r="J31" i="36" l="1"/>
  <c r="M29" i="44"/>
  <c r="N24" i="39"/>
  <c r="O24" i="39" s="1"/>
  <c r="N5" i="40"/>
  <c r="O5" i="40" s="1"/>
  <c r="L29" i="35"/>
  <c r="N5" i="35"/>
  <c r="O5" i="35" s="1"/>
  <c r="N13" i="33"/>
  <c r="O13" i="33" s="1"/>
  <c r="H29" i="39"/>
  <c r="H28" i="40"/>
  <c r="M29" i="42"/>
  <c r="N17" i="43"/>
  <c r="O17" i="43" s="1"/>
  <c r="N16" i="33"/>
  <c r="O16" i="33" s="1"/>
  <c r="N27" i="34"/>
  <c r="O27" i="34" s="1"/>
  <c r="N18" i="36"/>
  <c r="O18" i="36" s="1"/>
  <c r="K31" i="36"/>
  <c r="I29" i="39"/>
  <c r="K28" i="40"/>
  <c r="F29" i="41"/>
  <c r="E29" i="42"/>
  <c r="N29" i="42" s="1"/>
  <c r="O29" i="42" s="1"/>
  <c r="D29" i="43"/>
  <c r="N29" i="43" s="1"/>
  <c r="O29" i="43" s="1"/>
  <c r="F32" i="37"/>
  <c r="K29" i="44"/>
  <c r="O24" i="47"/>
  <c r="P24" i="47" s="1"/>
  <c r="K29" i="45"/>
  <c r="J32" i="37"/>
  <c r="N25" i="37"/>
  <c r="O25" i="37" s="1"/>
  <c r="N5" i="46"/>
  <c r="O5" i="46" s="1"/>
  <c r="N13" i="46"/>
  <c r="O13" i="46" s="1"/>
  <c r="N19" i="33"/>
  <c r="O19" i="33" s="1"/>
  <c r="E29" i="34"/>
  <c r="N24" i="34"/>
  <c r="O24" i="34" s="1"/>
  <c r="M30" i="38"/>
  <c r="J29" i="39"/>
  <c r="J28" i="40"/>
  <c r="G29" i="41"/>
  <c r="N20" i="41"/>
  <c r="O20" i="41" s="1"/>
  <c r="E29" i="43"/>
  <c r="K29" i="46"/>
  <c r="O20" i="47"/>
  <c r="P20" i="47" s="1"/>
  <c r="N22" i="33"/>
  <c r="O22" i="33" s="1"/>
  <c r="F30" i="38"/>
  <c r="N21" i="38"/>
  <c r="O21" i="38" s="1"/>
  <c r="K29" i="39"/>
  <c r="N13" i="41"/>
  <c r="O13" i="41" s="1"/>
  <c r="G29" i="42"/>
  <c r="F29" i="43"/>
  <c r="L29" i="46"/>
  <c r="N27" i="41"/>
  <c r="O27" i="41" s="1"/>
  <c r="F28" i="40"/>
  <c r="D29" i="42"/>
  <c r="N13" i="35"/>
  <c r="O13" i="35" s="1"/>
  <c r="N18" i="37"/>
  <c r="O18" i="37" s="1"/>
  <c r="G30" i="38"/>
  <c r="N30" i="38" s="1"/>
  <c r="O30" i="38" s="1"/>
  <c r="N26" i="38"/>
  <c r="O26" i="38" s="1"/>
  <c r="M29" i="39"/>
  <c r="M28" i="40"/>
  <c r="J29" i="41"/>
  <c r="I29" i="42"/>
  <c r="N20" i="42"/>
  <c r="O20" i="42" s="1"/>
  <c r="H29" i="43"/>
  <c r="N13" i="44"/>
  <c r="O13" i="44" s="1"/>
  <c r="G29" i="45"/>
  <c r="E29" i="47"/>
  <c r="O27" i="47"/>
  <c r="P27" i="47" s="1"/>
  <c r="I29" i="41"/>
  <c r="G29" i="43"/>
  <c r="N27" i="39"/>
  <c r="O27" i="39" s="1"/>
  <c r="K29" i="41"/>
  <c r="J29" i="42"/>
  <c r="N13" i="42"/>
  <c r="O13" i="42" s="1"/>
  <c r="I29" i="43"/>
  <c r="N5" i="44"/>
  <c r="O5" i="44" s="1"/>
  <c r="N27" i="45"/>
  <c r="O27" i="45" s="1"/>
  <c r="J29" i="44"/>
  <c r="H32" i="37"/>
  <c r="N27" i="46"/>
  <c r="O27" i="46" s="1"/>
  <c r="N20" i="44"/>
  <c r="O20" i="44" s="1"/>
  <c r="F29" i="46"/>
  <c r="G29" i="46"/>
  <c r="L28" i="33"/>
  <c r="I29" i="34"/>
  <c r="D31" i="36"/>
  <c r="N13" i="36"/>
  <c r="O13" i="36" s="1"/>
  <c r="L29" i="41"/>
  <c r="K29" i="42"/>
  <c r="J29" i="43"/>
  <c r="E29" i="44"/>
  <c r="N17" i="44"/>
  <c r="O17" i="44" s="1"/>
  <c r="N24" i="44"/>
  <c r="O24" i="44" s="1"/>
  <c r="G29" i="47"/>
  <c r="F29" i="47"/>
  <c r="N19" i="38"/>
  <c r="O19" i="38" s="1"/>
  <c r="N24" i="45"/>
  <c r="O24" i="45" s="1"/>
  <c r="M29" i="45"/>
  <c r="N5" i="37"/>
  <c r="O5" i="37" s="1"/>
  <c r="F29" i="39"/>
  <c r="N29" i="39" s="1"/>
  <c r="O29" i="39" s="1"/>
  <c r="N27" i="42"/>
  <c r="O27" i="42" s="1"/>
  <c r="L29" i="39"/>
  <c r="L28" i="40"/>
  <c r="H29" i="42"/>
  <c r="J29" i="46"/>
  <c r="N21" i="37"/>
  <c r="O21" i="37" s="1"/>
  <c r="K28" i="33"/>
  <c r="N20" i="34"/>
  <c r="O20" i="34" s="1"/>
  <c r="J28" i="33"/>
  <c r="N5" i="38"/>
  <c r="O5" i="38" s="1"/>
  <c r="M29" i="41"/>
  <c r="L29" i="42"/>
  <c r="F29" i="44"/>
  <c r="D29" i="45"/>
  <c r="H29" i="47"/>
  <c r="N17" i="41"/>
  <c r="O17" i="41" s="1"/>
  <c r="E28" i="33"/>
  <c r="L29" i="44"/>
  <c r="D28" i="40"/>
  <c r="D29" i="46"/>
  <c r="N24" i="41"/>
  <c r="O24" i="41" s="1"/>
  <c r="N20" i="45"/>
  <c r="O20" i="45" s="1"/>
  <c r="M29" i="46"/>
  <c r="N5" i="33"/>
  <c r="O5" i="33" s="1"/>
  <c r="L29" i="34"/>
  <c r="J30" i="38"/>
  <c r="N17" i="39"/>
  <c r="O17" i="39" s="1"/>
  <c r="L29" i="43"/>
  <c r="G29" i="44"/>
  <c r="E29" i="45"/>
  <c r="M29" i="47"/>
  <c r="N23" i="38"/>
  <c r="O23" i="38" s="1"/>
  <c r="N17" i="42"/>
  <c r="O17" i="42" s="1"/>
  <c r="D29" i="34"/>
  <c r="D29" i="41"/>
  <c r="E31" i="36"/>
  <c r="N31" i="36" s="1"/>
  <c r="O31" i="36" s="1"/>
  <c r="N13" i="39"/>
  <c r="O13" i="39" s="1"/>
  <c r="E29" i="41"/>
  <c r="N29" i="41" s="1"/>
  <c r="O29" i="41" s="1"/>
  <c r="I29" i="46"/>
  <c r="F29" i="35"/>
  <c r="N29" i="35" s="1"/>
  <c r="O29" i="35" s="1"/>
  <c r="M29" i="34"/>
  <c r="F31" i="36"/>
  <c r="M31" i="36"/>
  <c r="G31" i="36"/>
  <c r="K30" i="38"/>
  <c r="M29" i="43"/>
  <c r="N20" i="43"/>
  <c r="O20" i="43" s="1"/>
  <c r="H29" i="44"/>
  <c r="F29" i="45"/>
  <c r="N13" i="45"/>
  <c r="O13" i="45" s="1"/>
  <c r="N17" i="46"/>
  <c r="O17" i="46" s="1"/>
  <c r="J29" i="47"/>
  <c r="I29" i="47"/>
  <c r="O29" i="48"/>
  <c r="P29" i="48" s="1"/>
  <c r="N29" i="45"/>
  <c r="O29" i="45" s="1"/>
  <c r="O29" i="47"/>
  <c r="P29" i="47" s="1"/>
  <c r="E28" i="40"/>
  <c r="N28" i="40" s="1"/>
  <c r="O28" i="40" s="1"/>
  <c r="D29" i="44"/>
  <c r="L29" i="45"/>
  <c r="N24" i="46"/>
  <c r="O24" i="46" s="1"/>
  <c r="N5" i="42"/>
  <c r="O5" i="42" s="1"/>
  <c r="N16" i="38"/>
  <c r="O16" i="38" s="1"/>
  <c r="N20" i="35"/>
  <c r="O20" i="35" s="1"/>
  <c r="I28" i="33"/>
  <c r="I30" i="38"/>
  <c r="O5" i="47"/>
  <c r="P5" i="47" s="1"/>
  <c r="N5" i="41"/>
  <c r="O5" i="41" s="1"/>
  <c r="N17" i="40"/>
  <c r="O17" i="40" s="1"/>
  <c r="N13" i="38"/>
  <c r="O13" i="38" s="1"/>
  <c r="N27" i="35"/>
  <c r="O27" i="35" s="1"/>
  <c r="D32" i="37"/>
  <c r="L32" i="37"/>
  <c r="H29" i="46"/>
  <c r="O13" i="47"/>
  <c r="P13" i="47" s="1"/>
  <c r="N25" i="36"/>
  <c r="O25" i="36" s="1"/>
  <c r="F29" i="34"/>
  <c r="N29" i="34" s="1"/>
  <c r="O29" i="34" s="1"/>
  <c r="K32" i="37"/>
  <c r="F29" i="42"/>
  <c r="N5" i="45"/>
  <c r="O5" i="45" s="1"/>
  <c r="N28" i="36"/>
  <c r="O28" i="36" s="1"/>
  <c r="N14" i="37"/>
  <c r="O14" i="37" s="1"/>
  <c r="N21" i="36"/>
  <c r="O21" i="36" s="1"/>
  <c r="N5" i="39"/>
  <c r="O5" i="39" s="1"/>
  <c r="N29" i="46" l="1"/>
  <c r="O29" i="46" s="1"/>
  <c r="N28" i="33"/>
  <c r="O28" i="33" s="1"/>
  <c r="N29" i="44"/>
  <c r="O29" i="44" s="1"/>
  <c r="N32" i="37"/>
  <c r="O32" i="37" s="1"/>
</calcChain>
</file>

<file path=xl/sharedStrings.xml><?xml version="1.0" encoding="utf-8"?>
<sst xmlns="http://schemas.openxmlformats.org/spreadsheetml/2006/main" count="772" uniqueCount="97">
  <si>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</si>
  <si>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</si>
  <si>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</si>
  <si>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</si>
  <si>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</si>
  <si>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</si>
  <si>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</si>
  <si>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</si>
  <si>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</si>
  <si>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</si>
  <si>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</si>
  <si>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</si>
  <si>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</si>
  <si>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</si>
  <si>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</si>
  <si>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</si>
  <si>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</si>
  <si>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</si>
  <si>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</si>
  <si>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</si>
  <si>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</si>
  <si>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</si>
  <si>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</si>
  <si>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</si>
  <si>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</si>
  <si>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Other General Government Services</t>
  </si>
  <si>
    <t>Public Safety</t>
  </si>
  <si>
    <t>Law Enforcement</t>
  </si>
  <si>
    <t>Protective Inspections</t>
  </si>
  <si>
    <t>Physical Environment</t>
  </si>
  <si>
    <t>Flood Control / Stormwater Management</t>
  </si>
  <si>
    <t>Other Physical Environment</t>
  </si>
  <si>
    <t>Transportation</t>
  </si>
  <si>
    <t>Mass Transit Systems</t>
  </si>
  <si>
    <t>Parking Facilities</t>
  </si>
  <si>
    <t>Culture / Recreation</t>
  </si>
  <si>
    <t>Parks and Recreation</t>
  </si>
  <si>
    <t>Cultural Services</t>
  </si>
  <si>
    <t>Inter-Fund Group Transfers Out</t>
  </si>
  <si>
    <t>Proprietary - Non-Operating Interest Expense</t>
  </si>
  <si>
    <t>Other Uses and Non-Operating</t>
  </si>
  <si>
    <t>2009 Municipal Population:</t>
  </si>
  <si>
    <t>Sunny Isles Beach Expenditures Reported by Account Code and Fund Type</t>
  </si>
  <si>
    <t>Local Fiscal Year Ended September 30, 2010</t>
  </si>
  <si>
    <t>Debt Service Payments</t>
  </si>
  <si>
    <t>Ambulance and Rescue Services</t>
  </si>
  <si>
    <t>Road and Street Facilities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</si>
  <si>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</si>
  <si>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</si>
  <si>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</si>
  <si>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</si>
  <si>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</si>
  <si>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Other Public Safety</t>
  </si>
  <si>
    <t>Payment to Refunded Bond Escrow Agent</t>
  </si>
  <si>
    <t>2012 Municipal Population:</t>
  </si>
  <si>
    <t>Local Fiscal Year Ended September 30, 2013</t>
  </si>
  <si>
    <t>Special Recreation Facilities</t>
  </si>
  <si>
    <t>Other Culture / Recreation</t>
  </si>
  <si>
    <t>2013 Municipal Population:</t>
  </si>
  <si>
    <t>Local Fiscal Year Ended September 30, 2008</t>
  </si>
  <si>
    <t>Pension Benefits</t>
  </si>
  <si>
    <t>Economic Environment</t>
  </si>
  <si>
    <t>Other Economic Environment</t>
  </si>
  <si>
    <t>Proprietary - Other Non-Operating Disbursements</t>
  </si>
  <si>
    <t>2008 Municipal Population:</t>
  </si>
  <si>
    <t>Local Fiscal Year Ended September 30, 2014</t>
  </si>
  <si>
    <t>Flood Control / Stormwater Control</t>
  </si>
  <si>
    <t>Road / Street Facilities</t>
  </si>
  <si>
    <t>Mass Transit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</si>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</sst>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6372-0D9D-479D-8CE6-89748FD8CFFD}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88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89</v>
      </c>
      <c r="N4" s="98" t="s">
        <v>5</v>
      </c>
      <c r="O4" s="98" t="s">
        <v>90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13160960</v>
      </c>
      <c r="E5" s="103">
        <f>SUM(E6:E12)</f>
        <v>4424256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17585216</v>
      </c>
      <c r="P5" s="105">
        <f>(O5/P$31)</f>
        <v>771.85691085458461</v>
      </c>
      <c r="Q5" s="106"/>
    </row>
    <row r="6" spans="1:134">
      <c r="A6" s="108"/>
      <c r="B6" s="109">
        <v>511</v>
      </c>
      <c r="C6" s="110" t="s">
        <v>19</v>
      </c>
      <c r="D6" s="111">
        <v>386617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386617</v>
      </c>
      <c r="P6" s="112">
        <f>(O6/P$31)</f>
        <v>16.969538691129351</v>
      </c>
      <c r="Q6" s="113"/>
    </row>
    <row r="7" spans="1:134">
      <c r="A7" s="108"/>
      <c r="B7" s="109">
        <v>512</v>
      </c>
      <c r="C7" s="110" t="s">
        <v>20</v>
      </c>
      <c r="D7" s="111">
        <v>1895583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1895583</v>
      </c>
      <c r="P7" s="112">
        <f>(O7/P$31)</f>
        <v>83.201641574858442</v>
      </c>
      <c r="Q7" s="113"/>
    </row>
    <row r="8" spans="1:134">
      <c r="A8" s="108"/>
      <c r="B8" s="109">
        <v>513</v>
      </c>
      <c r="C8" s="110" t="s">
        <v>21</v>
      </c>
      <c r="D8" s="111">
        <v>4597698</v>
      </c>
      <c r="E8" s="111">
        <v>8817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4606515</v>
      </c>
      <c r="P8" s="112">
        <f>(O8/P$31)</f>
        <v>202.19088794276433</v>
      </c>
      <c r="Q8" s="113"/>
    </row>
    <row r="9" spans="1:134">
      <c r="A9" s="108"/>
      <c r="B9" s="109">
        <v>514</v>
      </c>
      <c r="C9" s="110" t="s">
        <v>22</v>
      </c>
      <c r="D9" s="111">
        <v>209448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209448</v>
      </c>
      <c r="P9" s="112">
        <f>(O9/P$31)</f>
        <v>9.1931703463108452</v>
      </c>
      <c r="Q9" s="113"/>
    </row>
    <row r="10" spans="1:134">
      <c r="A10" s="108"/>
      <c r="B10" s="109">
        <v>515</v>
      </c>
      <c r="C10" s="110" t="s">
        <v>23</v>
      </c>
      <c r="D10" s="111">
        <v>0</v>
      </c>
      <c r="E10" s="111">
        <v>4415377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4415377</v>
      </c>
      <c r="P10" s="112">
        <f>(O10/P$31)</f>
        <v>193.80138699907826</v>
      </c>
      <c r="Q10" s="113"/>
    </row>
    <row r="11" spans="1:134">
      <c r="A11" s="108"/>
      <c r="B11" s="109">
        <v>516</v>
      </c>
      <c r="C11" s="110" t="s">
        <v>24</v>
      </c>
      <c r="D11" s="111">
        <v>2243760</v>
      </c>
      <c r="E11" s="111">
        <v>62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2243822</v>
      </c>
      <c r="P11" s="112">
        <f>(O11/P$31)</f>
        <v>98.486678663916081</v>
      </c>
      <c r="Q11" s="113"/>
    </row>
    <row r="12" spans="1:134">
      <c r="A12" s="108"/>
      <c r="B12" s="109">
        <v>517</v>
      </c>
      <c r="C12" s="110" t="s">
        <v>44</v>
      </c>
      <c r="D12" s="111">
        <v>3827854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3827854</v>
      </c>
      <c r="P12" s="112">
        <f>(O12/P$31)</f>
        <v>168.01360663652724</v>
      </c>
      <c r="Q12" s="113"/>
    </row>
    <row r="13" spans="1:134" ht="15.75">
      <c r="A13" s="114" t="s">
        <v>26</v>
      </c>
      <c r="B13" s="115"/>
      <c r="C13" s="116"/>
      <c r="D13" s="117">
        <f>SUM(D14:D16)</f>
        <v>15451398</v>
      </c>
      <c r="E13" s="117">
        <f>SUM(E14:E16)</f>
        <v>2507390</v>
      </c>
      <c r="F13" s="117">
        <f>SUM(F14:F16)</f>
        <v>0</v>
      </c>
      <c r="G13" s="117">
        <f>SUM(G14:G16)</f>
        <v>0</v>
      </c>
      <c r="H13" s="117">
        <f>SUM(H14:H16)</f>
        <v>0</v>
      </c>
      <c r="I13" s="117">
        <f>SUM(I14:I16)</f>
        <v>0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17958788</v>
      </c>
      <c r="P13" s="119">
        <f>(O13/P$31)</f>
        <v>788.25387350217272</v>
      </c>
      <c r="Q13" s="120"/>
    </row>
    <row r="14" spans="1:134">
      <c r="A14" s="108"/>
      <c r="B14" s="109">
        <v>521</v>
      </c>
      <c r="C14" s="110" t="s">
        <v>27</v>
      </c>
      <c r="D14" s="111">
        <v>11455842</v>
      </c>
      <c r="E14" s="111">
        <v>2378312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13834154</v>
      </c>
      <c r="P14" s="112">
        <f>(O14/P$31)</f>
        <v>607.21388754773295</v>
      </c>
      <c r="Q14" s="113"/>
    </row>
    <row r="15" spans="1:134">
      <c r="A15" s="108"/>
      <c r="B15" s="109">
        <v>524</v>
      </c>
      <c r="C15" s="110" t="s">
        <v>28</v>
      </c>
      <c r="D15" s="111">
        <v>1412805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1412805</v>
      </c>
      <c r="P15" s="112">
        <f>(O15/P$31)</f>
        <v>62.011368125356626</v>
      </c>
      <c r="Q15" s="113"/>
    </row>
    <row r="16" spans="1:134">
      <c r="A16" s="108"/>
      <c r="B16" s="109">
        <v>529</v>
      </c>
      <c r="C16" s="110" t="s">
        <v>52</v>
      </c>
      <c r="D16" s="111">
        <v>2582751</v>
      </c>
      <c r="E16" s="111">
        <v>129078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2711829</v>
      </c>
      <c r="P16" s="112">
        <f>(O16/P$31)</f>
        <v>119.02861782908309</v>
      </c>
      <c r="Q16" s="113"/>
    </row>
    <row r="17" spans="1:120" ht="15.75">
      <c r="A17" s="114" t="s">
        <v>29</v>
      </c>
      <c r="B17" s="115"/>
      <c r="C17" s="116"/>
      <c r="D17" s="117">
        <f>SUM(D18:D19)</f>
        <v>2736185</v>
      </c>
      <c r="E17" s="117">
        <f>SUM(E18:E19)</f>
        <v>1889791</v>
      </c>
      <c r="F17" s="117">
        <f>SUM(F18:F19)</f>
        <v>0</v>
      </c>
      <c r="G17" s="117">
        <f>SUM(G18:G19)</f>
        <v>1036464</v>
      </c>
      <c r="H17" s="117">
        <f>SUM(H18:H19)</f>
        <v>0</v>
      </c>
      <c r="I17" s="117">
        <f>SUM(I18:I19)</f>
        <v>1044307</v>
      </c>
      <c r="J17" s="117">
        <f>SUM(J18:J19)</f>
        <v>0</v>
      </c>
      <c r="K17" s="117">
        <f>SUM(K18:K19)</f>
        <v>0</v>
      </c>
      <c r="L17" s="117">
        <f>SUM(L18:L19)</f>
        <v>0</v>
      </c>
      <c r="M17" s="117">
        <f>SUM(M18:M19)</f>
        <v>0</v>
      </c>
      <c r="N17" s="117">
        <f>SUM(N18:N19)</f>
        <v>0</v>
      </c>
      <c r="O17" s="118">
        <f>SUM(D17:N17)</f>
        <v>6706747</v>
      </c>
      <c r="P17" s="119">
        <f>(O17/P$31)</f>
        <v>294.37506035201687</v>
      </c>
      <c r="Q17" s="120"/>
    </row>
    <row r="18" spans="1:120">
      <c r="A18" s="108"/>
      <c r="B18" s="109">
        <v>538</v>
      </c>
      <c r="C18" s="110" t="s">
        <v>30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1044307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26" si="2">SUM(D18:N18)</f>
        <v>1044307</v>
      </c>
      <c r="P18" s="112">
        <f>(O18/P$31)</f>
        <v>45.837115393056223</v>
      </c>
      <c r="Q18" s="113"/>
    </row>
    <row r="19" spans="1:120">
      <c r="A19" s="108"/>
      <c r="B19" s="109">
        <v>539</v>
      </c>
      <c r="C19" s="110" t="s">
        <v>31</v>
      </c>
      <c r="D19" s="111">
        <v>2736185</v>
      </c>
      <c r="E19" s="111">
        <v>1889791</v>
      </c>
      <c r="F19" s="111">
        <v>0</v>
      </c>
      <c r="G19" s="111">
        <v>1036464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5662440</v>
      </c>
      <c r="P19" s="112">
        <f>(O19/P$31)</f>
        <v>248.53794495896062</v>
      </c>
      <c r="Q19" s="113"/>
    </row>
    <row r="20" spans="1:120" ht="15.75">
      <c r="A20" s="114" t="s">
        <v>32</v>
      </c>
      <c r="B20" s="115"/>
      <c r="C20" s="116"/>
      <c r="D20" s="117">
        <f>SUM(D21:D23)</f>
        <v>773253</v>
      </c>
      <c r="E20" s="117">
        <f>SUM(E21:E23)</f>
        <v>2962405</v>
      </c>
      <c r="F20" s="117">
        <f>SUM(F21:F23)</f>
        <v>0</v>
      </c>
      <c r="G20" s="117">
        <f>SUM(G21:G23)</f>
        <v>4763506</v>
      </c>
      <c r="H20" s="117">
        <f>SUM(H21:H23)</f>
        <v>0</v>
      </c>
      <c r="I20" s="117">
        <f>SUM(I21:I23)</f>
        <v>0</v>
      </c>
      <c r="J20" s="117">
        <f>SUM(J21:J23)</f>
        <v>0</v>
      </c>
      <c r="K20" s="117">
        <f>SUM(K21:K23)</f>
        <v>0</v>
      </c>
      <c r="L20" s="117">
        <f>SUM(L21:L23)</f>
        <v>0</v>
      </c>
      <c r="M20" s="117">
        <f>SUM(M21:M23)</f>
        <v>0</v>
      </c>
      <c r="N20" s="117">
        <f>SUM(N21:N23)</f>
        <v>0</v>
      </c>
      <c r="O20" s="117">
        <f t="shared" si="2"/>
        <v>8499164</v>
      </c>
      <c r="P20" s="119">
        <f>(O20/P$31)</f>
        <v>373.04850107536322</v>
      </c>
      <c r="Q20" s="120"/>
    </row>
    <row r="21" spans="1:120">
      <c r="A21" s="108"/>
      <c r="B21" s="109">
        <v>541</v>
      </c>
      <c r="C21" s="110" t="s">
        <v>46</v>
      </c>
      <c r="D21" s="111">
        <v>0</v>
      </c>
      <c r="E21" s="111">
        <v>1311938</v>
      </c>
      <c r="F21" s="111">
        <v>0</v>
      </c>
      <c r="G21" s="111">
        <v>4763506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6075444</v>
      </c>
      <c r="P21" s="112">
        <f>(O21/P$31)</f>
        <v>266.66567177281308</v>
      </c>
      <c r="Q21" s="113"/>
    </row>
    <row r="22" spans="1:120">
      <c r="A22" s="108"/>
      <c r="B22" s="109">
        <v>544</v>
      </c>
      <c r="C22" s="110" t="s">
        <v>33</v>
      </c>
      <c r="D22" s="111">
        <v>0</v>
      </c>
      <c r="E22" s="111">
        <v>1650467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1650467</v>
      </c>
      <c r="P22" s="112">
        <f>(O22/P$31)</f>
        <v>72.442917965149448</v>
      </c>
      <c r="Q22" s="113"/>
    </row>
    <row r="23" spans="1:120">
      <c r="A23" s="108"/>
      <c r="B23" s="109">
        <v>545</v>
      </c>
      <c r="C23" s="110" t="s">
        <v>34</v>
      </c>
      <c r="D23" s="111">
        <v>773253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773253</v>
      </c>
      <c r="P23" s="112">
        <f>(O23/P$31)</f>
        <v>33.939911337400694</v>
      </c>
      <c r="Q23" s="113"/>
    </row>
    <row r="24" spans="1:120" ht="15.75">
      <c r="A24" s="114" t="s">
        <v>35</v>
      </c>
      <c r="B24" s="115"/>
      <c r="C24" s="116"/>
      <c r="D24" s="117">
        <f>SUM(D25:D26)</f>
        <v>5621209</v>
      </c>
      <c r="E24" s="117">
        <f>SUM(E25:E26)</f>
        <v>1876801</v>
      </c>
      <c r="F24" s="117">
        <f>SUM(F25:F26)</f>
        <v>0</v>
      </c>
      <c r="G24" s="117">
        <f>SUM(G25:G26)</f>
        <v>881868</v>
      </c>
      <c r="H24" s="117">
        <f>SUM(H25:H26)</f>
        <v>0</v>
      </c>
      <c r="I24" s="117">
        <f>SUM(I25:I26)</f>
        <v>0</v>
      </c>
      <c r="J24" s="117">
        <f>SUM(J25:J26)</f>
        <v>0</v>
      </c>
      <c r="K24" s="117">
        <f>SUM(K25:K26)</f>
        <v>0</v>
      </c>
      <c r="L24" s="117">
        <f>SUM(L25:L26)</f>
        <v>0</v>
      </c>
      <c r="M24" s="117">
        <f>SUM(M25:M26)</f>
        <v>0</v>
      </c>
      <c r="N24" s="117">
        <f>SUM(N25:N26)</f>
        <v>0</v>
      </c>
      <c r="O24" s="117">
        <f>SUM(D24:N24)</f>
        <v>8379878</v>
      </c>
      <c r="P24" s="119">
        <f>(O24/P$31)</f>
        <v>367.81275512443489</v>
      </c>
      <c r="Q24" s="113"/>
    </row>
    <row r="25" spans="1:120">
      <c r="A25" s="108"/>
      <c r="B25" s="109">
        <v>572</v>
      </c>
      <c r="C25" s="110" t="s">
        <v>36</v>
      </c>
      <c r="D25" s="111">
        <v>4229699</v>
      </c>
      <c r="E25" s="111">
        <v>1816801</v>
      </c>
      <c r="F25" s="111">
        <v>0</v>
      </c>
      <c r="G25" s="111">
        <v>881868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6928368</v>
      </c>
      <c r="P25" s="112">
        <f>(O25/P$31)</f>
        <v>304.10253259008908</v>
      </c>
      <c r="Q25" s="113"/>
    </row>
    <row r="26" spans="1:120">
      <c r="A26" s="108"/>
      <c r="B26" s="109">
        <v>573</v>
      </c>
      <c r="C26" s="110" t="s">
        <v>37</v>
      </c>
      <c r="D26" s="111">
        <v>1391510</v>
      </c>
      <c r="E26" s="111">
        <v>60000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1451510</v>
      </c>
      <c r="P26" s="112">
        <f>(O26/P$31)</f>
        <v>63.710222534345782</v>
      </c>
      <c r="Q26" s="113"/>
    </row>
    <row r="27" spans="1:120" ht="15.75">
      <c r="A27" s="114" t="s">
        <v>40</v>
      </c>
      <c r="B27" s="115"/>
      <c r="C27" s="116"/>
      <c r="D27" s="117">
        <f>SUM(D28:D28)</f>
        <v>500000</v>
      </c>
      <c r="E27" s="117">
        <f>SUM(E28:E28)</f>
        <v>108477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>SUM(D27:N27)</f>
        <v>608477</v>
      </c>
      <c r="P27" s="119">
        <f>(O27/P$31)</f>
        <v>26.707501207040337</v>
      </c>
      <c r="Q27" s="113"/>
    </row>
    <row r="28" spans="1:120" ht="15.75" thickBot="1">
      <c r="A28" s="108"/>
      <c r="B28" s="109">
        <v>581</v>
      </c>
      <c r="C28" s="110" t="s">
        <v>91</v>
      </c>
      <c r="D28" s="111">
        <v>500000</v>
      </c>
      <c r="E28" s="111">
        <v>108477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>SUM(D28:N28)</f>
        <v>608477</v>
      </c>
      <c r="P28" s="112">
        <f>(O28/P$31)</f>
        <v>26.707501207040337</v>
      </c>
      <c r="Q28" s="113"/>
    </row>
    <row r="29" spans="1:120" ht="16.5" thickBot="1">
      <c r="A29" s="121" t="s">
        <v>10</v>
      </c>
      <c r="B29" s="122"/>
      <c r="C29" s="123"/>
      <c r="D29" s="124">
        <f>SUM(D5,D13,D17,D20,D24,D27)</f>
        <v>38243005</v>
      </c>
      <c r="E29" s="124">
        <f t="shared" ref="E29:N29" si="3">SUM(E5,E13,E17,E20,E24,E27)</f>
        <v>13769120</v>
      </c>
      <c r="F29" s="124">
        <f t="shared" si="3"/>
        <v>0</v>
      </c>
      <c r="G29" s="124">
        <f t="shared" si="3"/>
        <v>6681838</v>
      </c>
      <c r="H29" s="124">
        <f t="shared" si="3"/>
        <v>0</v>
      </c>
      <c r="I29" s="124">
        <f t="shared" si="3"/>
        <v>1044307</v>
      </c>
      <c r="J29" s="124">
        <f t="shared" si="3"/>
        <v>0</v>
      </c>
      <c r="K29" s="124">
        <f t="shared" si="3"/>
        <v>0</v>
      </c>
      <c r="L29" s="124">
        <f t="shared" si="3"/>
        <v>0</v>
      </c>
      <c r="M29" s="124">
        <f t="shared" si="3"/>
        <v>0</v>
      </c>
      <c r="N29" s="124">
        <f t="shared" si="3"/>
        <v>0</v>
      </c>
      <c r="O29" s="124">
        <f>SUM(D29:N29)</f>
        <v>59738270</v>
      </c>
      <c r="P29" s="125">
        <f>(O29/P$31)</f>
        <v>2622.0546021156124</v>
      </c>
      <c r="Q29" s="106"/>
      <c r="R29" s="12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</row>
    <row r="30" spans="1:120">
      <c r="A30" s="127"/>
      <c r="B30" s="128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30"/>
    </row>
    <row r="31" spans="1:120">
      <c r="A31" s="131"/>
      <c r="B31" s="132"/>
      <c r="C31" s="132"/>
      <c r="D31" s="133"/>
      <c r="E31" s="133"/>
      <c r="F31" s="133"/>
      <c r="G31" s="133"/>
      <c r="H31" s="133"/>
      <c r="I31" s="133"/>
      <c r="J31" s="133"/>
      <c r="K31" s="133"/>
      <c r="L31" s="133"/>
      <c r="M31" s="136" t="s">
        <v>96</v>
      </c>
      <c r="N31" s="136"/>
      <c r="O31" s="136"/>
      <c r="P31" s="134">
        <v>22783</v>
      </c>
    </row>
    <row r="32" spans="1:120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40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65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9819547</v>
      </c>
      <c r="E5" s="59">
        <f t="shared" si="0"/>
        <v>2735754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12555301</v>
      </c>
      <c r="O5" s="61">
        <f t="shared" ref="O5:O29" si="1">(N5/O$31)</f>
        <v>578.63863028850585</v>
      </c>
      <c r="P5" s="62"/>
    </row>
    <row r="6" spans="1:133">
      <c r="A6" s="64"/>
      <c r="B6" s="65">
        <v>511</v>
      </c>
      <c r="C6" s="66" t="s">
        <v>19</v>
      </c>
      <c r="D6" s="67">
        <v>323794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323794</v>
      </c>
      <c r="O6" s="68">
        <f t="shared" si="1"/>
        <v>14.922757857867085</v>
      </c>
      <c r="P6" s="69"/>
    </row>
    <row r="7" spans="1:133">
      <c r="A7" s="64"/>
      <c r="B7" s="65">
        <v>512</v>
      </c>
      <c r="C7" s="66" t="s">
        <v>20</v>
      </c>
      <c r="D7" s="67">
        <v>827981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827981</v>
      </c>
      <c r="O7" s="68">
        <f t="shared" si="1"/>
        <v>38.15932343994838</v>
      </c>
      <c r="P7" s="69"/>
    </row>
    <row r="8" spans="1:133">
      <c r="A8" s="64"/>
      <c r="B8" s="65">
        <v>513</v>
      </c>
      <c r="C8" s="66" t="s">
        <v>21</v>
      </c>
      <c r="D8" s="67">
        <v>2150585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2150585</v>
      </c>
      <c r="O8" s="68">
        <f t="shared" si="1"/>
        <v>99.114434510093091</v>
      </c>
      <c r="P8" s="69"/>
    </row>
    <row r="9" spans="1:133">
      <c r="A9" s="64"/>
      <c r="B9" s="65">
        <v>514</v>
      </c>
      <c r="C9" s="66" t="s">
        <v>22</v>
      </c>
      <c r="D9" s="67">
        <v>638904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638904</v>
      </c>
      <c r="O9" s="68">
        <f t="shared" si="1"/>
        <v>29.44529449718868</v>
      </c>
      <c r="P9" s="69"/>
    </row>
    <row r="10" spans="1:133">
      <c r="A10" s="64"/>
      <c r="B10" s="65">
        <v>515</v>
      </c>
      <c r="C10" s="66" t="s">
        <v>23</v>
      </c>
      <c r="D10" s="67">
        <v>0</v>
      </c>
      <c r="E10" s="67">
        <v>2735754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2735754</v>
      </c>
      <c r="O10" s="68">
        <f t="shared" si="1"/>
        <v>126.08323347773988</v>
      </c>
      <c r="P10" s="69"/>
    </row>
    <row r="11" spans="1:133">
      <c r="A11" s="64"/>
      <c r="B11" s="65">
        <v>516</v>
      </c>
      <c r="C11" s="66" t="s">
        <v>24</v>
      </c>
      <c r="D11" s="67">
        <v>1120868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1120868</v>
      </c>
      <c r="O11" s="68">
        <f t="shared" si="1"/>
        <v>51.65766430085722</v>
      </c>
      <c r="P11" s="69"/>
    </row>
    <row r="12" spans="1:133">
      <c r="A12" s="64"/>
      <c r="B12" s="65">
        <v>517</v>
      </c>
      <c r="C12" s="66" t="s">
        <v>44</v>
      </c>
      <c r="D12" s="67">
        <v>4757415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4757415</v>
      </c>
      <c r="O12" s="68">
        <f t="shared" si="1"/>
        <v>219.2559222048115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9555648</v>
      </c>
      <c r="E13" s="73">
        <f t="shared" si="3"/>
        <v>1017678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9" si="4">SUM(D13:M13)</f>
        <v>10573326</v>
      </c>
      <c r="O13" s="75">
        <f t="shared" si="1"/>
        <v>487.29495806065074</v>
      </c>
      <c r="P13" s="76"/>
    </row>
    <row r="14" spans="1:133">
      <c r="A14" s="64"/>
      <c r="B14" s="65">
        <v>521</v>
      </c>
      <c r="C14" s="66" t="s">
        <v>27</v>
      </c>
      <c r="D14" s="67">
        <v>7249788</v>
      </c>
      <c r="E14" s="67">
        <v>1017678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8267466</v>
      </c>
      <c r="O14" s="68">
        <f t="shared" si="1"/>
        <v>381.02433404000368</v>
      </c>
      <c r="P14" s="69"/>
    </row>
    <row r="15" spans="1:133">
      <c r="A15" s="64"/>
      <c r="B15" s="65">
        <v>524</v>
      </c>
      <c r="C15" s="66" t="s">
        <v>28</v>
      </c>
      <c r="D15" s="67">
        <v>533295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533295</v>
      </c>
      <c r="O15" s="68">
        <f t="shared" si="1"/>
        <v>24.578071711678497</v>
      </c>
      <c r="P15" s="69"/>
    </row>
    <row r="16" spans="1:133">
      <c r="A16" s="64"/>
      <c r="B16" s="65">
        <v>529</v>
      </c>
      <c r="C16" s="66" t="s">
        <v>52</v>
      </c>
      <c r="D16" s="67">
        <v>1772565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1772565</v>
      </c>
      <c r="O16" s="68">
        <f t="shared" si="1"/>
        <v>81.692552308968573</v>
      </c>
      <c r="P16" s="69"/>
    </row>
    <row r="17" spans="1:119" ht="15.75">
      <c r="A17" s="70" t="s">
        <v>29</v>
      </c>
      <c r="B17" s="71"/>
      <c r="C17" s="72"/>
      <c r="D17" s="73">
        <f t="shared" ref="D17:M17" si="5">SUM(D18:D19)</f>
        <v>1926981</v>
      </c>
      <c r="E17" s="73">
        <f t="shared" si="5"/>
        <v>0</v>
      </c>
      <c r="F17" s="73">
        <f t="shared" si="5"/>
        <v>0</v>
      </c>
      <c r="G17" s="73">
        <f t="shared" si="5"/>
        <v>810826</v>
      </c>
      <c r="H17" s="73">
        <f t="shared" si="5"/>
        <v>0</v>
      </c>
      <c r="I17" s="73">
        <f t="shared" si="5"/>
        <v>729344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3467151</v>
      </c>
      <c r="O17" s="75">
        <f t="shared" si="1"/>
        <v>159.79127108489263</v>
      </c>
      <c r="P17" s="76"/>
    </row>
    <row r="18" spans="1:119">
      <c r="A18" s="64"/>
      <c r="B18" s="65">
        <v>538</v>
      </c>
      <c r="C18" s="66" t="s">
        <v>66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729344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729344</v>
      </c>
      <c r="O18" s="68">
        <f t="shared" si="1"/>
        <v>33.613420591759606</v>
      </c>
      <c r="P18" s="69"/>
    </row>
    <row r="19" spans="1:119">
      <c r="A19" s="64"/>
      <c r="B19" s="65">
        <v>539</v>
      </c>
      <c r="C19" s="66" t="s">
        <v>31</v>
      </c>
      <c r="D19" s="67">
        <v>1926981</v>
      </c>
      <c r="E19" s="67">
        <v>0</v>
      </c>
      <c r="F19" s="67">
        <v>0</v>
      </c>
      <c r="G19" s="67">
        <v>810826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2737807</v>
      </c>
      <c r="O19" s="68">
        <f t="shared" si="1"/>
        <v>126.17785049313301</v>
      </c>
      <c r="P19" s="69"/>
    </row>
    <row r="20" spans="1:119" ht="15.75">
      <c r="A20" s="70" t="s">
        <v>32</v>
      </c>
      <c r="B20" s="71"/>
      <c r="C20" s="72"/>
      <c r="D20" s="73">
        <f t="shared" ref="D20:M20" si="6">SUM(D21:D23)</f>
        <v>502918</v>
      </c>
      <c r="E20" s="73">
        <f t="shared" si="6"/>
        <v>1552439</v>
      </c>
      <c r="F20" s="73">
        <f t="shared" si="6"/>
        <v>0</v>
      </c>
      <c r="G20" s="73">
        <f t="shared" si="6"/>
        <v>236833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4"/>
        <v>2292190</v>
      </c>
      <c r="O20" s="75">
        <f t="shared" si="1"/>
        <v>105.64061203797586</v>
      </c>
      <c r="P20" s="76"/>
    </row>
    <row r="21" spans="1:119">
      <c r="A21" s="64"/>
      <c r="B21" s="65">
        <v>541</v>
      </c>
      <c r="C21" s="66" t="s">
        <v>67</v>
      </c>
      <c r="D21" s="67">
        <v>0</v>
      </c>
      <c r="E21" s="67">
        <v>991017</v>
      </c>
      <c r="F21" s="67">
        <v>0</v>
      </c>
      <c r="G21" s="67">
        <v>236833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1227850</v>
      </c>
      <c r="O21" s="68">
        <f t="shared" si="1"/>
        <v>56.588164807816391</v>
      </c>
      <c r="P21" s="69"/>
    </row>
    <row r="22" spans="1:119">
      <c r="A22" s="64"/>
      <c r="B22" s="65">
        <v>544</v>
      </c>
      <c r="C22" s="66" t="s">
        <v>68</v>
      </c>
      <c r="D22" s="67">
        <v>0</v>
      </c>
      <c r="E22" s="67">
        <v>561422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561422</v>
      </c>
      <c r="O22" s="68">
        <f t="shared" si="1"/>
        <v>25.874366301041572</v>
      </c>
      <c r="P22" s="69"/>
    </row>
    <row r="23" spans="1:119">
      <c r="A23" s="64"/>
      <c r="B23" s="65">
        <v>545</v>
      </c>
      <c r="C23" s="66" t="s">
        <v>34</v>
      </c>
      <c r="D23" s="67">
        <v>502918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502918</v>
      </c>
      <c r="O23" s="68">
        <f t="shared" si="1"/>
        <v>23.17808092911789</v>
      </c>
      <c r="P23" s="69"/>
    </row>
    <row r="24" spans="1:119" ht="15.75">
      <c r="A24" s="70" t="s">
        <v>35</v>
      </c>
      <c r="B24" s="71"/>
      <c r="C24" s="72"/>
      <c r="D24" s="73">
        <f t="shared" ref="D24:M24" si="7">SUM(D25:D26)</f>
        <v>4154598</v>
      </c>
      <c r="E24" s="73">
        <f t="shared" si="7"/>
        <v>0</v>
      </c>
      <c r="F24" s="73">
        <f t="shared" si="7"/>
        <v>0</v>
      </c>
      <c r="G24" s="73">
        <f t="shared" si="7"/>
        <v>11960060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16114658</v>
      </c>
      <c r="O24" s="75">
        <f t="shared" si="1"/>
        <v>742.67941745783025</v>
      </c>
      <c r="P24" s="69"/>
    </row>
    <row r="25" spans="1:119">
      <c r="A25" s="64"/>
      <c r="B25" s="65">
        <v>572</v>
      </c>
      <c r="C25" s="66" t="s">
        <v>69</v>
      </c>
      <c r="D25" s="67">
        <v>2799034</v>
      </c>
      <c r="E25" s="67">
        <v>0</v>
      </c>
      <c r="F25" s="67">
        <v>0</v>
      </c>
      <c r="G25" s="67">
        <v>11960060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14759094</v>
      </c>
      <c r="O25" s="68">
        <f t="shared" si="1"/>
        <v>680.20527237533418</v>
      </c>
      <c r="P25" s="69"/>
    </row>
    <row r="26" spans="1:119">
      <c r="A26" s="64"/>
      <c r="B26" s="65">
        <v>573</v>
      </c>
      <c r="C26" s="66" t="s">
        <v>37</v>
      </c>
      <c r="D26" s="67">
        <v>1355564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1355564</v>
      </c>
      <c r="O26" s="68">
        <f t="shared" si="1"/>
        <v>62.474145082496079</v>
      </c>
      <c r="P26" s="69"/>
    </row>
    <row r="27" spans="1:119" ht="15.75">
      <c r="A27" s="70" t="s">
        <v>70</v>
      </c>
      <c r="B27" s="71"/>
      <c r="C27" s="72"/>
      <c r="D27" s="73">
        <f t="shared" ref="D27:M27" si="8">SUM(D28:D28)</f>
        <v>1741055</v>
      </c>
      <c r="E27" s="73">
        <f t="shared" si="8"/>
        <v>0</v>
      </c>
      <c r="F27" s="73">
        <f t="shared" si="8"/>
        <v>0</v>
      </c>
      <c r="G27" s="73">
        <f t="shared" si="8"/>
        <v>2152634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4"/>
        <v>3893689</v>
      </c>
      <c r="O27" s="75">
        <f t="shared" si="1"/>
        <v>179.44921190893169</v>
      </c>
      <c r="P27" s="69"/>
    </row>
    <row r="28" spans="1:119" ht="15.75" thickBot="1">
      <c r="A28" s="64"/>
      <c r="B28" s="65">
        <v>581</v>
      </c>
      <c r="C28" s="66" t="s">
        <v>71</v>
      </c>
      <c r="D28" s="67">
        <v>1741055</v>
      </c>
      <c r="E28" s="67">
        <v>0</v>
      </c>
      <c r="F28" s="67">
        <v>0</v>
      </c>
      <c r="G28" s="67">
        <v>2152634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3893689</v>
      </c>
      <c r="O28" s="68">
        <f t="shared" si="1"/>
        <v>179.44921190893169</v>
      </c>
      <c r="P28" s="69"/>
    </row>
    <row r="29" spans="1:119" ht="16.5" thickBot="1">
      <c r="A29" s="77" t="s">
        <v>10</v>
      </c>
      <c r="B29" s="78"/>
      <c r="C29" s="79"/>
      <c r="D29" s="80">
        <f>SUM(D5,D13,D17,D20,D24,D27)</f>
        <v>27700747</v>
      </c>
      <c r="E29" s="80">
        <f t="shared" ref="E29:M29" si="9">SUM(E5,E13,E17,E20,E24,E27)</f>
        <v>5305871</v>
      </c>
      <c r="F29" s="80">
        <f t="shared" si="9"/>
        <v>0</v>
      </c>
      <c r="G29" s="80">
        <f t="shared" si="9"/>
        <v>15160353</v>
      </c>
      <c r="H29" s="80">
        <f t="shared" si="9"/>
        <v>0</v>
      </c>
      <c r="I29" s="80">
        <f t="shared" si="9"/>
        <v>729344</v>
      </c>
      <c r="J29" s="80">
        <f t="shared" si="9"/>
        <v>0</v>
      </c>
      <c r="K29" s="80">
        <f t="shared" si="9"/>
        <v>0</v>
      </c>
      <c r="L29" s="80">
        <f t="shared" si="9"/>
        <v>0</v>
      </c>
      <c r="M29" s="80">
        <f t="shared" si="9"/>
        <v>0</v>
      </c>
      <c r="N29" s="80">
        <f t="shared" si="4"/>
        <v>48896315</v>
      </c>
      <c r="O29" s="81">
        <f t="shared" si="1"/>
        <v>2253.4941008387868</v>
      </c>
      <c r="P29" s="62"/>
      <c r="Q29" s="8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</row>
    <row r="30" spans="1:119">
      <c r="A30" s="84"/>
      <c r="B30" s="8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1:119">
      <c r="A31" s="88"/>
      <c r="B31" s="89"/>
      <c r="C31" s="89"/>
      <c r="D31" s="90"/>
      <c r="E31" s="90"/>
      <c r="F31" s="90"/>
      <c r="G31" s="90"/>
      <c r="H31" s="90"/>
      <c r="I31" s="90"/>
      <c r="J31" s="90"/>
      <c r="K31" s="90"/>
      <c r="L31" s="174" t="s">
        <v>72</v>
      </c>
      <c r="M31" s="174"/>
      <c r="N31" s="174"/>
      <c r="O31" s="91">
        <v>21698</v>
      </c>
    </row>
    <row r="32" spans="1:119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</row>
    <row r="33" spans="1:15" ht="15.75" customHeight="1" thickBot="1">
      <c r="A33" s="178" t="s">
        <v>50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9422223</v>
      </c>
      <c r="E5" s="24">
        <f t="shared" si="0"/>
        <v>2347439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11769662</v>
      </c>
      <c r="O5" s="30">
        <f t="shared" ref="O5:O32" si="1">(N5/O$34)</f>
        <v>551.76325535605451</v>
      </c>
      <c r="P5" s="6"/>
    </row>
    <row r="6" spans="1:133">
      <c r="A6" s="12"/>
      <c r="B6" s="42">
        <v>511</v>
      </c>
      <c r="C6" s="19" t="s">
        <v>19</v>
      </c>
      <c r="D6" s="43">
        <v>276678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276678</v>
      </c>
      <c r="O6" s="44">
        <f t="shared" si="1"/>
        <v>12.970699920303783</v>
      </c>
      <c r="P6" s="9"/>
    </row>
    <row r="7" spans="1:133">
      <c r="A7" s="12"/>
      <c r="B7" s="42">
        <v>512</v>
      </c>
      <c r="C7" s="19" t="s">
        <v>20</v>
      </c>
      <c r="D7" s="43">
        <v>740964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740964</v>
      </c>
      <c r="O7" s="44">
        <f t="shared" si="1"/>
        <v>34.736486803244105</v>
      </c>
      <c r="P7" s="9"/>
    </row>
    <row r="8" spans="1:133">
      <c r="A8" s="12"/>
      <c r="B8" s="42">
        <v>513</v>
      </c>
      <c r="C8" s="19" t="s">
        <v>21</v>
      </c>
      <c r="D8" s="43">
        <v>1962897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1962897</v>
      </c>
      <c r="O8" s="44">
        <f t="shared" si="1"/>
        <v>92.020861656743705</v>
      </c>
      <c r="P8" s="9"/>
    </row>
    <row r="9" spans="1:133">
      <c r="A9" s="12"/>
      <c r="B9" s="42">
        <v>514</v>
      </c>
      <c r="C9" s="19" t="s">
        <v>22</v>
      </c>
      <c r="D9" s="43">
        <v>591405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591405</v>
      </c>
      <c r="O9" s="44">
        <f t="shared" si="1"/>
        <v>27.725141812385729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2347439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2347439</v>
      </c>
      <c r="O10" s="44">
        <f t="shared" si="1"/>
        <v>110.04823965121186</v>
      </c>
      <c r="P10" s="9"/>
    </row>
    <row r="11" spans="1:133">
      <c r="A11" s="12"/>
      <c r="B11" s="42">
        <v>516</v>
      </c>
      <c r="C11" s="19" t="s">
        <v>24</v>
      </c>
      <c r="D11" s="43">
        <v>1163391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1163391</v>
      </c>
      <c r="O11" s="44">
        <f t="shared" si="1"/>
        <v>54.539918428578126</v>
      </c>
      <c r="P11" s="9"/>
    </row>
    <row r="12" spans="1:133">
      <c r="A12" s="12"/>
      <c r="B12" s="42">
        <v>517</v>
      </c>
      <c r="C12" s="19" t="s">
        <v>44</v>
      </c>
      <c r="D12" s="43">
        <v>3856424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3856424</v>
      </c>
      <c r="O12" s="44">
        <f t="shared" si="1"/>
        <v>180.78964886784493</v>
      </c>
      <c r="P12" s="9"/>
    </row>
    <row r="13" spans="1:133">
      <c r="A13" s="12"/>
      <c r="B13" s="42">
        <v>519</v>
      </c>
      <c r="C13" s="19" t="s">
        <v>25</v>
      </c>
      <c r="D13" s="43">
        <v>830464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830464</v>
      </c>
      <c r="O13" s="44">
        <f t="shared" si="1"/>
        <v>38.932258215742344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8930755</v>
      </c>
      <c r="E14" s="29">
        <f t="shared" si="3"/>
        <v>502593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9433348</v>
      </c>
      <c r="O14" s="41">
        <f t="shared" si="1"/>
        <v>442.23655712343538</v>
      </c>
      <c r="P14" s="10"/>
    </row>
    <row r="15" spans="1:133">
      <c r="A15" s="12"/>
      <c r="B15" s="42">
        <v>521</v>
      </c>
      <c r="C15" s="19" t="s">
        <v>27</v>
      </c>
      <c r="D15" s="43">
        <v>6803133</v>
      </c>
      <c r="E15" s="43">
        <v>502593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7305726</v>
      </c>
      <c r="O15" s="44">
        <f t="shared" si="1"/>
        <v>342.49336646195678</v>
      </c>
      <c r="P15" s="9"/>
    </row>
    <row r="16" spans="1:133">
      <c r="A16" s="12"/>
      <c r="B16" s="42">
        <v>524</v>
      </c>
      <c r="C16" s="19" t="s">
        <v>28</v>
      </c>
      <c r="D16" s="43">
        <v>568265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568265</v>
      </c>
      <c r="O16" s="44">
        <f t="shared" si="1"/>
        <v>26.640335661712999</v>
      </c>
      <c r="P16" s="9"/>
    </row>
    <row r="17" spans="1:119">
      <c r="A17" s="12"/>
      <c r="B17" s="42">
        <v>529</v>
      </c>
      <c r="C17" s="19" t="s">
        <v>52</v>
      </c>
      <c r="D17" s="43">
        <v>1559357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1559357</v>
      </c>
      <c r="O17" s="44">
        <f t="shared" si="1"/>
        <v>73.102854999765597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1293264</v>
      </c>
      <c r="E18" s="29">
        <f t="shared" si="5"/>
        <v>0</v>
      </c>
      <c r="F18" s="29">
        <f t="shared" si="5"/>
        <v>0</v>
      </c>
      <c r="G18" s="29">
        <f t="shared" si="5"/>
        <v>2207310</v>
      </c>
      <c r="H18" s="29">
        <f t="shared" si="5"/>
        <v>0</v>
      </c>
      <c r="I18" s="29">
        <f t="shared" si="5"/>
        <v>820295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4320869</v>
      </c>
      <c r="O18" s="41">
        <f t="shared" si="1"/>
        <v>202.56288969105995</v>
      </c>
      <c r="P18" s="10"/>
    </row>
    <row r="19" spans="1:119">
      <c r="A19" s="12"/>
      <c r="B19" s="42">
        <v>538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820295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820295</v>
      </c>
      <c r="O19" s="44">
        <f t="shared" si="1"/>
        <v>38.45553419905302</v>
      </c>
      <c r="P19" s="9"/>
    </row>
    <row r="20" spans="1:119">
      <c r="A20" s="12"/>
      <c r="B20" s="42">
        <v>539</v>
      </c>
      <c r="C20" s="19" t="s">
        <v>31</v>
      </c>
      <c r="D20" s="43">
        <v>1293264</v>
      </c>
      <c r="E20" s="43">
        <v>0</v>
      </c>
      <c r="F20" s="43">
        <v>0</v>
      </c>
      <c r="G20" s="43">
        <v>2207310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3500574</v>
      </c>
      <c r="O20" s="44">
        <f t="shared" si="1"/>
        <v>164.10735549200695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SUM(D22:D24)</f>
        <v>464324</v>
      </c>
      <c r="E21" s="29">
        <f t="shared" si="6"/>
        <v>1588530</v>
      </c>
      <c r="F21" s="29">
        <f t="shared" si="6"/>
        <v>0</v>
      </c>
      <c r="G21" s="29">
        <f t="shared" si="6"/>
        <v>587345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2640199</v>
      </c>
      <c r="O21" s="41">
        <f t="shared" si="1"/>
        <v>123.77286578219493</v>
      </c>
      <c r="P21" s="10"/>
    </row>
    <row r="22" spans="1:119">
      <c r="A22" s="12"/>
      <c r="B22" s="42">
        <v>541</v>
      </c>
      <c r="C22" s="19" t="s">
        <v>46</v>
      </c>
      <c r="D22" s="43">
        <v>0</v>
      </c>
      <c r="E22" s="43">
        <v>930468</v>
      </c>
      <c r="F22" s="43">
        <v>0</v>
      </c>
      <c r="G22" s="43">
        <v>587345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1517813</v>
      </c>
      <c r="O22" s="44">
        <f t="shared" si="1"/>
        <v>71.155266982326197</v>
      </c>
      <c r="P22" s="9"/>
    </row>
    <row r="23" spans="1:119">
      <c r="A23" s="12"/>
      <c r="B23" s="42">
        <v>544</v>
      </c>
      <c r="C23" s="19" t="s">
        <v>33</v>
      </c>
      <c r="D23" s="43">
        <v>0</v>
      </c>
      <c r="E23" s="43">
        <v>658062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658062</v>
      </c>
      <c r="O23" s="44">
        <f t="shared" si="1"/>
        <v>30.850030472082885</v>
      </c>
      <c r="P23" s="9"/>
    </row>
    <row r="24" spans="1:119">
      <c r="A24" s="12"/>
      <c r="B24" s="42">
        <v>545</v>
      </c>
      <c r="C24" s="19" t="s">
        <v>34</v>
      </c>
      <c r="D24" s="43">
        <v>464324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464324</v>
      </c>
      <c r="O24" s="44">
        <f t="shared" si="1"/>
        <v>21.767568327785852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SUM(D26:D29)</f>
        <v>3868818</v>
      </c>
      <c r="E25" s="29">
        <f t="shared" si="7"/>
        <v>0</v>
      </c>
      <c r="F25" s="29">
        <f t="shared" si="7"/>
        <v>0</v>
      </c>
      <c r="G25" s="29">
        <f t="shared" si="7"/>
        <v>5587618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9456436</v>
      </c>
      <c r="O25" s="41">
        <f t="shared" si="1"/>
        <v>443.31892550747739</v>
      </c>
      <c r="P25" s="9"/>
    </row>
    <row r="26" spans="1:119">
      <c r="A26" s="12"/>
      <c r="B26" s="42">
        <v>572</v>
      </c>
      <c r="C26" s="19" t="s">
        <v>36</v>
      </c>
      <c r="D26" s="43">
        <v>2605097</v>
      </c>
      <c r="E26" s="43">
        <v>0</v>
      </c>
      <c r="F26" s="43">
        <v>0</v>
      </c>
      <c r="G26" s="43">
        <v>3031573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5636670</v>
      </c>
      <c r="O26" s="44">
        <f t="shared" si="1"/>
        <v>264.24780835403874</v>
      </c>
      <c r="P26" s="9"/>
    </row>
    <row r="27" spans="1:119">
      <c r="A27" s="12"/>
      <c r="B27" s="42">
        <v>573</v>
      </c>
      <c r="C27" s="19" t="s">
        <v>37</v>
      </c>
      <c r="D27" s="43">
        <v>1263591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1263591</v>
      </c>
      <c r="O27" s="44">
        <f t="shared" si="1"/>
        <v>59.237307205475602</v>
      </c>
      <c r="P27" s="9"/>
    </row>
    <row r="28" spans="1:119">
      <c r="A28" s="12"/>
      <c r="B28" s="42">
        <v>575</v>
      </c>
      <c r="C28" s="19" t="s">
        <v>56</v>
      </c>
      <c r="D28" s="43">
        <v>0</v>
      </c>
      <c r="E28" s="43">
        <v>0</v>
      </c>
      <c r="F28" s="43">
        <v>0</v>
      </c>
      <c r="G28" s="43">
        <v>2556045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2556045</v>
      </c>
      <c r="O28" s="44">
        <f t="shared" si="1"/>
        <v>119.82771553138625</v>
      </c>
      <c r="P28" s="9"/>
    </row>
    <row r="29" spans="1:119">
      <c r="A29" s="12"/>
      <c r="B29" s="42">
        <v>579</v>
      </c>
      <c r="C29" s="19" t="s">
        <v>57</v>
      </c>
      <c r="D29" s="43">
        <v>130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130</v>
      </c>
      <c r="O29" s="44">
        <f t="shared" si="1"/>
        <v>6.0944165768130887E-3</v>
      </c>
      <c r="P29" s="9"/>
    </row>
    <row r="30" spans="1:119" ht="15.75">
      <c r="A30" s="26" t="s">
        <v>40</v>
      </c>
      <c r="B30" s="27"/>
      <c r="C30" s="28"/>
      <c r="D30" s="29">
        <f t="shared" ref="D30:M30" si="8">SUM(D31:D31)</f>
        <v>3893270</v>
      </c>
      <c r="E30" s="29">
        <f t="shared" si="8"/>
        <v>0</v>
      </c>
      <c r="F30" s="29">
        <f t="shared" si="8"/>
        <v>0</v>
      </c>
      <c r="G30" s="29">
        <f t="shared" si="8"/>
        <v>2152634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6045904</v>
      </c>
      <c r="O30" s="41">
        <f t="shared" si="1"/>
        <v>283.43275045708123</v>
      </c>
      <c r="P30" s="9"/>
    </row>
    <row r="31" spans="1:119" ht="15.75" thickBot="1">
      <c r="A31" s="12"/>
      <c r="B31" s="42">
        <v>581</v>
      </c>
      <c r="C31" s="19" t="s">
        <v>38</v>
      </c>
      <c r="D31" s="43">
        <v>3893270</v>
      </c>
      <c r="E31" s="43">
        <v>0</v>
      </c>
      <c r="F31" s="43">
        <v>0</v>
      </c>
      <c r="G31" s="43">
        <v>2152634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6045904</v>
      </c>
      <c r="O31" s="44">
        <f t="shared" si="1"/>
        <v>283.43275045708123</v>
      </c>
      <c r="P31" s="9"/>
    </row>
    <row r="32" spans="1:119" ht="16.5" thickBot="1">
      <c r="A32" s="13" t="s">
        <v>10</v>
      </c>
      <c r="B32" s="21"/>
      <c r="C32" s="20"/>
      <c r="D32" s="14">
        <f>SUM(D5,D14,D18,D21,D25,D30)</f>
        <v>27872654</v>
      </c>
      <c r="E32" s="14">
        <f t="shared" ref="E32:M32" si="9">SUM(E5,E14,E18,E21,E25,E30)</f>
        <v>4438562</v>
      </c>
      <c r="F32" s="14">
        <f t="shared" si="9"/>
        <v>0</v>
      </c>
      <c r="G32" s="14">
        <f t="shared" si="9"/>
        <v>10534907</v>
      </c>
      <c r="H32" s="14">
        <f t="shared" si="9"/>
        <v>0</v>
      </c>
      <c r="I32" s="14">
        <f t="shared" si="9"/>
        <v>820295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43666418</v>
      </c>
      <c r="O32" s="35">
        <f t="shared" si="1"/>
        <v>2047.0872439173036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0" t="s">
        <v>58</v>
      </c>
      <c r="M34" s="160"/>
      <c r="N34" s="160"/>
      <c r="O34" s="39">
        <v>21331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50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9115894</v>
      </c>
      <c r="E5" s="24">
        <f t="shared" si="0"/>
        <v>1555802</v>
      </c>
      <c r="F5" s="24">
        <f t="shared" si="0"/>
        <v>0</v>
      </c>
      <c r="G5" s="24">
        <f t="shared" si="0"/>
        <v>19209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10690905</v>
      </c>
      <c r="O5" s="30">
        <f t="shared" ref="O5:O31" si="1">(N5/O$33)</f>
        <v>499.69175040897409</v>
      </c>
      <c r="P5" s="6"/>
    </row>
    <row r="6" spans="1:133">
      <c r="A6" s="12"/>
      <c r="B6" s="42">
        <v>511</v>
      </c>
      <c r="C6" s="19" t="s">
        <v>19</v>
      </c>
      <c r="D6" s="43">
        <v>262635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262635</v>
      </c>
      <c r="O6" s="44">
        <f t="shared" si="1"/>
        <v>12.275531666277168</v>
      </c>
      <c r="P6" s="9"/>
    </row>
    <row r="7" spans="1:133">
      <c r="A7" s="12"/>
      <c r="B7" s="42">
        <v>512</v>
      </c>
      <c r="C7" s="19" t="s">
        <v>20</v>
      </c>
      <c r="D7" s="43">
        <v>663629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663629</v>
      </c>
      <c r="O7" s="44">
        <f t="shared" si="1"/>
        <v>31.017948118719328</v>
      </c>
      <c r="P7" s="9"/>
    </row>
    <row r="8" spans="1:133">
      <c r="A8" s="12"/>
      <c r="B8" s="42">
        <v>513</v>
      </c>
      <c r="C8" s="19" t="s">
        <v>21</v>
      </c>
      <c r="D8" s="43">
        <v>2015807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2015807</v>
      </c>
      <c r="O8" s="44">
        <f t="shared" si="1"/>
        <v>94.218602477214304</v>
      </c>
      <c r="P8" s="9"/>
    </row>
    <row r="9" spans="1:133">
      <c r="A9" s="12"/>
      <c r="B9" s="42">
        <v>514</v>
      </c>
      <c r="C9" s="19" t="s">
        <v>22</v>
      </c>
      <c r="D9" s="43">
        <v>585378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585378</v>
      </c>
      <c r="O9" s="44">
        <f t="shared" si="1"/>
        <v>27.360504790838981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1555802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1555802</v>
      </c>
      <c r="O10" s="44">
        <f t="shared" si="1"/>
        <v>72.71801822855808</v>
      </c>
      <c r="P10" s="9"/>
    </row>
    <row r="11" spans="1:133">
      <c r="A11" s="12"/>
      <c r="B11" s="42">
        <v>516</v>
      </c>
      <c r="C11" s="19" t="s">
        <v>24</v>
      </c>
      <c r="D11" s="43">
        <v>944747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944747</v>
      </c>
      <c r="O11" s="44">
        <f t="shared" si="1"/>
        <v>44.157373218041599</v>
      </c>
      <c r="P11" s="9"/>
    </row>
    <row r="12" spans="1:133">
      <c r="A12" s="12"/>
      <c r="B12" s="42">
        <v>517</v>
      </c>
      <c r="C12" s="19" t="s">
        <v>44</v>
      </c>
      <c r="D12" s="43">
        <v>4643698</v>
      </c>
      <c r="E12" s="43">
        <v>0</v>
      </c>
      <c r="F12" s="43">
        <v>0</v>
      </c>
      <c r="G12" s="43">
        <v>19209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4662907</v>
      </c>
      <c r="O12" s="44">
        <f t="shared" si="1"/>
        <v>217.9437719093246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7707959</v>
      </c>
      <c r="E13" s="29">
        <f t="shared" si="3"/>
        <v>752527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8460486</v>
      </c>
      <c r="O13" s="41">
        <f t="shared" si="1"/>
        <v>395.44220612292594</v>
      </c>
      <c r="P13" s="10"/>
    </row>
    <row r="14" spans="1:133">
      <c r="A14" s="12"/>
      <c r="B14" s="42">
        <v>521</v>
      </c>
      <c r="C14" s="19" t="s">
        <v>27</v>
      </c>
      <c r="D14" s="43">
        <v>6137532</v>
      </c>
      <c r="E14" s="43">
        <v>752527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6890059</v>
      </c>
      <c r="O14" s="44">
        <f t="shared" si="1"/>
        <v>322.04061696658096</v>
      </c>
      <c r="P14" s="9"/>
    </row>
    <row r="15" spans="1:133">
      <c r="A15" s="12"/>
      <c r="B15" s="42">
        <v>524</v>
      </c>
      <c r="C15" s="19" t="s">
        <v>28</v>
      </c>
      <c r="D15" s="43">
        <v>435313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435313</v>
      </c>
      <c r="O15" s="44">
        <f t="shared" si="1"/>
        <v>20.346482823089506</v>
      </c>
      <c r="P15" s="9"/>
    </row>
    <row r="16" spans="1:133">
      <c r="A16" s="12"/>
      <c r="B16" s="42">
        <v>526</v>
      </c>
      <c r="C16" s="19" t="s">
        <v>45</v>
      </c>
      <c r="D16" s="43">
        <v>4390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4390</v>
      </c>
      <c r="O16" s="44">
        <f t="shared" si="1"/>
        <v>0.20518812806730544</v>
      </c>
      <c r="P16" s="9"/>
    </row>
    <row r="17" spans="1:119">
      <c r="A17" s="12"/>
      <c r="B17" s="42">
        <v>529</v>
      </c>
      <c r="C17" s="19" t="s">
        <v>52</v>
      </c>
      <c r="D17" s="43">
        <v>1130724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1130724</v>
      </c>
      <c r="O17" s="44">
        <f t="shared" si="1"/>
        <v>52.849918205188125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3302665</v>
      </c>
      <c r="E18" s="29">
        <f t="shared" si="5"/>
        <v>0</v>
      </c>
      <c r="F18" s="29">
        <f t="shared" si="5"/>
        <v>0</v>
      </c>
      <c r="G18" s="29">
        <f t="shared" si="5"/>
        <v>5628</v>
      </c>
      <c r="H18" s="29">
        <f t="shared" si="5"/>
        <v>0</v>
      </c>
      <c r="I18" s="29">
        <f t="shared" si="5"/>
        <v>788371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4096664</v>
      </c>
      <c r="O18" s="41">
        <f t="shared" si="1"/>
        <v>191.47763496143958</v>
      </c>
      <c r="P18" s="10"/>
    </row>
    <row r="19" spans="1:119">
      <c r="A19" s="12"/>
      <c r="B19" s="42">
        <v>538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788371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788371</v>
      </c>
      <c r="O19" s="44">
        <f t="shared" si="1"/>
        <v>36.848375788735687</v>
      </c>
      <c r="P19" s="9"/>
    </row>
    <row r="20" spans="1:119">
      <c r="A20" s="12"/>
      <c r="B20" s="42">
        <v>539</v>
      </c>
      <c r="C20" s="19" t="s">
        <v>31</v>
      </c>
      <c r="D20" s="43">
        <v>3302665</v>
      </c>
      <c r="E20" s="43">
        <v>0</v>
      </c>
      <c r="F20" s="43">
        <v>0</v>
      </c>
      <c r="G20" s="43">
        <v>5628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3308293</v>
      </c>
      <c r="O20" s="44">
        <f t="shared" si="1"/>
        <v>154.62925917270391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SUM(D22:D24)</f>
        <v>424240</v>
      </c>
      <c r="E21" s="29">
        <f t="shared" si="6"/>
        <v>1137196</v>
      </c>
      <c r="F21" s="29">
        <f t="shared" si="6"/>
        <v>0</v>
      </c>
      <c r="G21" s="29">
        <f t="shared" si="6"/>
        <v>1894010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3455446</v>
      </c>
      <c r="O21" s="41">
        <f t="shared" si="1"/>
        <v>161.50717457349847</v>
      </c>
      <c r="P21" s="10"/>
    </row>
    <row r="22" spans="1:119">
      <c r="A22" s="12"/>
      <c r="B22" s="42">
        <v>541</v>
      </c>
      <c r="C22" s="19" t="s">
        <v>46</v>
      </c>
      <c r="D22" s="43">
        <v>0</v>
      </c>
      <c r="E22" s="43">
        <v>552357</v>
      </c>
      <c r="F22" s="43">
        <v>0</v>
      </c>
      <c r="G22" s="43">
        <v>1894010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2446367</v>
      </c>
      <c r="O22" s="44">
        <f t="shared" si="1"/>
        <v>114.34293059125964</v>
      </c>
      <c r="P22" s="9"/>
    </row>
    <row r="23" spans="1:119">
      <c r="A23" s="12"/>
      <c r="B23" s="42">
        <v>544</v>
      </c>
      <c r="C23" s="19" t="s">
        <v>33</v>
      </c>
      <c r="D23" s="43">
        <v>0</v>
      </c>
      <c r="E23" s="43">
        <v>584839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584839</v>
      </c>
      <c r="O23" s="44">
        <f t="shared" si="1"/>
        <v>27.335311988782426</v>
      </c>
      <c r="P23" s="9"/>
    </row>
    <row r="24" spans="1:119">
      <c r="A24" s="12"/>
      <c r="B24" s="42">
        <v>545</v>
      </c>
      <c r="C24" s="19" t="s">
        <v>34</v>
      </c>
      <c r="D24" s="43">
        <v>424240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424240</v>
      </c>
      <c r="O24" s="44">
        <f t="shared" si="1"/>
        <v>19.828931993456415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SUM(D26:D27)</f>
        <v>2703478</v>
      </c>
      <c r="E25" s="29">
        <f t="shared" si="7"/>
        <v>0</v>
      </c>
      <c r="F25" s="29">
        <f t="shared" si="7"/>
        <v>0</v>
      </c>
      <c r="G25" s="29">
        <f t="shared" si="7"/>
        <v>4208563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6912041</v>
      </c>
      <c r="O25" s="41">
        <f t="shared" si="1"/>
        <v>323.06805328347747</v>
      </c>
      <c r="P25" s="9"/>
    </row>
    <row r="26" spans="1:119">
      <c r="A26" s="12"/>
      <c r="B26" s="42">
        <v>572</v>
      </c>
      <c r="C26" s="19" t="s">
        <v>36</v>
      </c>
      <c r="D26" s="43">
        <v>1708135</v>
      </c>
      <c r="E26" s="43">
        <v>0</v>
      </c>
      <c r="F26" s="43">
        <v>0</v>
      </c>
      <c r="G26" s="43">
        <v>4208563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5916698</v>
      </c>
      <c r="O26" s="44">
        <f t="shared" si="1"/>
        <v>276.54582846459454</v>
      </c>
      <c r="P26" s="9"/>
    </row>
    <row r="27" spans="1:119">
      <c r="A27" s="12"/>
      <c r="B27" s="42">
        <v>573</v>
      </c>
      <c r="C27" s="19" t="s">
        <v>37</v>
      </c>
      <c r="D27" s="43">
        <v>995343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995343</v>
      </c>
      <c r="O27" s="44">
        <f t="shared" si="1"/>
        <v>46.522224818882918</v>
      </c>
      <c r="P27" s="9"/>
    </row>
    <row r="28" spans="1:119" ht="15.75">
      <c r="A28" s="26" t="s">
        <v>40</v>
      </c>
      <c r="B28" s="27"/>
      <c r="C28" s="28"/>
      <c r="D28" s="29">
        <f t="shared" ref="D28:M28" si="8">SUM(D29:D30)</f>
        <v>14697490</v>
      </c>
      <c r="E28" s="29">
        <f t="shared" si="8"/>
        <v>0</v>
      </c>
      <c r="F28" s="29">
        <f t="shared" si="8"/>
        <v>0</v>
      </c>
      <c r="G28" s="29">
        <f t="shared" si="8"/>
        <v>7694153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22391643</v>
      </c>
      <c r="O28" s="41">
        <f t="shared" si="1"/>
        <v>1046.5829866791307</v>
      </c>
      <c r="P28" s="9"/>
    </row>
    <row r="29" spans="1:119">
      <c r="A29" s="12"/>
      <c r="B29" s="42">
        <v>581</v>
      </c>
      <c r="C29" s="19" t="s">
        <v>38</v>
      </c>
      <c r="D29" s="43">
        <v>2486340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2486340</v>
      </c>
      <c r="O29" s="44">
        <f t="shared" si="1"/>
        <v>116.21126431409208</v>
      </c>
      <c r="P29" s="9"/>
    </row>
    <row r="30" spans="1:119" ht="15.75" thickBot="1">
      <c r="A30" s="12"/>
      <c r="B30" s="42">
        <v>585</v>
      </c>
      <c r="C30" s="19" t="s">
        <v>53</v>
      </c>
      <c r="D30" s="43">
        <v>12211150</v>
      </c>
      <c r="E30" s="43">
        <v>0</v>
      </c>
      <c r="F30" s="43">
        <v>0</v>
      </c>
      <c r="G30" s="43">
        <v>7694153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19905303</v>
      </c>
      <c r="O30" s="44">
        <f t="shared" si="1"/>
        <v>930.37172236503852</v>
      </c>
      <c r="P30" s="9"/>
    </row>
    <row r="31" spans="1:119" ht="16.5" thickBot="1">
      <c r="A31" s="13" t="s">
        <v>10</v>
      </c>
      <c r="B31" s="21"/>
      <c r="C31" s="20"/>
      <c r="D31" s="14">
        <f>SUM(D5,D13,D18,D21,D25,D28)</f>
        <v>37951726</v>
      </c>
      <c r="E31" s="14">
        <f t="shared" ref="E31:M31" si="9">SUM(E5,E13,E18,E21,E25,E28)</f>
        <v>3445525</v>
      </c>
      <c r="F31" s="14">
        <f t="shared" si="9"/>
        <v>0</v>
      </c>
      <c r="G31" s="14">
        <f t="shared" si="9"/>
        <v>13821563</v>
      </c>
      <c r="H31" s="14">
        <f t="shared" si="9"/>
        <v>0</v>
      </c>
      <c r="I31" s="14">
        <f t="shared" si="9"/>
        <v>788371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4"/>
        <v>56007185</v>
      </c>
      <c r="O31" s="35">
        <f t="shared" si="1"/>
        <v>2617.769806029446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0" t="s">
        <v>54</v>
      </c>
      <c r="M33" s="160"/>
      <c r="N33" s="160"/>
      <c r="O33" s="39">
        <v>21395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50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10648655</v>
      </c>
      <c r="E5" s="24">
        <f t="shared" si="0"/>
        <v>0</v>
      </c>
      <c r="F5" s="24">
        <f t="shared" si="0"/>
        <v>0</v>
      </c>
      <c r="G5" s="24">
        <f t="shared" si="0"/>
        <v>1417500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12066155</v>
      </c>
      <c r="O5" s="30">
        <f t="shared" ref="O5:O29" si="1">(N5/O$31)</f>
        <v>574.38734707478454</v>
      </c>
      <c r="P5" s="6"/>
    </row>
    <row r="6" spans="1:133">
      <c r="A6" s="12"/>
      <c r="B6" s="42">
        <v>511</v>
      </c>
      <c r="C6" s="19" t="s">
        <v>19</v>
      </c>
      <c r="D6" s="43">
        <v>178398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178398</v>
      </c>
      <c r="O6" s="44">
        <f t="shared" si="1"/>
        <v>8.4923120864473756</v>
      </c>
      <c r="P6" s="9"/>
    </row>
    <row r="7" spans="1:133">
      <c r="A7" s="12"/>
      <c r="B7" s="42">
        <v>512</v>
      </c>
      <c r="C7" s="19" t="s">
        <v>20</v>
      </c>
      <c r="D7" s="43">
        <v>853995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853995</v>
      </c>
      <c r="O7" s="44">
        <f t="shared" si="1"/>
        <v>40.652877612224493</v>
      </c>
      <c r="P7" s="9"/>
    </row>
    <row r="8" spans="1:133">
      <c r="A8" s="12"/>
      <c r="B8" s="42">
        <v>513</v>
      </c>
      <c r="C8" s="19" t="s">
        <v>21</v>
      </c>
      <c r="D8" s="43">
        <v>2019989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2019989</v>
      </c>
      <c r="O8" s="44">
        <f t="shared" si="1"/>
        <v>96.157899747703141</v>
      </c>
      <c r="P8" s="9"/>
    </row>
    <row r="9" spans="1:133">
      <c r="A9" s="12"/>
      <c r="B9" s="42">
        <v>514</v>
      </c>
      <c r="C9" s="19" t="s">
        <v>22</v>
      </c>
      <c r="D9" s="43">
        <v>593007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593007</v>
      </c>
      <c r="O9" s="44">
        <f t="shared" si="1"/>
        <v>28.229018898462417</v>
      </c>
      <c r="P9" s="9"/>
    </row>
    <row r="10" spans="1:133">
      <c r="A10" s="12"/>
      <c r="B10" s="42">
        <v>515</v>
      </c>
      <c r="C10" s="19" t="s">
        <v>23</v>
      </c>
      <c r="D10" s="43">
        <v>1163931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1163931</v>
      </c>
      <c r="O10" s="44">
        <f t="shared" si="1"/>
        <v>55.406816775360596</v>
      </c>
      <c r="P10" s="9"/>
    </row>
    <row r="11" spans="1:133">
      <c r="A11" s="12"/>
      <c r="B11" s="42">
        <v>516</v>
      </c>
      <c r="C11" s="19" t="s">
        <v>24</v>
      </c>
      <c r="D11" s="43">
        <v>856415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856415</v>
      </c>
      <c r="O11" s="44">
        <f t="shared" si="1"/>
        <v>40.768077307564148</v>
      </c>
      <c r="P11" s="9"/>
    </row>
    <row r="12" spans="1:133">
      <c r="A12" s="12"/>
      <c r="B12" s="42">
        <v>517</v>
      </c>
      <c r="C12" s="19" t="s">
        <v>44</v>
      </c>
      <c r="D12" s="43">
        <v>4982920</v>
      </c>
      <c r="E12" s="43">
        <v>0</v>
      </c>
      <c r="F12" s="43">
        <v>0</v>
      </c>
      <c r="G12" s="43">
        <v>1417500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6400420</v>
      </c>
      <c r="O12" s="44">
        <f t="shared" si="1"/>
        <v>304.68034464702242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7622846</v>
      </c>
      <c r="E13" s="29">
        <f t="shared" si="3"/>
        <v>427487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8050333</v>
      </c>
      <c r="O13" s="41">
        <f t="shared" si="1"/>
        <v>383.2214499928595</v>
      </c>
      <c r="P13" s="10"/>
    </row>
    <row r="14" spans="1:133">
      <c r="A14" s="12"/>
      <c r="B14" s="42">
        <v>521</v>
      </c>
      <c r="C14" s="19" t="s">
        <v>27</v>
      </c>
      <c r="D14" s="43">
        <v>6119595</v>
      </c>
      <c r="E14" s="43">
        <v>427487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6547082</v>
      </c>
      <c r="O14" s="44">
        <f t="shared" si="1"/>
        <v>311.66192221640404</v>
      </c>
      <c r="P14" s="9"/>
    </row>
    <row r="15" spans="1:133">
      <c r="A15" s="12"/>
      <c r="B15" s="42">
        <v>524</v>
      </c>
      <c r="C15" s="19" t="s">
        <v>28</v>
      </c>
      <c r="D15" s="43">
        <v>423345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423345</v>
      </c>
      <c r="O15" s="44">
        <f t="shared" si="1"/>
        <v>20.152568191555197</v>
      </c>
      <c r="P15" s="9"/>
    </row>
    <row r="16" spans="1:133">
      <c r="A16" s="12"/>
      <c r="B16" s="42">
        <v>526</v>
      </c>
      <c r="C16" s="19" t="s">
        <v>45</v>
      </c>
      <c r="D16" s="43">
        <v>1079906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1079906</v>
      </c>
      <c r="O16" s="44">
        <f t="shared" si="1"/>
        <v>51.406959584900271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3408037</v>
      </c>
      <c r="E17" s="29">
        <f t="shared" si="5"/>
        <v>0</v>
      </c>
      <c r="F17" s="29">
        <f t="shared" si="5"/>
        <v>0</v>
      </c>
      <c r="G17" s="29">
        <f t="shared" si="5"/>
        <v>64371</v>
      </c>
      <c r="H17" s="29">
        <f t="shared" si="5"/>
        <v>0</v>
      </c>
      <c r="I17" s="29">
        <f t="shared" si="5"/>
        <v>599101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4071509</v>
      </c>
      <c r="O17" s="41">
        <f t="shared" si="1"/>
        <v>193.81677536059408</v>
      </c>
      <c r="P17" s="10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599101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599101</v>
      </c>
      <c r="O18" s="44">
        <f t="shared" si="1"/>
        <v>28.519112676726806</v>
      </c>
      <c r="P18" s="9"/>
    </row>
    <row r="19" spans="1:119">
      <c r="A19" s="12"/>
      <c r="B19" s="42">
        <v>539</v>
      </c>
      <c r="C19" s="19" t="s">
        <v>31</v>
      </c>
      <c r="D19" s="43">
        <v>3408037</v>
      </c>
      <c r="E19" s="43">
        <v>0</v>
      </c>
      <c r="F19" s="43">
        <v>0</v>
      </c>
      <c r="G19" s="43">
        <v>64371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3472408</v>
      </c>
      <c r="O19" s="44">
        <f t="shared" si="1"/>
        <v>165.29766268386729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SUM(D21:D23)</f>
        <v>983557</v>
      </c>
      <c r="E20" s="29">
        <f t="shared" si="6"/>
        <v>0</v>
      </c>
      <c r="F20" s="29">
        <f t="shared" si="6"/>
        <v>0</v>
      </c>
      <c r="G20" s="29">
        <f t="shared" si="6"/>
        <v>48224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1031781</v>
      </c>
      <c r="O20" s="41">
        <f t="shared" si="1"/>
        <v>49.11605655257771</v>
      </c>
      <c r="P20" s="10"/>
    </row>
    <row r="21" spans="1:119">
      <c r="A21" s="12"/>
      <c r="B21" s="42">
        <v>541</v>
      </c>
      <c r="C21" s="19" t="s">
        <v>46</v>
      </c>
      <c r="D21" s="43">
        <v>0</v>
      </c>
      <c r="E21" s="43">
        <v>0</v>
      </c>
      <c r="F21" s="43">
        <v>0</v>
      </c>
      <c r="G21" s="43">
        <v>48224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48224</v>
      </c>
      <c r="O21" s="44">
        <f t="shared" si="1"/>
        <v>2.2956157471319085</v>
      </c>
      <c r="P21" s="9"/>
    </row>
    <row r="22" spans="1:119">
      <c r="A22" s="12"/>
      <c r="B22" s="42">
        <v>544</v>
      </c>
      <c r="C22" s="19" t="s">
        <v>33</v>
      </c>
      <c r="D22" s="43">
        <v>658131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658131</v>
      </c>
      <c r="O22" s="44">
        <f t="shared" si="1"/>
        <v>31.329128385776169</v>
      </c>
      <c r="P22" s="9"/>
    </row>
    <row r="23" spans="1:119">
      <c r="A23" s="12"/>
      <c r="B23" s="42">
        <v>545</v>
      </c>
      <c r="C23" s="19" t="s">
        <v>34</v>
      </c>
      <c r="D23" s="43">
        <v>325426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325426</v>
      </c>
      <c r="O23" s="44">
        <f t="shared" si="1"/>
        <v>15.491312419669635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SUM(D25:D26)</f>
        <v>2294542</v>
      </c>
      <c r="E24" s="29">
        <f t="shared" si="7"/>
        <v>0</v>
      </c>
      <c r="F24" s="29">
        <f t="shared" si="7"/>
        <v>0</v>
      </c>
      <c r="G24" s="29">
        <f t="shared" si="7"/>
        <v>7208830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9503372</v>
      </c>
      <c r="O24" s="41">
        <f t="shared" si="1"/>
        <v>452.39072690055696</v>
      </c>
      <c r="P24" s="9"/>
    </row>
    <row r="25" spans="1:119">
      <c r="A25" s="12"/>
      <c r="B25" s="42">
        <v>572</v>
      </c>
      <c r="C25" s="19" t="s">
        <v>36</v>
      </c>
      <c r="D25" s="43">
        <v>1418143</v>
      </c>
      <c r="E25" s="43">
        <v>0</v>
      </c>
      <c r="F25" s="43">
        <v>0</v>
      </c>
      <c r="G25" s="43">
        <v>7208830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8626973</v>
      </c>
      <c r="O25" s="44">
        <f t="shared" si="1"/>
        <v>410.67134764602275</v>
      </c>
      <c r="P25" s="9"/>
    </row>
    <row r="26" spans="1:119">
      <c r="A26" s="12"/>
      <c r="B26" s="42">
        <v>573</v>
      </c>
      <c r="C26" s="19" t="s">
        <v>37</v>
      </c>
      <c r="D26" s="43">
        <v>876399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876399</v>
      </c>
      <c r="O26" s="44">
        <f t="shared" si="1"/>
        <v>41.719379254534203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2565586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2565586</v>
      </c>
      <c r="O27" s="41">
        <f t="shared" si="1"/>
        <v>122.13005188746608</v>
      </c>
      <c r="P27" s="9"/>
    </row>
    <row r="28" spans="1:119" ht="15.75" thickBot="1">
      <c r="A28" s="12"/>
      <c r="B28" s="42">
        <v>581</v>
      </c>
      <c r="C28" s="19" t="s">
        <v>38</v>
      </c>
      <c r="D28" s="43">
        <v>2565586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2565586</v>
      </c>
      <c r="O28" s="44">
        <f t="shared" si="1"/>
        <v>122.13005188746608</v>
      </c>
      <c r="P28" s="9"/>
    </row>
    <row r="29" spans="1:119" ht="16.5" thickBot="1">
      <c r="A29" s="13" t="s">
        <v>10</v>
      </c>
      <c r="B29" s="21"/>
      <c r="C29" s="20"/>
      <c r="D29" s="14">
        <f>SUM(D5,D13,D17,D20,D24,D27)</f>
        <v>27523223</v>
      </c>
      <c r="E29" s="14">
        <f t="shared" ref="E29:M29" si="9">SUM(E5,E13,E17,E20,E24,E27)</f>
        <v>427487</v>
      </c>
      <c r="F29" s="14">
        <f t="shared" si="9"/>
        <v>0</v>
      </c>
      <c r="G29" s="14">
        <f t="shared" si="9"/>
        <v>8738925</v>
      </c>
      <c r="H29" s="14">
        <f t="shared" si="9"/>
        <v>0</v>
      </c>
      <c r="I29" s="14">
        <f t="shared" si="9"/>
        <v>599101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37288736</v>
      </c>
      <c r="O29" s="35">
        <f t="shared" si="1"/>
        <v>1775.062407768839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49</v>
      </c>
      <c r="M31" s="160"/>
      <c r="N31" s="160"/>
      <c r="O31" s="39">
        <v>21007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10006612</v>
      </c>
      <c r="E5" s="24">
        <f t="shared" si="0"/>
        <v>0</v>
      </c>
      <c r="F5" s="24">
        <f t="shared" si="0"/>
        <v>0</v>
      </c>
      <c r="G5" s="24">
        <f t="shared" si="0"/>
        <v>1500000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11506612</v>
      </c>
      <c r="O5" s="30">
        <f t="shared" ref="O5:O29" si="1">(N5/O$31)</f>
        <v>552.35272657450082</v>
      </c>
      <c r="P5" s="6"/>
    </row>
    <row r="6" spans="1:133">
      <c r="A6" s="12"/>
      <c r="B6" s="42">
        <v>511</v>
      </c>
      <c r="C6" s="19" t="s">
        <v>19</v>
      </c>
      <c r="D6" s="43">
        <v>215115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215115</v>
      </c>
      <c r="O6" s="44">
        <f t="shared" si="1"/>
        <v>10.326180875576037</v>
      </c>
      <c r="P6" s="9"/>
    </row>
    <row r="7" spans="1:133">
      <c r="A7" s="12"/>
      <c r="B7" s="42">
        <v>512</v>
      </c>
      <c r="C7" s="19" t="s">
        <v>20</v>
      </c>
      <c r="D7" s="43">
        <v>1171487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1171487</v>
      </c>
      <c r="O7" s="44">
        <f t="shared" si="1"/>
        <v>56.23497503840246</v>
      </c>
      <c r="P7" s="9"/>
    </row>
    <row r="8" spans="1:133">
      <c r="A8" s="12"/>
      <c r="B8" s="42">
        <v>513</v>
      </c>
      <c r="C8" s="19" t="s">
        <v>21</v>
      </c>
      <c r="D8" s="43">
        <v>2153773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2153773</v>
      </c>
      <c r="O8" s="44">
        <f t="shared" si="1"/>
        <v>103.38772081413211</v>
      </c>
      <c r="P8" s="9"/>
    </row>
    <row r="9" spans="1:133">
      <c r="A9" s="12"/>
      <c r="B9" s="42">
        <v>514</v>
      </c>
      <c r="C9" s="19" t="s">
        <v>22</v>
      </c>
      <c r="D9" s="43">
        <v>710567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710567</v>
      </c>
      <c r="O9" s="44">
        <f t="shared" si="1"/>
        <v>34.109399001536097</v>
      </c>
      <c r="P9" s="9"/>
    </row>
    <row r="10" spans="1:133">
      <c r="A10" s="12"/>
      <c r="B10" s="42">
        <v>515</v>
      </c>
      <c r="C10" s="19" t="s">
        <v>23</v>
      </c>
      <c r="D10" s="43">
        <v>1017210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1017210</v>
      </c>
      <c r="O10" s="44">
        <f t="shared" si="1"/>
        <v>48.829205069124427</v>
      </c>
      <c r="P10" s="9"/>
    </row>
    <row r="11" spans="1:133">
      <c r="A11" s="12"/>
      <c r="B11" s="42">
        <v>516</v>
      </c>
      <c r="C11" s="19" t="s">
        <v>24</v>
      </c>
      <c r="D11" s="43">
        <v>1138014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1138014</v>
      </c>
      <c r="O11" s="44">
        <f t="shared" si="1"/>
        <v>54.628168202764975</v>
      </c>
      <c r="P11" s="9"/>
    </row>
    <row r="12" spans="1:133">
      <c r="A12" s="12"/>
      <c r="B12" s="42">
        <v>517</v>
      </c>
      <c r="C12" s="19" t="s">
        <v>44</v>
      </c>
      <c r="D12" s="43">
        <v>3600446</v>
      </c>
      <c r="E12" s="43">
        <v>0</v>
      </c>
      <c r="F12" s="43">
        <v>0</v>
      </c>
      <c r="G12" s="43">
        <v>1500000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5100446</v>
      </c>
      <c r="O12" s="44">
        <f t="shared" si="1"/>
        <v>244.83707757296466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7642832</v>
      </c>
      <c r="E13" s="29">
        <f t="shared" si="3"/>
        <v>787940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8430772</v>
      </c>
      <c r="O13" s="41">
        <f t="shared" si="1"/>
        <v>404.7029569892473</v>
      </c>
      <c r="P13" s="10"/>
    </row>
    <row r="14" spans="1:133">
      <c r="A14" s="12"/>
      <c r="B14" s="42">
        <v>521</v>
      </c>
      <c r="C14" s="19" t="s">
        <v>27</v>
      </c>
      <c r="D14" s="43">
        <v>6181652</v>
      </c>
      <c r="E14" s="43">
        <v>787940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6969592</v>
      </c>
      <c r="O14" s="44">
        <f t="shared" si="1"/>
        <v>334.56182795698925</v>
      </c>
      <c r="P14" s="9"/>
    </row>
    <row r="15" spans="1:133">
      <c r="A15" s="12"/>
      <c r="B15" s="42">
        <v>524</v>
      </c>
      <c r="C15" s="19" t="s">
        <v>28</v>
      </c>
      <c r="D15" s="43">
        <v>372052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372052</v>
      </c>
      <c r="O15" s="44">
        <f t="shared" si="1"/>
        <v>17.859639016897081</v>
      </c>
      <c r="P15" s="9"/>
    </row>
    <row r="16" spans="1:133">
      <c r="A16" s="12"/>
      <c r="B16" s="42">
        <v>526</v>
      </c>
      <c r="C16" s="19" t="s">
        <v>45</v>
      </c>
      <c r="D16" s="43">
        <v>1089128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1089128</v>
      </c>
      <c r="O16" s="44">
        <f t="shared" si="1"/>
        <v>52.28149001536098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2870976</v>
      </c>
      <c r="E17" s="29">
        <f t="shared" si="5"/>
        <v>0</v>
      </c>
      <c r="F17" s="29">
        <f t="shared" si="5"/>
        <v>0</v>
      </c>
      <c r="G17" s="29">
        <f t="shared" si="5"/>
        <v>42599</v>
      </c>
      <c r="H17" s="29">
        <f t="shared" si="5"/>
        <v>0</v>
      </c>
      <c r="I17" s="29">
        <f t="shared" si="5"/>
        <v>381933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3295508</v>
      </c>
      <c r="O17" s="41">
        <f t="shared" si="1"/>
        <v>158.19450844854072</v>
      </c>
      <c r="P17" s="10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381933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381933</v>
      </c>
      <c r="O18" s="44">
        <f t="shared" si="1"/>
        <v>18.33395737327189</v>
      </c>
      <c r="P18" s="9"/>
    </row>
    <row r="19" spans="1:119">
      <c r="A19" s="12"/>
      <c r="B19" s="42">
        <v>539</v>
      </c>
      <c r="C19" s="19" t="s">
        <v>31</v>
      </c>
      <c r="D19" s="43">
        <v>2870976</v>
      </c>
      <c r="E19" s="43">
        <v>0</v>
      </c>
      <c r="F19" s="43">
        <v>0</v>
      </c>
      <c r="G19" s="43">
        <v>42599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2913575</v>
      </c>
      <c r="O19" s="44">
        <f t="shared" si="1"/>
        <v>139.86055107526883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SUM(D21:D23)</f>
        <v>759559</v>
      </c>
      <c r="E20" s="29">
        <f t="shared" si="6"/>
        <v>0</v>
      </c>
      <c r="F20" s="29">
        <f t="shared" si="6"/>
        <v>0</v>
      </c>
      <c r="G20" s="29">
        <f t="shared" si="6"/>
        <v>2302632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3062191</v>
      </c>
      <c r="O20" s="41">
        <f t="shared" si="1"/>
        <v>146.99457565284177</v>
      </c>
      <c r="P20" s="10"/>
    </row>
    <row r="21" spans="1:119">
      <c r="A21" s="12"/>
      <c r="B21" s="42">
        <v>541</v>
      </c>
      <c r="C21" s="19" t="s">
        <v>46</v>
      </c>
      <c r="D21" s="43">
        <v>0</v>
      </c>
      <c r="E21" s="43">
        <v>0</v>
      </c>
      <c r="F21" s="43">
        <v>0</v>
      </c>
      <c r="G21" s="43">
        <v>2302632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2302632</v>
      </c>
      <c r="O21" s="44">
        <f t="shared" si="1"/>
        <v>110.53341013824885</v>
      </c>
      <c r="P21" s="9"/>
    </row>
    <row r="22" spans="1:119">
      <c r="A22" s="12"/>
      <c r="B22" s="42">
        <v>544</v>
      </c>
      <c r="C22" s="19" t="s">
        <v>33</v>
      </c>
      <c r="D22" s="43">
        <v>539042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539042</v>
      </c>
      <c r="O22" s="44">
        <f t="shared" si="1"/>
        <v>25.875672043010752</v>
      </c>
      <c r="P22" s="9"/>
    </row>
    <row r="23" spans="1:119">
      <c r="A23" s="12"/>
      <c r="B23" s="42">
        <v>545</v>
      </c>
      <c r="C23" s="19" t="s">
        <v>34</v>
      </c>
      <c r="D23" s="43">
        <v>220517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220517</v>
      </c>
      <c r="O23" s="44">
        <f t="shared" si="1"/>
        <v>10.585493471582181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SUM(D25:D26)</f>
        <v>1884370</v>
      </c>
      <c r="E24" s="29">
        <f t="shared" si="7"/>
        <v>0</v>
      </c>
      <c r="F24" s="29">
        <f t="shared" si="7"/>
        <v>0</v>
      </c>
      <c r="G24" s="29">
        <f t="shared" si="7"/>
        <v>24594350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26478720</v>
      </c>
      <c r="O24" s="41">
        <f t="shared" si="1"/>
        <v>1271.0599078341013</v>
      </c>
      <c r="P24" s="9"/>
    </row>
    <row r="25" spans="1:119">
      <c r="A25" s="12"/>
      <c r="B25" s="42">
        <v>572</v>
      </c>
      <c r="C25" s="19" t="s">
        <v>36</v>
      </c>
      <c r="D25" s="43">
        <v>1406568</v>
      </c>
      <c r="E25" s="43">
        <v>0</v>
      </c>
      <c r="F25" s="43">
        <v>0</v>
      </c>
      <c r="G25" s="43">
        <v>24594350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26000918</v>
      </c>
      <c r="O25" s="44">
        <f t="shared" si="1"/>
        <v>1248.1239439324117</v>
      </c>
      <c r="P25" s="9"/>
    </row>
    <row r="26" spans="1:119">
      <c r="A26" s="12"/>
      <c r="B26" s="42">
        <v>573</v>
      </c>
      <c r="C26" s="19" t="s">
        <v>37</v>
      </c>
      <c r="D26" s="43">
        <v>477802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477802</v>
      </c>
      <c r="O26" s="44">
        <f t="shared" si="1"/>
        <v>22.935963901689707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9800000</v>
      </c>
      <c r="E27" s="29">
        <f t="shared" si="8"/>
        <v>0</v>
      </c>
      <c r="F27" s="29">
        <f t="shared" si="8"/>
        <v>0</v>
      </c>
      <c r="G27" s="29">
        <f t="shared" si="8"/>
        <v>1275000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11075000</v>
      </c>
      <c r="O27" s="41">
        <f t="shared" si="1"/>
        <v>531.63402457757297</v>
      </c>
      <c r="P27" s="9"/>
    </row>
    <row r="28" spans="1:119" ht="15.75" thickBot="1">
      <c r="A28" s="12"/>
      <c r="B28" s="42">
        <v>581</v>
      </c>
      <c r="C28" s="19" t="s">
        <v>38</v>
      </c>
      <c r="D28" s="43">
        <v>9800000</v>
      </c>
      <c r="E28" s="43">
        <v>0</v>
      </c>
      <c r="F28" s="43">
        <v>0</v>
      </c>
      <c r="G28" s="43">
        <v>1275000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11075000</v>
      </c>
      <c r="O28" s="44">
        <f t="shared" si="1"/>
        <v>531.63402457757297</v>
      </c>
      <c r="P28" s="9"/>
    </row>
    <row r="29" spans="1:119" ht="16.5" thickBot="1">
      <c r="A29" s="13" t="s">
        <v>10</v>
      </c>
      <c r="B29" s="21"/>
      <c r="C29" s="20"/>
      <c r="D29" s="14">
        <f>SUM(D5,D13,D17,D20,D24,D27)</f>
        <v>32964349</v>
      </c>
      <c r="E29" s="14">
        <f t="shared" ref="E29:M29" si="9">SUM(E5,E13,E17,E20,E24,E27)</f>
        <v>787940</v>
      </c>
      <c r="F29" s="14">
        <f t="shared" si="9"/>
        <v>0</v>
      </c>
      <c r="G29" s="14">
        <f t="shared" si="9"/>
        <v>29714581</v>
      </c>
      <c r="H29" s="14">
        <f t="shared" si="9"/>
        <v>0</v>
      </c>
      <c r="I29" s="14">
        <f t="shared" si="9"/>
        <v>381933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63848803</v>
      </c>
      <c r="O29" s="35">
        <f t="shared" si="1"/>
        <v>3064.9387000768047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47</v>
      </c>
      <c r="M31" s="160"/>
      <c r="N31" s="160"/>
      <c r="O31" s="39">
        <v>20832</v>
      </c>
    </row>
    <row r="32" spans="1:119" ht="15.75" customHeight="1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7202240</v>
      </c>
      <c r="E5" s="24">
        <f t="shared" si="0"/>
        <v>0</v>
      </c>
      <c r="F5" s="24">
        <f t="shared" si="0"/>
        <v>0</v>
      </c>
      <c r="G5" s="24">
        <f t="shared" si="0"/>
        <v>2110225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9312465</v>
      </c>
      <c r="O5" s="30">
        <f t="shared" ref="O5:O28" si="1">(N5/O$30)</f>
        <v>476.58469805527125</v>
      </c>
      <c r="P5" s="6"/>
    </row>
    <row r="6" spans="1:133">
      <c r="A6" s="12"/>
      <c r="B6" s="42">
        <v>511</v>
      </c>
      <c r="C6" s="19" t="s">
        <v>19</v>
      </c>
      <c r="D6" s="43">
        <v>165752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165752</v>
      </c>
      <c r="O6" s="44">
        <f t="shared" si="1"/>
        <v>8.4827021494370527</v>
      </c>
      <c r="P6" s="9"/>
    </row>
    <row r="7" spans="1:133">
      <c r="A7" s="12"/>
      <c r="B7" s="42">
        <v>512</v>
      </c>
      <c r="C7" s="19" t="s">
        <v>20</v>
      </c>
      <c r="D7" s="43">
        <v>807714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807714</v>
      </c>
      <c r="O7" s="44">
        <f t="shared" si="1"/>
        <v>41.336438075742066</v>
      </c>
      <c r="P7" s="9"/>
    </row>
    <row r="8" spans="1:133">
      <c r="A8" s="12"/>
      <c r="B8" s="42">
        <v>513</v>
      </c>
      <c r="C8" s="19" t="s">
        <v>21</v>
      </c>
      <c r="D8" s="43">
        <v>1536143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1536143</v>
      </c>
      <c r="O8" s="44">
        <f t="shared" si="1"/>
        <v>78.615301944728756</v>
      </c>
      <c r="P8" s="9"/>
    </row>
    <row r="9" spans="1:133">
      <c r="A9" s="12"/>
      <c r="B9" s="42">
        <v>514</v>
      </c>
      <c r="C9" s="19" t="s">
        <v>22</v>
      </c>
      <c r="D9" s="43">
        <v>584085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584085</v>
      </c>
      <c r="O9" s="44">
        <f t="shared" si="1"/>
        <v>29.891760491299898</v>
      </c>
      <c r="P9" s="9"/>
    </row>
    <row r="10" spans="1:133">
      <c r="A10" s="12"/>
      <c r="B10" s="42">
        <v>515</v>
      </c>
      <c r="C10" s="19" t="s">
        <v>23</v>
      </c>
      <c r="D10" s="43">
        <v>1734249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1734249</v>
      </c>
      <c r="O10" s="44">
        <f t="shared" si="1"/>
        <v>88.75378710337769</v>
      </c>
      <c r="P10" s="9"/>
    </row>
    <row r="11" spans="1:133">
      <c r="A11" s="12"/>
      <c r="B11" s="42">
        <v>516</v>
      </c>
      <c r="C11" s="19" t="s">
        <v>24</v>
      </c>
      <c r="D11" s="43">
        <v>1173546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1173546</v>
      </c>
      <c r="O11" s="44">
        <f t="shared" si="1"/>
        <v>60.058648925281474</v>
      </c>
      <c r="P11" s="9"/>
    </row>
    <row r="12" spans="1:133">
      <c r="A12" s="12"/>
      <c r="B12" s="42">
        <v>519</v>
      </c>
      <c r="C12" s="19" t="s">
        <v>25</v>
      </c>
      <c r="D12" s="43">
        <v>1200751</v>
      </c>
      <c r="E12" s="43">
        <v>0</v>
      </c>
      <c r="F12" s="43">
        <v>0</v>
      </c>
      <c r="G12" s="43">
        <v>2110225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3310976</v>
      </c>
      <c r="O12" s="44">
        <f t="shared" si="1"/>
        <v>169.4460593654043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7175678</v>
      </c>
      <c r="E13" s="29">
        <f t="shared" si="3"/>
        <v>222180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7397858</v>
      </c>
      <c r="O13" s="41">
        <f t="shared" si="1"/>
        <v>378.60071647901742</v>
      </c>
      <c r="P13" s="10"/>
    </row>
    <row r="14" spans="1:133">
      <c r="A14" s="12"/>
      <c r="B14" s="42">
        <v>521</v>
      </c>
      <c r="C14" s="19" t="s">
        <v>27</v>
      </c>
      <c r="D14" s="43">
        <v>6413822</v>
      </c>
      <c r="E14" s="43">
        <v>222180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6636002</v>
      </c>
      <c r="O14" s="44">
        <f t="shared" si="1"/>
        <v>339.61115660184237</v>
      </c>
      <c r="P14" s="9"/>
    </row>
    <row r="15" spans="1:133">
      <c r="A15" s="12"/>
      <c r="B15" s="42">
        <v>524</v>
      </c>
      <c r="C15" s="19" t="s">
        <v>28</v>
      </c>
      <c r="D15" s="43">
        <v>761856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761856</v>
      </c>
      <c r="O15" s="44">
        <f t="shared" si="1"/>
        <v>38.989559877175026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3369975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240011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3609986</v>
      </c>
      <c r="O16" s="41">
        <f t="shared" si="1"/>
        <v>184.74851586489254</v>
      </c>
      <c r="P16" s="10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240011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240011</v>
      </c>
      <c r="O17" s="44">
        <f t="shared" si="1"/>
        <v>12.283060388945753</v>
      </c>
      <c r="P17" s="9"/>
    </row>
    <row r="18" spans="1:119">
      <c r="A18" s="12"/>
      <c r="B18" s="42">
        <v>539</v>
      </c>
      <c r="C18" s="19" t="s">
        <v>31</v>
      </c>
      <c r="D18" s="43">
        <v>3369975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3369975</v>
      </c>
      <c r="O18" s="44">
        <f t="shared" si="1"/>
        <v>172.46545547594678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475577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475577</v>
      </c>
      <c r="O19" s="41">
        <f t="shared" si="1"/>
        <v>24.33863868986694</v>
      </c>
      <c r="P19" s="10"/>
    </row>
    <row r="20" spans="1:119">
      <c r="A20" s="12"/>
      <c r="B20" s="42">
        <v>544</v>
      </c>
      <c r="C20" s="19" t="s">
        <v>33</v>
      </c>
      <c r="D20" s="43">
        <v>400696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400696</v>
      </c>
      <c r="O20" s="44">
        <f t="shared" si="1"/>
        <v>20.506448311156603</v>
      </c>
      <c r="P20" s="9"/>
    </row>
    <row r="21" spans="1:119">
      <c r="A21" s="12"/>
      <c r="B21" s="42">
        <v>545</v>
      </c>
      <c r="C21" s="19" t="s">
        <v>34</v>
      </c>
      <c r="D21" s="43">
        <v>74881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74881</v>
      </c>
      <c r="O21" s="44">
        <f t="shared" si="1"/>
        <v>3.832190378710338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2983394</v>
      </c>
      <c r="E22" s="29">
        <f t="shared" si="7"/>
        <v>0</v>
      </c>
      <c r="F22" s="29">
        <f t="shared" si="7"/>
        <v>0</v>
      </c>
      <c r="G22" s="29">
        <f t="shared" si="7"/>
        <v>30630276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33613670</v>
      </c>
      <c r="O22" s="41">
        <f t="shared" si="1"/>
        <v>1720.2492323439099</v>
      </c>
      <c r="P22" s="9"/>
    </row>
    <row r="23" spans="1:119">
      <c r="A23" s="12"/>
      <c r="B23" s="42">
        <v>572</v>
      </c>
      <c r="C23" s="19" t="s">
        <v>36</v>
      </c>
      <c r="D23" s="43">
        <v>1677098</v>
      </c>
      <c r="E23" s="43">
        <v>0</v>
      </c>
      <c r="F23" s="43">
        <v>0</v>
      </c>
      <c r="G23" s="43">
        <v>30630276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32307374</v>
      </c>
      <c r="O23" s="44">
        <f t="shared" si="1"/>
        <v>1653.3968270214943</v>
      </c>
      <c r="P23" s="9"/>
    </row>
    <row r="24" spans="1:119">
      <c r="A24" s="12"/>
      <c r="B24" s="42">
        <v>573</v>
      </c>
      <c r="C24" s="19" t="s">
        <v>37</v>
      </c>
      <c r="D24" s="43">
        <v>1306296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1306296</v>
      </c>
      <c r="O24" s="44">
        <f t="shared" si="1"/>
        <v>66.852405322415564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7132770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84806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7217576</v>
      </c>
      <c r="O25" s="41">
        <f t="shared" si="1"/>
        <v>369.37441146366427</v>
      </c>
      <c r="P25" s="9"/>
    </row>
    <row r="26" spans="1:119">
      <c r="A26" s="12"/>
      <c r="B26" s="42">
        <v>581</v>
      </c>
      <c r="C26" s="19" t="s">
        <v>38</v>
      </c>
      <c r="D26" s="43">
        <v>7132770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7132770</v>
      </c>
      <c r="O26" s="44">
        <f t="shared" si="1"/>
        <v>365.03428863868987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84806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84806</v>
      </c>
      <c r="O27" s="44">
        <f t="shared" si="1"/>
        <v>4.3401228249744115</v>
      </c>
      <c r="P27" s="9"/>
    </row>
    <row r="28" spans="1:119" ht="16.5" thickBot="1">
      <c r="A28" s="13" t="s">
        <v>10</v>
      </c>
      <c r="B28" s="21"/>
      <c r="C28" s="20"/>
      <c r="D28" s="14">
        <f>SUM(D5,D13,D16,D19,D22,D25)</f>
        <v>28339634</v>
      </c>
      <c r="E28" s="14">
        <f t="shared" ref="E28:M28" si="9">SUM(E5,E13,E16,E19,E22,E25)</f>
        <v>222180</v>
      </c>
      <c r="F28" s="14">
        <f t="shared" si="9"/>
        <v>0</v>
      </c>
      <c r="G28" s="14">
        <f t="shared" si="9"/>
        <v>32740501</v>
      </c>
      <c r="H28" s="14">
        <f t="shared" si="9"/>
        <v>0</v>
      </c>
      <c r="I28" s="14">
        <f t="shared" si="9"/>
        <v>324817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61627132</v>
      </c>
      <c r="O28" s="35">
        <f t="shared" si="1"/>
        <v>3153.8962128966223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41</v>
      </c>
      <c r="M30" s="160"/>
      <c r="N30" s="160"/>
      <c r="O30" s="39">
        <v>19540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thickBot="1">
      <c r="A32" s="162" t="s">
        <v>50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5194110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5194110</v>
      </c>
      <c r="O5" s="30">
        <f t="shared" ref="O5:O30" si="1">(N5/O$32)</f>
        <v>257.50384214962077</v>
      </c>
      <c r="P5" s="6"/>
    </row>
    <row r="6" spans="1:133">
      <c r="A6" s="12"/>
      <c r="B6" s="42">
        <v>511</v>
      </c>
      <c r="C6" s="19" t="s">
        <v>19</v>
      </c>
      <c r="D6" s="43">
        <v>170132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170132</v>
      </c>
      <c r="O6" s="44">
        <f t="shared" si="1"/>
        <v>8.4344851519508204</v>
      </c>
      <c r="P6" s="9"/>
    </row>
    <row r="7" spans="1:133">
      <c r="A7" s="12"/>
      <c r="B7" s="42">
        <v>512</v>
      </c>
      <c r="C7" s="19" t="s">
        <v>20</v>
      </c>
      <c r="D7" s="43">
        <v>731364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731364</v>
      </c>
      <c r="O7" s="44">
        <f t="shared" si="1"/>
        <v>36.258192454513903</v>
      </c>
      <c r="P7" s="9"/>
    </row>
    <row r="8" spans="1:133">
      <c r="A8" s="12"/>
      <c r="B8" s="42">
        <v>513</v>
      </c>
      <c r="C8" s="19" t="s">
        <v>21</v>
      </c>
      <c r="D8" s="43">
        <v>695978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695978</v>
      </c>
      <c r="O8" s="44">
        <f t="shared" si="1"/>
        <v>34.503891725744879</v>
      </c>
      <c r="P8" s="9"/>
    </row>
    <row r="9" spans="1:133">
      <c r="A9" s="12"/>
      <c r="B9" s="42">
        <v>514</v>
      </c>
      <c r="C9" s="19" t="s">
        <v>22</v>
      </c>
      <c r="D9" s="43">
        <v>542634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542634</v>
      </c>
      <c r="O9" s="44">
        <f t="shared" si="1"/>
        <v>26.901690545833127</v>
      </c>
      <c r="P9" s="9"/>
    </row>
    <row r="10" spans="1:133">
      <c r="A10" s="12"/>
      <c r="B10" s="42">
        <v>515</v>
      </c>
      <c r="C10" s="19" t="s">
        <v>23</v>
      </c>
      <c r="D10" s="43">
        <v>1564031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1564031</v>
      </c>
      <c r="O10" s="44">
        <f t="shared" si="1"/>
        <v>77.538595012641906</v>
      </c>
      <c r="P10" s="9"/>
    </row>
    <row r="11" spans="1:133">
      <c r="A11" s="12"/>
      <c r="B11" s="42">
        <v>518</v>
      </c>
      <c r="C11" s="19" t="s">
        <v>60</v>
      </c>
      <c r="D11" s="43">
        <v>911494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911494</v>
      </c>
      <c r="O11" s="44">
        <f t="shared" si="1"/>
        <v>45.1883396956026</v>
      </c>
      <c r="P11" s="9"/>
    </row>
    <row r="12" spans="1:133">
      <c r="A12" s="12"/>
      <c r="B12" s="42">
        <v>519</v>
      </c>
      <c r="C12" s="19" t="s">
        <v>25</v>
      </c>
      <c r="D12" s="43">
        <v>578477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578477</v>
      </c>
      <c r="O12" s="44">
        <f t="shared" si="1"/>
        <v>28.678647563333499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6735115</v>
      </c>
      <c r="E13" s="29">
        <f t="shared" si="3"/>
        <v>197440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6932555</v>
      </c>
      <c r="O13" s="41">
        <f t="shared" si="1"/>
        <v>343.68920727777504</v>
      </c>
      <c r="P13" s="10"/>
    </row>
    <row r="14" spans="1:133">
      <c r="A14" s="12"/>
      <c r="B14" s="42">
        <v>521</v>
      </c>
      <c r="C14" s="19" t="s">
        <v>27</v>
      </c>
      <c r="D14" s="43">
        <v>5992955</v>
      </c>
      <c r="E14" s="43">
        <v>197440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6190395</v>
      </c>
      <c r="O14" s="44">
        <f t="shared" si="1"/>
        <v>306.89579098706065</v>
      </c>
      <c r="P14" s="9"/>
    </row>
    <row r="15" spans="1:133">
      <c r="A15" s="12"/>
      <c r="B15" s="42">
        <v>524</v>
      </c>
      <c r="C15" s="19" t="s">
        <v>28</v>
      </c>
      <c r="D15" s="43">
        <v>742160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742160</v>
      </c>
      <c r="O15" s="44">
        <f t="shared" si="1"/>
        <v>36.79341629071439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3306252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206332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3512584</v>
      </c>
      <c r="O16" s="41">
        <f t="shared" si="1"/>
        <v>174.14030043131228</v>
      </c>
      <c r="P16" s="10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206332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206332</v>
      </c>
      <c r="O17" s="44">
        <f t="shared" si="1"/>
        <v>10.229140845768677</v>
      </c>
      <c r="P17" s="9"/>
    </row>
    <row r="18" spans="1:119">
      <c r="A18" s="12"/>
      <c r="B18" s="42">
        <v>539</v>
      </c>
      <c r="C18" s="19" t="s">
        <v>31</v>
      </c>
      <c r="D18" s="43">
        <v>3306252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3306252</v>
      </c>
      <c r="O18" s="44">
        <f t="shared" si="1"/>
        <v>163.9111595855436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468759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468759</v>
      </c>
      <c r="O19" s="41">
        <f t="shared" si="1"/>
        <v>23.239254375092955</v>
      </c>
      <c r="P19" s="10"/>
    </row>
    <row r="20" spans="1:119">
      <c r="A20" s="12"/>
      <c r="B20" s="42">
        <v>544</v>
      </c>
      <c r="C20" s="19" t="s">
        <v>33</v>
      </c>
      <c r="D20" s="43">
        <v>468759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468759</v>
      </c>
      <c r="O20" s="44">
        <f t="shared" si="1"/>
        <v>23.239254375092955</v>
      </c>
      <c r="P20" s="9"/>
    </row>
    <row r="21" spans="1:119" ht="15.75">
      <c r="A21" s="26" t="s">
        <v>61</v>
      </c>
      <c r="B21" s="27"/>
      <c r="C21" s="28"/>
      <c r="D21" s="29">
        <f t="shared" ref="D21:M21" si="7">SUM(D22:D22)</f>
        <v>1032763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1032763</v>
      </c>
      <c r="O21" s="41">
        <f t="shared" si="1"/>
        <v>51.20038669376828</v>
      </c>
      <c r="P21" s="10"/>
    </row>
    <row r="22" spans="1:119">
      <c r="A22" s="45"/>
      <c r="B22" s="46">
        <v>559</v>
      </c>
      <c r="C22" s="47" t="s">
        <v>62</v>
      </c>
      <c r="D22" s="43">
        <v>1032763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1032763</v>
      </c>
      <c r="O22" s="44">
        <f t="shared" si="1"/>
        <v>51.20038669376828</v>
      </c>
      <c r="P22" s="9"/>
    </row>
    <row r="23" spans="1:119" ht="15.75">
      <c r="A23" s="26" t="s">
        <v>35</v>
      </c>
      <c r="B23" s="27"/>
      <c r="C23" s="28"/>
      <c r="D23" s="29">
        <f t="shared" ref="D23:M23" si="8">SUM(D24:D25)</f>
        <v>2500679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2500679</v>
      </c>
      <c r="O23" s="41">
        <f t="shared" si="1"/>
        <v>123.97397253482723</v>
      </c>
      <c r="P23" s="9"/>
    </row>
    <row r="24" spans="1:119">
      <c r="A24" s="12"/>
      <c r="B24" s="42">
        <v>572</v>
      </c>
      <c r="C24" s="19" t="s">
        <v>36</v>
      </c>
      <c r="D24" s="43">
        <v>2138413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2138413</v>
      </c>
      <c r="O24" s="44">
        <f t="shared" si="1"/>
        <v>106.01422834762778</v>
      </c>
      <c r="P24" s="9"/>
    </row>
    <row r="25" spans="1:119">
      <c r="A25" s="12"/>
      <c r="B25" s="42">
        <v>573</v>
      </c>
      <c r="C25" s="19" t="s">
        <v>37</v>
      </c>
      <c r="D25" s="43">
        <v>362266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362266</v>
      </c>
      <c r="O25" s="44">
        <f t="shared" si="1"/>
        <v>17.959744187199444</v>
      </c>
      <c r="P25" s="9"/>
    </row>
    <row r="26" spans="1:119" ht="15.75">
      <c r="A26" s="26" t="s">
        <v>40</v>
      </c>
      <c r="B26" s="27"/>
      <c r="C26" s="28"/>
      <c r="D26" s="29">
        <f t="shared" ref="D26:M26" si="9">SUM(D27:D29)</f>
        <v>7132088</v>
      </c>
      <c r="E26" s="29">
        <f t="shared" si="9"/>
        <v>0</v>
      </c>
      <c r="F26" s="29">
        <f t="shared" si="9"/>
        <v>0</v>
      </c>
      <c r="G26" s="29">
        <f t="shared" si="9"/>
        <v>18230502</v>
      </c>
      <c r="H26" s="29">
        <f t="shared" si="9"/>
        <v>0</v>
      </c>
      <c r="I26" s="29">
        <f t="shared" si="9"/>
        <v>91356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4"/>
        <v>25453946</v>
      </c>
      <c r="O26" s="41">
        <f t="shared" si="1"/>
        <v>1261.9079867135988</v>
      </c>
      <c r="P26" s="9"/>
    </row>
    <row r="27" spans="1:119">
      <c r="A27" s="12"/>
      <c r="B27" s="42">
        <v>581</v>
      </c>
      <c r="C27" s="19" t="s">
        <v>38</v>
      </c>
      <c r="D27" s="43">
        <v>7132088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7132088</v>
      </c>
      <c r="O27" s="44">
        <f t="shared" si="1"/>
        <v>353.58128005552527</v>
      </c>
      <c r="P27" s="9"/>
    </row>
    <row r="28" spans="1:119">
      <c r="A28" s="12"/>
      <c r="B28" s="42">
        <v>590</v>
      </c>
      <c r="C28" s="19" t="s">
        <v>63</v>
      </c>
      <c r="D28" s="43">
        <v>0</v>
      </c>
      <c r="E28" s="43">
        <v>0</v>
      </c>
      <c r="F28" s="43">
        <v>0</v>
      </c>
      <c r="G28" s="43">
        <v>17028414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17028414</v>
      </c>
      <c r="O28" s="44">
        <f t="shared" si="1"/>
        <v>844.20276634772688</v>
      </c>
      <c r="P28" s="9"/>
    </row>
    <row r="29" spans="1:119" ht="15.75" thickBot="1">
      <c r="A29" s="12"/>
      <c r="B29" s="42">
        <v>591</v>
      </c>
      <c r="C29" s="19" t="s">
        <v>39</v>
      </c>
      <c r="D29" s="43">
        <v>0</v>
      </c>
      <c r="E29" s="43">
        <v>0</v>
      </c>
      <c r="F29" s="43">
        <v>0</v>
      </c>
      <c r="G29" s="43">
        <v>1202088</v>
      </c>
      <c r="H29" s="43">
        <v>0</v>
      </c>
      <c r="I29" s="43">
        <v>91356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1293444</v>
      </c>
      <c r="O29" s="44">
        <f t="shared" si="1"/>
        <v>64.123940310346541</v>
      </c>
      <c r="P29" s="9"/>
    </row>
    <row r="30" spans="1:119" ht="16.5" thickBot="1">
      <c r="A30" s="13" t="s">
        <v>10</v>
      </c>
      <c r="B30" s="21"/>
      <c r="C30" s="20"/>
      <c r="D30" s="14">
        <f>SUM(D5,D13,D16,D19,D21,D23,D26)</f>
        <v>26369766</v>
      </c>
      <c r="E30" s="14">
        <f t="shared" ref="E30:M30" si="10">SUM(E5,E13,E16,E19,E21,E23,E26)</f>
        <v>197440</v>
      </c>
      <c r="F30" s="14">
        <f t="shared" si="10"/>
        <v>0</v>
      </c>
      <c r="G30" s="14">
        <f t="shared" si="10"/>
        <v>18230502</v>
      </c>
      <c r="H30" s="14">
        <f t="shared" si="10"/>
        <v>0</v>
      </c>
      <c r="I30" s="14">
        <f t="shared" si="10"/>
        <v>297688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4"/>
        <v>45095396</v>
      </c>
      <c r="O30" s="35">
        <f t="shared" si="1"/>
        <v>2235.6549501759951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0" t="s">
        <v>64</v>
      </c>
      <c r="M32" s="160"/>
      <c r="N32" s="160"/>
      <c r="O32" s="39">
        <v>20171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5671823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5671823</v>
      </c>
      <c r="O5" s="30">
        <f t="shared" ref="O5:O28" si="1">(N5/O$30)</f>
        <v>302.54563396810158</v>
      </c>
      <c r="P5" s="6"/>
    </row>
    <row r="6" spans="1:133">
      <c r="A6" s="12"/>
      <c r="B6" s="42">
        <v>511</v>
      </c>
      <c r="C6" s="19" t="s">
        <v>19</v>
      </c>
      <c r="D6" s="43">
        <v>156678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156678</v>
      </c>
      <c r="O6" s="44">
        <f t="shared" si="1"/>
        <v>8.3574971995519292</v>
      </c>
      <c r="P6" s="9"/>
    </row>
    <row r="7" spans="1:133">
      <c r="A7" s="12"/>
      <c r="B7" s="42">
        <v>512</v>
      </c>
      <c r="C7" s="19" t="s">
        <v>20</v>
      </c>
      <c r="D7" s="43">
        <v>670578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670578</v>
      </c>
      <c r="O7" s="44">
        <f t="shared" si="1"/>
        <v>35.769883181309012</v>
      </c>
      <c r="P7" s="9"/>
    </row>
    <row r="8" spans="1:133">
      <c r="A8" s="12"/>
      <c r="B8" s="42">
        <v>513</v>
      </c>
      <c r="C8" s="19" t="s">
        <v>21</v>
      </c>
      <c r="D8" s="43">
        <v>675642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675642</v>
      </c>
      <c r="O8" s="44">
        <f t="shared" si="1"/>
        <v>36.040006401024165</v>
      </c>
      <c r="P8" s="9"/>
    </row>
    <row r="9" spans="1:133">
      <c r="A9" s="12"/>
      <c r="B9" s="42">
        <v>514</v>
      </c>
      <c r="C9" s="19" t="s">
        <v>22</v>
      </c>
      <c r="D9" s="43">
        <v>572641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572641</v>
      </c>
      <c r="O9" s="44">
        <f t="shared" si="1"/>
        <v>30.545740651837626</v>
      </c>
      <c r="P9" s="9"/>
    </row>
    <row r="10" spans="1:133">
      <c r="A10" s="12"/>
      <c r="B10" s="42">
        <v>515</v>
      </c>
      <c r="C10" s="19" t="s">
        <v>23</v>
      </c>
      <c r="D10" s="43">
        <v>1621203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1621203</v>
      </c>
      <c r="O10" s="44">
        <f t="shared" si="1"/>
        <v>86.477996479436712</v>
      </c>
      <c r="P10" s="9"/>
    </row>
    <row r="11" spans="1:133">
      <c r="A11" s="12"/>
      <c r="B11" s="42">
        <v>518</v>
      </c>
      <c r="C11" s="19" t="s">
        <v>60</v>
      </c>
      <c r="D11" s="43">
        <v>940279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940279</v>
      </c>
      <c r="O11" s="44">
        <f t="shared" si="1"/>
        <v>50.156238331466369</v>
      </c>
      <c r="P11" s="9"/>
    </row>
    <row r="12" spans="1:133">
      <c r="A12" s="12"/>
      <c r="B12" s="42">
        <v>519</v>
      </c>
      <c r="C12" s="19" t="s">
        <v>25</v>
      </c>
      <c r="D12" s="43">
        <v>1034802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1034802</v>
      </c>
      <c r="O12" s="44">
        <f t="shared" si="1"/>
        <v>55.198271723475756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6636752</v>
      </c>
      <c r="E13" s="29">
        <f t="shared" si="3"/>
        <v>367834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7004586</v>
      </c>
      <c r="O13" s="41">
        <f t="shared" si="1"/>
        <v>373.63770203232519</v>
      </c>
      <c r="P13" s="10"/>
    </row>
    <row r="14" spans="1:133">
      <c r="A14" s="12"/>
      <c r="B14" s="42">
        <v>521</v>
      </c>
      <c r="C14" s="19" t="s">
        <v>27</v>
      </c>
      <c r="D14" s="43">
        <v>5918557</v>
      </c>
      <c r="E14" s="43">
        <v>367834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6286391</v>
      </c>
      <c r="O14" s="44">
        <f t="shared" si="1"/>
        <v>335.327839120926</v>
      </c>
      <c r="P14" s="9"/>
    </row>
    <row r="15" spans="1:133">
      <c r="A15" s="12"/>
      <c r="B15" s="42">
        <v>524</v>
      </c>
      <c r="C15" s="19" t="s">
        <v>28</v>
      </c>
      <c r="D15" s="43">
        <v>586109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586109</v>
      </c>
      <c r="O15" s="44">
        <f t="shared" si="1"/>
        <v>31.264148930495544</v>
      </c>
      <c r="P15" s="9"/>
    </row>
    <row r="16" spans="1:133">
      <c r="A16" s="12"/>
      <c r="B16" s="42">
        <v>529</v>
      </c>
      <c r="C16" s="19" t="s">
        <v>52</v>
      </c>
      <c r="D16" s="43">
        <v>132086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132086</v>
      </c>
      <c r="O16" s="44">
        <f t="shared" si="1"/>
        <v>7.0457139809036109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3263236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307281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3570517</v>
      </c>
      <c r="O17" s="41">
        <f t="shared" si="1"/>
        <v>190.45804662079266</v>
      </c>
      <c r="P17" s="10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307281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307281</v>
      </c>
      <c r="O18" s="44">
        <f t="shared" si="1"/>
        <v>16.390942550808131</v>
      </c>
      <c r="P18" s="9"/>
    </row>
    <row r="19" spans="1:119">
      <c r="A19" s="12"/>
      <c r="B19" s="42">
        <v>539</v>
      </c>
      <c r="C19" s="19" t="s">
        <v>31</v>
      </c>
      <c r="D19" s="43">
        <v>3263236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3263236</v>
      </c>
      <c r="O19" s="44">
        <f t="shared" si="1"/>
        <v>174.06710406998454</v>
      </c>
      <c r="P19" s="9"/>
    </row>
    <row r="20" spans="1:119" ht="15.75">
      <c r="A20" s="26" t="s">
        <v>61</v>
      </c>
      <c r="B20" s="27"/>
      <c r="C20" s="28"/>
      <c r="D20" s="29">
        <f t="shared" ref="D20:M20" si="6">SUM(D21:D21)</f>
        <v>829229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829229</v>
      </c>
      <c r="O20" s="41">
        <f t="shared" si="1"/>
        <v>44.232623886488504</v>
      </c>
      <c r="P20" s="10"/>
    </row>
    <row r="21" spans="1:119">
      <c r="A21" s="45"/>
      <c r="B21" s="46">
        <v>559</v>
      </c>
      <c r="C21" s="47" t="s">
        <v>62</v>
      </c>
      <c r="D21" s="43">
        <v>829229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829229</v>
      </c>
      <c r="O21" s="44">
        <f t="shared" si="1"/>
        <v>44.232623886488504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2100282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2100282</v>
      </c>
      <c r="O22" s="41">
        <f t="shared" si="1"/>
        <v>112.03296527444391</v>
      </c>
      <c r="P22" s="9"/>
    </row>
    <row r="23" spans="1:119">
      <c r="A23" s="12"/>
      <c r="B23" s="42">
        <v>572</v>
      </c>
      <c r="C23" s="19" t="s">
        <v>36</v>
      </c>
      <c r="D23" s="43">
        <v>2100282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2100282</v>
      </c>
      <c r="O23" s="44">
        <f t="shared" si="1"/>
        <v>112.03296527444391</v>
      </c>
      <c r="P23" s="9"/>
    </row>
    <row r="24" spans="1:119" ht="15.75">
      <c r="A24" s="26" t="s">
        <v>40</v>
      </c>
      <c r="B24" s="27"/>
      <c r="C24" s="28"/>
      <c r="D24" s="29">
        <f t="shared" ref="D24:M24" si="8">SUM(D25:D27)</f>
        <v>2210000</v>
      </c>
      <c r="E24" s="29">
        <f t="shared" si="8"/>
        <v>0</v>
      </c>
      <c r="F24" s="29">
        <f t="shared" si="8"/>
        <v>0</v>
      </c>
      <c r="G24" s="29">
        <f t="shared" si="8"/>
        <v>13762533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15972533</v>
      </c>
      <c r="O24" s="41">
        <f t="shared" si="1"/>
        <v>852.00474742625488</v>
      </c>
      <c r="P24" s="9"/>
    </row>
    <row r="25" spans="1:119">
      <c r="A25" s="12"/>
      <c r="B25" s="42">
        <v>581</v>
      </c>
      <c r="C25" s="19" t="s">
        <v>38</v>
      </c>
      <c r="D25" s="43">
        <v>2210000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2210000</v>
      </c>
      <c r="O25" s="44">
        <f t="shared" si="1"/>
        <v>117.88552835120286</v>
      </c>
      <c r="P25" s="9"/>
    </row>
    <row r="26" spans="1:119">
      <c r="A26" s="12"/>
      <c r="B26" s="42">
        <v>590</v>
      </c>
      <c r="C26" s="19" t="s">
        <v>63</v>
      </c>
      <c r="D26" s="43">
        <v>0</v>
      </c>
      <c r="E26" s="43">
        <v>0</v>
      </c>
      <c r="F26" s="43">
        <v>0</v>
      </c>
      <c r="G26" s="43">
        <v>12862533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12862533</v>
      </c>
      <c r="O26" s="44">
        <f t="shared" si="1"/>
        <v>686.1115378460554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900000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900000</v>
      </c>
      <c r="O27" s="44">
        <f t="shared" si="1"/>
        <v>48.007681228996638</v>
      </c>
      <c r="P27" s="9"/>
    </row>
    <row r="28" spans="1:119" ht="16.5" thickBot="1">
      <c r="A28" s="13" t="s">
        <v>10</v>
      </c>
      <c r="B28" s="21"/>
      <c r="C28" s="20"/>
      <c r="D28" s="14">
        <f>SUM(D5,D13,D17,D20,D22,D24)</f>
        <v>20711322</v>
      </c>
      <c r="E28" s="14">
        <f t="shared" ref="E28:M28" si="9">SUM(E5,E13,E17,E20,E22,E24)</f>
        <v>367834</v>
      </c>
      <c r="F28" s="14">
        <f t="shared" si="9"/>
        <v>0</v>
      </c>
      <c r="G28" s="14">
        <f t="shared" si="9"/>
        <v>13762533</v>
      </c>
      <c r="H28" s="14">
        <f t="shared" si="9"/>
        <v>0</v>
      </c>
      <c r="I28" s="14">
        <f t="shared" si="9"/>
        <v>307281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35148970</v>
      </c>
      <c r="O28" s="35">
        <f t="shared" si="1"/>
        <v>1874.9117192084066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74</v>
      </c>
      <c r="M30" s="160"/>
      <c r="N30" s="160"/>
      <c r="O30" s="39">
        <v>18747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50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10840237.539999999</v>
      </c>
      <c r="E5" s="24">
        <f t="shared" si="0"/>
        <v>3969212.03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14809449.569999998</v>
      </c>
      <c r="P5" s="30">
        <f t="shared" ref="P5:P29" si="1">(O5/P$31)</f>
        <v>650.79317850237294</v>
      </c>
      <c r="Q5" s="6"/>
    </row>
    <row r="6" spans="1:134">
      <c r="A6" s="12"/>
      <c r="B6" s="42">
        <v>511</v>
      </c>
      <c r="C6" s="19" t="s">
        <v>19</v>
      </c>
      <c r="D6" s="43">
        <v>242954.89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242954.89</v>
      </c>
      <c r="P6" s="44">
        <f t="shared" si="1"/>
        <v>10.67652003867112</v>
      </c>
      <c r="Q6" s="9"/>
    </row>
    <row r="7" spans="1:134">
      <c r="A7" s="12"/>
      <c r="B7" s="42">
        <v>512</v>
      </c>
      <c r="C7" s="19" t="s">
        <v>20</v>
      </c>
      <c r="D7" s="43">
        <v>1624125.3099999998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1624125.3099999998</v>
      </c>
      <c r="P7" s="44">
        <f t="shared" si="1"/>
        <v>71.371300316400067</v>
      </c>
      <c r="Q7" s="9"/>
    </row>
    <row r="8" spans="1:134">
      <c r="A8" s="12"/>
      <c r="B8" s="42">
        <v>513</v>
      </c>
      <c r="C8" s="19" t="s">
        <v>21</v>
      </c>
      <c r="D8" s="43">
        <v>3315649.15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3315649.15</v>
      </c>
      <c r="P8" s="44">
        <f t="shared" si="1"/>
        <v>145.70439224819827</v>
      </c>
      <c r="Q8" s="9"/>
    </row>
    <row r="9" spans="1:134">
      <c r="A9" s="12"/>
      <c r="B9" s="42">
        <v>514</v>
      </c>
      <c r="C9" s="19" t="s">
        <v>22</v>
      </c>
      <c r="D9" s="43">
        <v>238320.37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238320.37</v>
      </c>
      <c r="P9" s="44">
        <f t="shared" si="1"/>
        <v>10.472858586746353</v>
      </c>
      <c r="Q9" s="9"/>
    </row>
    <row r="10" spans="1:134">
      <c r="A10" s="12"/>
      <c r="B10" s="42">
        <v>515</v>
      </c>
      <c r="C10" s="19" t="s">
        <v>23</v>
      </c>
      <c r="D10" s="43">
        <v>0</v>
      </c>
      <c r="E10" s="43">
        <v>3969212.03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3969212.03</v>
      </c>
      <c r="P10" s="44">
        <f t="shared" si="1"/>
        <v>174.42485630163472</v>
      </c>
      <c r="Q10" s="9"/>
    </row>
    <row r="11" spans="1:134">
      <c r="A11" s="12"/>
      <c r="B11" s="42">
        <v>516</v>
      </c>
      <c r="C11" s="19" t="s">
        <v>24</v>
      </c>
      <c r="D11" s="43">
        <v>2004475.14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2004475.14</v>
      </c>
      <c r="P11" s="44">
        <f t="shared" si="1"/>
        <v>88.085566004570225</v>
      </c>
      <c r="Q11" s="9"/>
    </row>
    <row r="12" spans="1:134">
      <c r="A12" s="12"/>
      <c r="B12" s="42">
        <v>517</v>
      </c>
      <c r="C12" s="19" t="s">
        <v>44</v>
      </c>
      <c r="D12" s="43">
        <v>3414712.68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3414712.68</v>
      </c>
      <c r="P12" s="44">
        <f t="shared" si="1"/>
        <v>150.05768500615224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12817873.940000001</v>
      </c>
      <c r="E13" s="29">
        <f t="shared" si="3"/>
        <v>1870502.04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14688375.98</v>
      </c>
      <c r="P13" s="41">
        <f t="shared" si="1"/>
        <v>645.47266567059239</v>
      </c>
      <c r="Q13" s="10"/>
    </row>
    <row r="14" spans="1:134">
      <c r="A14" s="12"/>
      <c r="B14" s="42">
        <v>521</v>
      </c>
      <c r="C14" s="19" t="s">
        <v>27</v>
      </c>
      <c r="D14" s="43">
        <v>9290894.1100000013</v>
      </c>
      <c r="E14" s="43">
        <v>1736276.32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11027170.430000002</v>
      </c>
      <c r="P14" s="44">
        <f t="shared" si="1"/>
        <v>484.58298602566362</v>
      </c>
      <c r="Q14" s="9"/>
    </row>
    <row r="15" spans="1:134">
      <c r="A15" s="12"/>
      <c r="B15" s="42">
        <v>524</v>
      </c>
      <c r="C15" s="19" t="s">
        <v>28</v>
      </c>
      <c r="D15" s="43">
        <v>1241889.7200000002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1241889.7200000002</v>
      </c>
      <c r="P15" s="44">
        <f t="shared" si="1"/>
        <v>54.574165934259106</v>
      </c>
      <c r="Q15" s="9"/>
    </row>
    <row r="16" spans="1:134">
      <c r="A16" s="12"/>
      <c r="B16" s="42">
        <v>529</v>
      </c>
      <c r="C16" s="19" t="s">
        <v>52</v>
      </c>
      <c r="D16" s="43">
        <v>2285090.11</v>
      </c>
      <c r="E16" s="43">
        <v>134225.72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2419315.83</v>
      </c>
      <c r="P16" s="44">
        <f t="shared" si="1"/>
        <v>106.31551371066972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SUM(D18:D19)</f>
        <v>1765513.53</v>
      </c>
      <c r="E17" s="29">
        <f t="shared" si="5"/>
        <v>1587380.27</v>
      </c>
      <c r="F17" s="29">
        <f t="shared" si="5"/>
        <v>0</v>
      </c>
      <c r="G17" s="29">
        <f t="shared" si="5"/>
        <v>16409372.789999999</v>
      </c>
      <c r="H17" s="29">
        <f t="shared" si="5"/>
        <v>0</v>
      </c>
      <c r="I17" s="29">
        <f t="shared" si="5"/>
        <v>916720.12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20678986.710000001</v>
      </c>
      <c r="P17" s="41">
        <f t="shared" si="1"/>
        <v>908.7267845842855</v>
      </c>
      <c r="Q17" s="10"/>
    </row>
    <row r="18" spans="1:120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916720.12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6" si="6">SUM(D18:N18)</f>
        <v>916720.12</v>
      </c>
      <c r="P18" s="44">
        <f t="shared" si="1"/>
        <v>40.28476533661452</v>
      </c>
      <c r="Q18" s="9"/>
    </row>
    <row r="19" spans="1:120">
      <c r="A19" s="12"/>
      <c r="B19" s="42">
        <v>539</v>
      </c>
      <c r="C19" s="19" t="s">
        <v>31</v>
      </c>
      <c r="D19" s="43">
        <v>1765513.53</v>
      </c>
      <c r="E19" s="43">
        <v>1587380.27</v>
      </c>
      <c r="F19" s="43">
        <v>0</v>
      </c>
      <c r="G19" s="43">
        <v>16409372.789999999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19762266.59</v>
      </c>
      <c r="P19" s="44">
        <f t="shared" si="1"/>
        <v>868.44201924767094</v>
      </c>
      <c r="Q19" s="9"/>
    </row>
    <row r="20" spans="1:120" ht="15.75">
      <c r="A20" s="26" t="s">
        <v>32</v>
      </c>
      <c r="B20" s="27"/>
      <c r="C20" s="28"/>
      <c r="D20" s="29">
        <f t="shared" ref="D20:N20" si="7">SUM(D21:D23)</f>
        <v>804589.09</v>
      </c>
      <c r="E20" s="29">
        <f t="shared" si="7"/>
        <v>2253812.8199999998</v>
      </c>
      <c r="F20" s="29">
        <f t="shared" si="7"/>
        <v>0</v>
      </c>
      <c r="G20" s="29">
        <f t="shared" si="7"/>
        <v>3704103.89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6762505.7999999998</v>
      </c>
      <c r="P20" s="41">
        <f t="shared" si="1"/>
        <v>297.17462647213921</v>
      </c>
      <c r="Q20" s="10"/>
    </row>
    <row r="21" spans="1:120">
      <c r="A21" s="12"/>
      <c r="B21" s="42">
        <v>541</v>
      </c>
      <c r="C21" s="19" t="s">
        <v>46</v>
      </c>
      <c r="D21" s="43">
        <v>0</v>
      </c>
      <c r="E21" s="43">
        <v>1351615.7</v>
      </c>
      <c r="F21" s="43">
        <v>0</v>
      </c>
      <c r="G21" s="43">
        <v>3704103.89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5055719.59</v>
      </c>
      <c r="P21" s="44">
        <f t="shared" si="1"/>
        <v>222.17083802074177</v>
      </c>
      <c r="Q21" s="9"/>
    </row>
    <row r="22" spans="1:120">
      <c r="A22" s="12"/>
      <c r="B22" s="42">
        <v>544</v>
      </c>
      <c r="C22" s="19" t="s">
        <v>33</v>
      </c>
      <c r="D22" s="43">
        <v>0</v>
      </c>
      <c r="E22" s="43">
        <v>902197.11999999988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902197.11999999988</v>
      </c>
      <c r="P22" s="44">
        <f t="shared" si="1"/>
        <v>39.646560028124448</v>
      </c>
      <c r="Q22" s="9"/>
    </row>
    <row r="23" spans="1:120">
      <c r="A23" s="12"/>
      <c r="B23" s="42">
        <v>545</v>
      </c>
      <c r="C23" s="19" t="s">
        <v>34</v>
      </c>
      <c r="D23" s="43">
        <v>804589.09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804589.09</v>
      </c>
      <c r="P23" s="44">
        <f t="shared" si="1"/>
        <v>35.357228423272979</v>
      </c>
      <c r="Q23" s="9"/>
    </row>
    <row r="24" spans="1:120" ht="15.75">
      <c r="A24" s="26" t="s">
        <v>35</v>
      </c>
      <c r="B24" s="27"/>
      <c r="C24" s="28"/>
      <c r="D24" s="29">
        <f t="shared" ref="D24:N24" si="8">SUM(D25:D26)</f>
        <v>5548717.8200000003</v>
      </c>
      <c r="E24" s="29">
        <f t="shared" si="8"/>
        <v>2146818.1800000002</v>
      </c>
      <c r="F24" s="29">
        <f t="shared" si="8"/>
        <v>0</v>
      </c>
      <c r="G24" s="29">
        <f t="shared" si="8"/>
        <v>615772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>SUM(D24:N24)</f>
        <v>8311308</v>
      </c>
      <c r="P24" s="41">
        <f t="shared" si="1"/>
        <v>365.23589383019862</v>
      </c>
      <c r="Q24" s="9"/>
    </row>
    <row r="25" spans="1:120">
      <c r="A25" s="12"/>
      <c r="B25" s="42">
        <v>572</v>
      </c>
      <c r="C25" s="19" t="s">
        <v>36</v>
      </c>
      <c r="D25" s="43">
        <v>3623928.16</v>
      </c>
      <c r="E25" s="43">
        <v>2065446.08</v>
      </c>
      <c r="F25" s="43">
        <v>0</v>
      </c>
      <c r="G25" s="43">
        <v>615772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6305146.2400000002</v>
      </c>
      <c r="P25" s="44">
        <f t="shared" si="1"/>
        <v>277.07621023026894</v>
      </c>
      <c r="Q25" s="9"/>
    </row>
    <row r="26" spans="1:120">
      <c r="A26" s="12"/>
      <c r="B26" s="42">
        <v>573</v>
      </c>
      <c r="C26" s="19" t="s">
        <v>37</v>
      </c>
      <c r="D26" s="43">
        <v>1924789.6600000001</v>
      </c>
      <c r="E26" s="43">
        <v>81372.100000000006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2006161.7600000002</v>
      </c>
      <c r="P26" s="44">
        <f t="shared" si="1"/>
        <v>88.159683599929693</v>
      </c>
      <c r="Q26" s="9"/>
    </row>
    <row r="27" spans="1:120" ht="15.75">
      <c r="A27" s="26" t="s">
        <v>40</v>
      </c>
      <c r="B27" s="27"/>
      <c r="C27" s="28"/>
      <c r="D27" s="29">
        <f t="shared" ref="D27:N27" si="9">SUM(D28:D28)</f>
        <v>1500000</v>
      </c>
      <c r="E27" s="29">
        <f t="shared" si="9"/>
        <v>79317.05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1579317.05</v>
      </c>
      <c r="P27" s="41">
        <f t="shared" si="1"/>
        <v>69.402225786605726</v>
      </c>
      <c r="Q27" s="9"/>
    </row>
    <row r="28" spans="1:120" ht="15.75" thickBot="1">
      <c r="A28" s="12"/>
      <c r="B28" s="42">
        <v>581</v>
      </c>
      <c r="C28" s="19" t="s">
        <v>91</v>
      </c>
      <c r="D28" s="43">
        <v>1500000</v>
      </c>
      <c r="E28" s="43">
        <v>79317.05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1579317.05</v>
      </c>
      <c r="P28" s="44">
        <f t="shared" si="1"/>
        <v>69.402225786605726</v>
      </c>
      <c r="Q28" s="9"/>
    </row>
    <row r="29" spans="1:120" ht="16.5" thickBot="1">
      <c r="A29" s="13" t="s">
        <v>10</v>
      </c>
      <c r="B29" s="21"/>
      <c r="C29" s="20"/>
      <c r="D29" s="14">
        <f>SUM(D5,D13,D17,D20,D24,D27)</f>
        <v>33276931.920000002</v>
      </c>
      <c r="E29" s="14">
        <f t="shared" ref="E29:N29" si="10">SUM(E5,E13,E17,E20,E24,E27)</f>
        <v>11907042.390000001</v>
      </c>
      <c r="F29" s="14">
        <f t="shared" si="10"/>
        <v>0</v>
      </c>
      <c r="G29" s="14">
        <f t="shared" si="10"/>
        <v>20729248.68</v>
      </c>
      <c r="H29" s="14">
        <f t="shared" si="10"/>
        <v>0</v>
      </c>
      <c r="I29" s="14">
        <f t="shared" si="10"/>
        <v>916720.12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10"/>
        <v>0</v>
      </c>
      <c r="O29" s="14">
        <f>SUM(D29:N29)</f>
        <v>66829943.109999999</v>
      </c>
      <c r="P29" s="35">
        <f t="shared" si="1"/>
        <v>2936.8053748461944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60" t="s">
        <v>94</v>
      </c>
      <c r="N31" s="160"/>
      <c r="O31" s="160"/>
      <c r="P31" s="39">
        <v>22756</v>
      </c>
    </row>
    <row r="32" spans="1:120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9713517</v>
      </c>
      <c r="E5" s="24">
        <f t="shared" si="0"/>
        <v>3468987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13182504</v>
      </c>
      <c r="P5" s="30">
        <f t="shared" ref="P5:P29" si="1">(O5/P$31)</f>
        <v>581.88055616861618</v>
      </c>
      <c r="Q5" s="6"/>
    </row>
    <row r="6" spans="1:134">
      <c r="A6" s="12"/>
      <c r="B6" s="42">
        <v>511</v>
      </c>
      <c r="C6" s="19" t="s">
        <v>19</v>
      </c>
      <c r="D6" s="43">
        <v>224355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224355</v>
      </c>
      <c r="P6" s="44">
        <f t="shared" si="1"/>
        <v>9.9031118958287347</v>
      </c>
      <c r="Q6" s="9"/>
    </row>
    <row r="7" spans="1:134">
      <c r="A7" s="12"/>
      <c r="B7" s="42">
        <v>512</v>
      </c>
      <c r="C7" s="19" t="s">
        <v>20</v>
      </c>
      <c r="D7" s="43">
        <v>1079264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1079264</v>
      </c>
      <c r="P7" s="44">
        <f t="shared" si="1"/>
        <v>47.639108364599423</v>
      </c>
      <c r="Q7" s="9"/>
    </row>
    <row r="8" spans="1:134">
      <c r="A8" s="12"/>
      <c r="B8" s="42">
        <v>513</v>
      </c>
      <c r="C8" s="19" t="s">
        <v>21</v>
      </c>
      <c r="D8" s="43">
        <v>2800344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2800344</v>
      </c>
      <c r="P8" s="44">
        <f t="shared" si="1"/>
        <v>123.60821010814389</v>
      </c>
      <c r="Q8" s="9"/>
    </row>
    <row r="9" spans="1:134">
      <c r="A9" s="12"/>
      <c r="B9" s="42">
        <v>514</v>
      </c>
      <c r="C9" s="19" t="s">
        <v>22</v>
      </c>
      <c r="D9" s="43">
        <v>277341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277341</v>
      </c>
      <c r="P9" s="44">
        <f t="shared" si="1"/>
        <v>12.241933348046789</v>
      </c>
      <c r="Q9" s="9"/>
    </row>
    <row r="10" spans="1:134">
      <c r="A10" s="12"/>
      <c r="B10" s="42">
        <v>515</v>
      </c>
      <c r="C10" s="19" t="s">
        <v>23</v>
      </c>
      <c r="D10" s="43">
        <v>0</v>
      </c>
      <c r="E10" s="43">
        <v>3468987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3468987</v>
      </c>
      <c r="P10" s="44">
        <f t="shared" si="1"/>
        <v>153.1223570955639</v>
      </c>
      <c r="Q10" s="9"/>
    </row>
    <row r="11" spans="1:134">
      <c r="A11" s="12"/>
      <c r="B11" s="42">
        <v>516</v>
      </c>
      <c r="C11" s="19" t="s">
        <v>24</v>
      </c>
      <c r="D11" s="43">
        <v>1926698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1926698</v>
      </c>
      <c r="P11" s="44">
        <f t="shared" si="1"/>
        <v>85.045155594791439</v>
      </c>
      <c r="Q11" s="9"/>
    </row>
    <row r="12" spans="1:134">
      <c r="A12" s="12"/>
      <c r="B12" s="42">
        <v>517</v>
      </c>
      <c r="C12" s="19" t="s">
        <v>44</v>
      </c>
      <c r="D12" s="43">
        <v>3405515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3405515</v>
      </c>
      <c r="P12" s="44">
        <f t="shared" si="1"/>
        <v>150.32067976164203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13098215</v>
      </c>
      <c r="E13" s="29">
        <f t="shared" si="3"/>
        <v>192160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9" si="4">SUM(D13:N13)</f>
        <v>13290375</v>
      </c>
      <c r="P13" s="41">
        <f t="shared" si="1"/>
        <v>586.6420216287795</v>
      </c>
      <c r="Q13" s="10"/>
    </row>
    <row r="14" spans="1:134">
      <c r="A14" s="12"/>
      <c r="B14" s="42">
        <v>521</v>
      </c>
      <c r="C14" s="19" t="s">
        <v>27</v>
      </c>
      <c r="D14" s="43">
        <v>10002155</v>
      </c>
      <c r="E14" s="43">
        <v>192160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10194315</v>
      </c>
      <c r="P14" s="44">
        <f t="shared" si="1"/>
        <v>449.98079894063119</v>
      </c>
      <c r="Q14" s="9"/>
    </row>
    <row r="15" spans="1:134">
      <c r="A15" s="12"/>
      <c r="B15" s="42">
        <v>524</v>
      </c>
      <c r="C15" s="19" t="s">
        <v>28</v>
      </c>
      <c r="D15" s="43">
        <v>1035467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1035467</v>
      </c>
      <c r="P15" s="44">
        <f t="shared" si="1"/>
        <v>45.705892738909732</v>
      </c>
      <c r="Q15" s="9"/>
    </row>
    <row r="16" spans="1:134">
      <c r="A16" s="12"/>
      <c r="B16" s="42">
        <v>529</v>
      </c>
      <c r="C16" s="19" t="s">
        <v>52</v>
      </c>
      <c r="D16" s="43">
        <v>2060593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2060593</v>
      </c>
      <c r="P16" s="44">
        <f t="shared" si="1"/>
        <v>90.955329949238575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SUM(D18:D19)</f>
        <v>2639287</v>
      </c>
      <c r="E17" s="29">
        <f t="shared" si="5"/>
        <v>0</v>
      </c>
      <c r="F17" s="29">
        <f t="shared" si="5"/>
        <v>0</v>
      </c>
      <c r="G17" s="29">
        <f t="shared" si="5"/>
        <v>992597</v>
      </c>
      <c r="H17" s="29">
        <f t="shared" si="5"/>
        <v>0</v>
      </c>
      <c r="I17" s="29">
        <f t="shared" si="5"/>
        <v>849583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4481467</v>
      </c>
      <c r="P17" s="41">
        <f t="shared" si="1"/>
        <v>197.81359523284044</v>
      </c>
      <c r="Q17" s="10"/>
    </row>
    <row r="18" spans="1:120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849583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849583</v>
      </c>
      <c r="P18" s="44">
        <f t="shared" si="1"/>
        <v>37.500904877510486</v>
      </c>
      <c r="Q18" s="9"/>
    </row>
    <row r="19" spans="1:120">
      <c r="A19" s="12"/>
      <c r="B19" s="42">
        <v>539</v>
      </c>
      <c r="C19" s="19" t="s">
        <v>31</v>
      </c>
      <c r="D19" s="43">
        <v>2639287</v>
      </c>
      <c r="E19" s="43">
        <v>0</v>
      </c>
      <c r="F19" s="43">
        <v>0</v>
      </c>
      <c r="G19" s="43">
        <v>992597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3631884</v>
      </c>
      <c r="P19" s="44">
        <f t="shared" si="1"/>
        <v>160.31269035532995</v>
      </c>
      <c r="Q19" s="9"/>
    </row>
    <row r="20" spans="1:120" ht="15.75">
      <c r="A20" s="26" t="s">
        <v>32</v>
      </c>
      <c r="B20" s="27"/>
      <c r="C20" s="28"/>
      <c r="D20" s="29">
        <f t="shared" ref="D20:N20" si="6">SUM(D21:D23)</f>
        <v>755052</v>
      </c>
      <c r="E20" s="29">
        <f t="shared" si="6"/>
        <v>1811234</v>
      </c>
      <c r="F20" s="29">
        <f t="shared" si="6"/>
        <v>0</v>
      </c>
      <c r="G20" s="29">
        <f t="shared" si="6"/>
        <v>2569991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5136277</v>
      </c>
      <c r="P20" s="41">
        <f t="shared" si="1"/>
        <v>226.71714853233283</v>
      </c>
      <c r="Q20" s="10"/>
    </row>
    <row r="21" spans="1:120">
      <c r="A21" s="12"/>
      <c r="B21" s="42">
        <v>541</v>
      </c>
      <c r="C21" s="19" t="s">
        <v>46</v>
      </c>
      <c r="D21" s="43">
        <v>0</v>
      </c>
      <c r="E21" s="43">
        <v>1040601</v>
      </c>
      <c r="F21" s="43">
        <v>0</v>
      </c>
      <c r="G21" s="43">
        <v>2569991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3610592</v>
      </c>
      <c r="P21" s="44">
        <f t="shared" si="1"/>
        <v>159.3728536746855</v>
      </c>
      <c r="Q21" s="9"/>
    </row>
    <row r="22" spans="1:120">
      <c r="A22" s="12"/>
      <c r="B22" s="42">
        <v>544</v>
      </c>
      <c r="C22" s="19" t="s">
        <v>33</v>
      </c>
      <c r="D22" s="43">
        <v>0</v>
      </c>
      <c r="E22" s="43">
        <v>770633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770633</v>
      </c>
      <c r="P22" s="44">
        <f t="shared" si="1"/>
        <v>34.016022952990511</v>
      </c>
      <c r="Q22" s="9"/>
    </row>
    <row r="23" spans="1:120">
      <c r="A23" s="12"/>
      <c r="B23" s="42">
        <v>545</v>
      </c>
      <c r="C23" s="19" t="s">
        <v>34</v>
      </c>
      <c r="D23" s="43">
        <v>755052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755052</v>
      </c>
      <c r="P23" s="44">
        <f t="shared" si="1"/>
        <v>33.328271904656809</v>
      </c>
      <c r="Q23" s="9"/>
    </row>
    <row r="24" spans="1:120" ht="15.75">
      <c r="A24" s="26" t="s">
        <v>35</v>
      </c>
      <c r="B24" s="27"/>
      <c r="C24" s="28"/>
      <c r="D24" s="29">
        <f t="shared" ref="D24:N24" si="7">SUM(D25:D26)</f>
        <v>6349755</v>
      </c>
      <c r="E24" s="29">
        <f t="shared" si="7"/>
        <v>114544</v>
      </c>
      <c r="F24" s="29">
        <f t="shared" si="7"/>
        <v>0</v>
      </c>
      <c r="G24" s="29">
        <f t="shared" si="7"/>
        <v>765238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4"/>
        <v>7229537</v>
      </c>
      <c r="P24" s="41">
        <f t="shared" si="1"/>
        <v>319.11441182961818</v>
      </c>
      <c r="Q24" s="9"/>
    </row>
    <row r="25" spans="1:120">
      <c r="A25" s="12"/>
      <c r="B25" s="42">
        <v>572</v>
      </c>
      <c r="C25" s="19" t="s">
        <v>36</v>
      </c>
      <c r="D25" s="43">
        <v>4987162</v>
      </c>
      <c r="E25" s="43">
        <v>92593</v>
      </c>
      <c r="F25" s="43">
        <v>0</v>
      </c>
      <c r="G25" s="43">
        <v>765238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5844993</v>
      </c>
      <c r="P25" s="44">
        <f t="shared" si="1"/>
        <v>258.00013242109907</v>
      </c>
      <c r="Q25" s="9"/>
    </row>
    <row r="26" spans="1:120">
      <c r="A26" s="12"/>
      <c r="B26" s="42">
        <v>573</v>
      </c>
      <c r="C26" s="19" t="s">
        <v>37</v>
      </c>
      <c r="D26" s="43">
        <v>1362593</v>
      </c>
      <c r="E26" s="43">
        <v>21951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1384544</v>
      </c>
      <c r="P26" s="44">
        <f t="shared" si="1"/>
        <v>61.114279408519089</v>
      </c>
      <c r="Q26" s="9"/>
    </row>
    <row r="27" spans="1:120" ht="15.75">
      <c r="A27" s="26" t="s">
        <v>40</v>
      </c>
      <c r="B27" s="27"/>
      <c r="C27" s="28"/>
      <c r="D27" s="29">
        <f t="shared" ref="D27:N27" si="8">SUM(D28:D28)</f>
        <v>1000000</v>
      </c>
      <c r="E27" s="29">
        <f t="shared" si="8"/>
        <v>270001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4"/>
        <v>1270001</v>
      </c>
      <c r="P27" s="41">
        <f t="shared" si="1"/>
        <v>56.058309423968218</v>
      </c>
      <c r="Q27" s="9"/>
    </row>
    <row r="28" spans="1:120" ht="15.75" thickBot="1">
      <c r="A28" s="12"/>
      <c r="B28" s="42">
        <v>581</v>
      </c>
      <c r="C28" s="19" t="s">
        <v>91</v>
      </c>
      <c r="D28" s="43">
        <v>1000000</v>
      </c>
      <c r="E28" s="43">
        <v>270001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1270001</v>
      </c>
      <c r="P28" s="44">
        <f t="shared" si="1"/>
        <v>56.058309423968218</v>
      </c>
      <c r="Q28" s="9"/>
    </row>
    <row r="29" spans="1:120" ht="16.5" thickBot="1">
      <c r="A29" s="13" t="s">
        <v>10</v>
      </c>
      <c r="B29" s="21"/>
      <c r="C29" s="20"/>
      <c r="D29" s="14">
        <f>SUM(D5,D13,D17,D20,D24,D27)</f>
        <v>33555826</v>
      </c>
      <c r="E29" s="14">
        <f t="shared" ref="E29:N29" si="9">SUM(E5,E13,E17,E20,E24,E27)</f>
        <v>5856926</v>
      </c>
      <c r="F29" s="14">
        <f t="shared" si="9"/>
        <v>0</v>
      </c>
      <c r="G29" s="14">
        <f t="shared" si="9"/>
        <v>4327826</v>
      </c>
      <c r="H29" s="14">
        <f t="shared" si="9"/>
        <v>0</v>
      </c>
      <c r="I29" s="14">
        <f t="shared" si="9"/>
        <v>849583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9"/>
        <v>0</v>
      </c>
      <c r="O29" s="14">
        <f t="shared" si="4"/>
        <v>44590161</v>
      </c>
      <c r="P29" s="35">
        <f t="shared" si="1"/>
        <v>1968.2260428161553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60" t="s">
        <v>92</v>
      </c>
      <c r="N31" s="160"/>
      <c r="O31" s="160"/>
      <c r="P31" s="39">
        <v>22655</v>
      </c>
    </row>
    <row r="32" spans="1:120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9452851</v>
      </c>
      <c r="E5" s="24">
        <f t="shared" si="0"/>
        <v>3475810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12928661</v>
      </c>
      <c r="O5" s="30">
        <f t="shared" ref="O5:O29" si="1">(N5/O$31)</f>
        <v>541.65071850517404</v>
      </c>
      <c r="P5" s="6"/>
    </row>
    <row r="6" spans="1:133">
      <c r="A6" s="12"/>
      <c r="B6" s="42">
        <v>511</v>
      </c>
      <c r="C6" s="19" t="s">
        <v>19</v>
      </c>
      <c r="D6" s="43">
        <v>231196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231196</v>
      </c>
      <c r="O6" s="44">
        <f t="shared" si="1"/>
        <v>9.6860362813691392</v>
      </c>
      <c r="P6" s="9"/>
    </row>
    <row r="7" spans="1:133">
      <c r="A7" s="12"/>
      <c r="B7" s="42">
        <v>512</v>
      </c>
      <c r="C7" s="19" t="s">
        <v>20</v>
      </c>
      <c r="D7" s="43">
        <v>961972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961972</v>
      </c>
      <c r="O7" s="44">
        <f t="shared" si="1"/>
        <v>40.302149231220412</v>
      </c>
      <c r="P7" s="9"/>
    </row>
    <row r="8" spans="1:133">
      <c r="A8" s="12"/>
      <c r="B8" s="42">
        <v>513</v>
      </c>
      <c r="C8" s="19" t="s">
        <v>21</v>
      </c>
      <c r="D8" s="43">
        <v>2816261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2816261</v>
      </c>
      <c r="O8" s="44">
        <f t="shared" si="1"/>
        <v>117.98822740793497</v>
      </c>
      <c r="P8" s="9"/>
    </row>
    <row r="9" spans="1:133">
      <c r="A9" s="12"/>
      <c r="B9" s="42">
        <v>514</v>
      </c>
      <c r="C9" s="19" t="s">
        <v>22</v>
      </c>
      <c r="D9" s="43">
        <v>249500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249500</v>
      </c>
      <c r="O9" s="44">
        <f t="shared" si="1"/>
        <v>10.452888684067201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3475810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3475810</v>
      </c>
      <c r="O10" s="44">
        <f t="shared" si="1"/>
        <v>145.62026058904857</v>
      </c>
      <c r="P10" s="9"/>
    </row>
    <row r="11" spans="1:133">
      <c r="A11" s="12"/>
      <c r="B11" s="42">
        <v>516</v>
      </c>
      <c r="C11" s="19" t="s">
        <v>24</v>
      </c>
      <c r="D11" s="43">
        <v>1783799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1783799</v>
      </c>
      <c r="O11" s="44">
        <f t="shared" si="1"/>
        <v>74.732875277556658</v>
      </c>
      <c r="P11" s="9"/>
    </row>
    <row r="12" spans="1:133">
      <c r="A12" s="12"/>
      <c r="B12" s="42">
        <v>517</v>
      </c>
      <c r="C12" s="19" t="s">
        <v>44</v>
      </c>
      <c r="D12" s="43">
        <v>3410123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3410123</v>
      </c>
      <c r="O12" s="44">
        <f t="shared" si="1"/>
        <v>142.86828103397713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12558169</v>
      </c>
      <c r="E13" s="29">
        <f t="shared" si="3"/>
        <v>368653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12926822</v>
      </c>
      <c r="O13" s="41">
        <f t="shared" si="1"/>
        <v>541.57367296493362</v>
      </c>
      <c r="P13" s="10"/>
    </row>
    <row r="14" spans="1:133">
      <c r="A14" s="12"/>
      <c r="B14" s="42">
        <v>521</v>
      </c>
      <c r="C14" s="19" t="s">
        <v>27</v>
      </c>
      <c r="D14" s="43">
        <v>9413448</v>
      </c>
      <c r="E14" s="43">
        <v>368653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9782101</v>
      </c>
      <c r="O14" s="44">
        <f t="shared" si="1"/>
        <v>409.8245003980058</v>
      </c>
      <c r="P14" s="9"/>
    </row>
    <row r="15" spans="1:133">
      <c r="A15" s="12"/>
      <c r="B15" s="42">
        <v>524</v>
      </c>
      <c r="C15" s="19" t="s">
        <v>28</v>
      </c>
      <c r="D15" s="43">
        <v>994688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994688</v>
      </c>
      <c r="O15" s="44">
        <f t="shared" si="1"/>
        <v>41.672797352214168</v>
      </c>
      <c r="P15" s="9"/>
    </row>
    <row r="16" spans="1:133">
      <c r="A16" s="12"/>
      <c r="B16" s="42">
        <v>529</v>
      </c>
      <c r="C16" s="19" t="s">
        <v>52</v>
      </c>
      <c r="D16" s="43">
        <v>2150033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2150033</v>
      </c>
      <c r="O16" s="44">
        <f t="shared" si="1"/>
        <v>90.07637521471365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2454995</v>
      </c>
      <c r="E17" s="29">
        <f t="shared" si="5"/>
        <v>0</v>
      </c>
      <c r="F17" s="29">
        <f t="shared" si="5"/>
        <v>0</v>
      </c>
      <c r="G17" s="29">
        <f t="shared" si="5"/>
        <v>3976493</v>
      </c>
      <c r="H17" s="29">
        <f t="shared" si="5"/>
        <v>0</v>
      </c>
      <c r="I17" s="29">
        <f t="shared" si="5"/>
        <v>921662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7353150</v>
      </c>
      <c r="O17" s="41">
        <f t="shared" si="1"/>
        <v>308.06275922744982</v>
      </c>
      <c r="P17" s="10"/>
    </row>
    <row r="18" spans="1:119">
      <c r="A18" s="12"/>
      <c r="B18" s="42">
        <v>538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921662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921662</v>
      </c>
      <c r="O18" s="44">
        <f t="shared" si="1"/>
        <v>38.613347857053078</v>
      </c>
      <c r="P18" s="9"/>
    </row>
    <row r="19" spans="1:119">
      <c r="A19" s="12"/>
      <c r="B19" s="42">
        <v>539</v>
      </c>
      <c r="C19" s="19" t="s">
        <v>31</v>
      </c>
      <c r="D19" s="43">
        <v>2454995</v>
      </c>
      <c r="E19" s="43">
        <v>0</v>
      </c>
      <c r="F19" s="43">
        <v>0</v>
      </c>
      <c r="G19" s="43">
        <v>3976493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6431488</v>
      </c>
      <c r="O19" s="44">
        <f t="shared" si="1"/>
        <v>269.44941137039677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SUM(D21:D23)</f>
        <v>644486</v>
      </c>
      <c r="E20" s="29">
        <f t="shared" si="6"/>
        <v>2050388</v>
      </c>
      <c r="F20" s="29">
        <f t="shared" si="6"/>
        <v>0</v>
      </c>
      <c r="G20" s="29">
        <f t="shared" si="6"/>
        <v>1235216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3930090</v>
      </c>
      <c r="O20" s="41">
        <f t="shared" si="1"/>
        <v>164.65247810968202</v>
      </c>
      <c r="P20" s="10"/>
    </row>
    <row r="21" spans="1:119">
      <c r="A21" s="12"/>
      <c r="B21" s="42">
        <v>541</v>
      </c>
      <c r="C21" s="19" t="s">
        <v>67</v>
      </c>
      <c r="D21" s="43">
        <v>0</v>
      </c>
      <c r="E21" s="43">
        <v>1086757</v>
      </c>
      <c r="F21" s="43">
        <v>0</v>
      </c>
      <c r="G21" s="43">
        <v>1235216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2321973</v>
      </c>
      <c r="O21" s="44">
        <f t="shared" si="1"/>
        <v>97.279860907453184</v>
      </c>
      <c r="P21" s="9"/>
    </row>
    <row r="22" spans="1:119">
      <c r="A22" s="12"/>
      <c r="B22" s="42">
        <v>544</v>
      </c>
      <c r="C22" s="19" t="s">
        <v>68</v>
      </c>
      <c r="D22" s="43">
        <v>0</v>
      </c>
      <c r="E22" s="43">
        <v>963631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963631</v>
      </c>
      <c r="O22" s="44">
        <f t="shared" si="1"/>
        <v>40.37165360928401</v>
      </c>
      <c r="P22" s="9"/>
    </row>
    <row r="23" spans="1:119">
      <c r="A23" s="12"/>
      <c r="B23" s="42">
        <v>545</v>
      </c>
      <c r="C23" s="19" t="s">
        <v>34</v>
      </c>
      <c r="D23" s="43">
        <v>644486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644486</v>
      </c>
      <c r="O23" s="44">
        <f t="shared" si="1"/>
        <v>27.000963592944824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SUM(D25:D26)</f>
        <v>6901730</v>
      </c>
      <c r="E24" s="29">
        <f t="shared" si="7"/>
        <v>29201</v>
      </c>
      <c r="F24" s="29">
        <f t="shared" si="7"/>
        <v>0</v>
      </c>
      <c r="G24" s="29">
        <f t="shared" si="7"/>
        <v>7027274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13958205</v>
      </c>
      <c r="O24" s="41">
        <f t="shared" si="1"/>
        <v>584.7838200175961</v>
      </c>
      <c r="P24" s="9"/>
    </row>
    <row r="25" spans="1:119">
      <c r="A25" s="12"/>
      <c r="B25" s="42">
        <v>572</v>
      </c>
      <c r="C25" s="19" t="s">
        <v>69</v>
      </c>
      <c r="D25" s="43">
        <v>5143564</v>
      </c>
      <c r="E25" s="43">
        <v>7251</v>
      </c>
      <c r="F25" s="43">
        <v>0</v>
      </c>
      <c r="G25" s="43">
        <v>7027274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12178089</v>
      </c>
      <c r="O25" s="44">
        <f t="shared" si="1"/>
        <v>510.20524529724747</v>
      </c>
      <c r="P25" s="9"/>
    </row>
    <row r="26" spans="1:119">
      <c r="A26" s="12"/>
      <c r="B26" s="42">
        <v>573</v>
      </c>
      <c r="C26" s="19" t="s">
        <v>37</v>
      </c>
      <c r="D26" s="43">
        <v>1758166</v>
      </c>
      <c r="E26" s="43">
        <v>21950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1780116</v>
      </c>
      <c r="O26" s="44">
        <f t="shared" si="1"/>
        <v>74.57857472034857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SUM(D28:D28)</f>
        <v>1128483</v>
      </c>
      <c r="E27" s="29">
        <f t="shared" si="8"/>
        <v>212414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1340897</v>
      </c>
      <c r="O27" s="41">
        <f t="shared" si="1"/>
        <v>56.177342997193009</v>
      </c>
      <c r="P27" s="9"/>
    </row>
    <row r="28" spans="1:119" ht="15.75" thickBot="1">
      <c r="A28" s="12"/>
      <c r="B28" s="42">
        <v>581</v>
      </c>
      <c r="C28" s="19" t="s">
        <v>71</v>
      </c>
      <c r="D28" s="43">
        <v>1128483</v>
      </c>
      <c r="E28" s="43">
        <v>212414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1340897</v>
      </c>
      <c r="O28" s="44">
        <f t="shared" si="1"/>
        <v>56.177342997193009</v>
      </c>
      <c r="P28" s="9"/>
    </row>
    <row r="29" spans="1:119" ht="16.5" thickBot="1">
      <c r="A29" s="13" t="s">
        <v>10</v>
      </c>
      <c r="B29" s="21"/>
      <c r="C29" s="20"/>
      <c r="D29" s="14">
        <f>SUM(D5,D13,D17,D20,D24,D27)</f>
        <v>33140714</v>
      </c>
      <c r="E29" s="14">
        <f t="shared" ref="E29:M29" si="9">SUM(E5,E13,E17,E20,E24,E27)</f>
        <v>6136466</v>
      </c>
      <c r="F29" s="14">
        <f t="shared" si="9"/>
        <v>0</v>
      </c>
      <c r="G29" s="14">
        <f t="shared" si="9"/>
        <v>12238983</v>
      </c>
      <c r="H29" s="14">
        <f t="shared" si="9"/>
        <v>0</v>
      </c>
      <c r="I29" s="14">
        <f t="shared" si="9"/>
        <v>921662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52437825</v>
      </c>
      <c r="O29" s="35">
        <f t="shared" si="1"/>
        <v>2196.9007918220286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86</v>
      </c>
      <c r="M31" s="160"/>
      <c r="N31" s="160"/>
      <c r="O31" s="39">
        <v>23869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9638276</v>
      </c>
      <c r="E5" s="24">
        <f t="shared" si="0"/>
        <v>3417934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13056210</v>
      </c>
      <c r="O5" s="30">
        <f t="shared" ref="O5:O29" si="1">(N5/O$31)</f>
        <v>561.48496968133145</v>
      </c>
      <c r="P5" s="6"/>
    </row>
    <row r="6" spans="1:133">
      <c r="A6" s="12"/>
      <c r="B6" s="42">
        <v>511</v>
      </c>
      <c r="C6" s="19" t="s">
        <v>19</v>
      </c>
      <c r="D6" s="43">
        <v>290835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290835</v>
      </c>
      <c r="O6" s="44">
        <f t="shared" si="1"/>
        <v>12.507418397626113</v>
      </c>
      <c r="P6" s="9"/>
    </row>
    <row r="7" spans="1:133">
      <c r="A7" s="12"/>
      <c r="B7" s="42">
        <v>512</v>
      </c>
      <c r="C7" s="19" t="s">
        <v>20</v>
      </c>
      <c r="D7" s="43">
        <v>983910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983910</v>
      </c>
      <c r="O7" s="44">
        <f t="shared" si="1"/>
        <v>42.313249903238294</v>
      </c>
      <c r="P7" s="9"/>
    </row>
    <row r="8" spans="1:133">
      <c r="A8" s="12"/>
      <c r="B8" s="42">
        <v>513</v>
      </c>
      <c r="C8" s="19" t="s">
        <v>21</v>
      </c>
      <c r="D8" s="43">
        <v>2505478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2505478</v>
      </c>
      <c r="O8" s="44">
        <f t="shared" si="1"/>
        <v>107.74859157958113</v>
      </c>
      <c r="P8" s="9"/>
    </row>
    <row r="9" spans="1:133">
      <c r="A9" s="12"/>
      <c r="B9" s="42">
        <v>514</v>
      </c>
      <c r="C9" s="19" t="s">
        <v>22</v>
      </c>
      <c r="D9" s="43">
        <v>849455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849455</v>
      </c>
      <c r="O9" s="44">
        <f t="shared" si="1"/>
        <v>36.530985249215156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3417934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3417934</v>
      </c>
      <c r="O10" s="44">
        <f t="shared" si="1"/>
        <v>146.98894766266719</v>
      </c>
      <c r="P10" s="9"/>
    </row>
    <row r="11" spans="1:133">
      <c r="A11" s="12"/>
      <c r="B11" s="42">
        <v>516</v>
      </c>
      <c r="C11" s="19" t="s">
        <v>24</v>
      </c>
      <c r="D11" s="43">
        <v>1591068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1591068</v>
      </c>
      <c r="O11" s="44">
        <f t="shared" si="1"/>
        <v>68.424203328602758</v>
      </c>
      <c r="P11" s="9"/>
    </row>
    <row r="12" spans="1:133">
      <c r="A12" s="12"/>
      <c r="B12" s="42">
        <v>517</v>
      </c>
      <c r="C12" s="19" t="s">
        <v>44</v>
      </c>
      <c r="D12" s="43">
        <v>3417530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3417530</v>
      </c>
      <c r="O12" s="44">
        <f t="shared" si="1"/>
        <v>146.9715735604008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11931157</v>
      </c>
      <c r="E13" s="29">
        <f t="shared" si="3"/>
        <v>694886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12626043</v>
      </c>
      <c r="O13" s="41">
        <f t="shared" si="1"/>
        <v>542.98555025158043</v>
      </c>
      <c r="P13" s="10"/>
    </row>
    <row r="14" spans="1:133">
      <c r="A14" s="12"/>
      <c r="B14" s="42">
        <v>521</v>
      </c>
      <c r="C14" s="19" t="s">
        <v>27</v>
      </c>
      <c r="D14" s="43">
        <v>9064096</v>
      </c>
      <c r="E14" s="43">
        <v>694886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9758982</v>
      </c>
      <c r="O14" s="44">
        <f t="shared" si="1"/>
        <v>419.68700812798346</v>
      </c>
      <c r="P14" s="9"/>
    </row>
    <row r="15" spans="1:133">
      <c r="A15" s="12"/>
      <c r="B15" s="42">
        <v>524</v>
      </c>
      <c r="C15" s="19" t="s">
        <v>28</v>
      </c>
      <c r="D15" s="43">
        <v>873652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873652</v>
      </c>
      <c r="O15" s="44">
        <f t="shared" si="1"/>
        <v>37.571582161441533</v>
      </c>
      <c r="P15" s="9"/>
    </row>
    <row r="16" spans="1:133">
      <c r="A16" s="12"/>
      <c r="B16" s="42">
        <v>529</v>
      </c>
      <c r="C16" s="19" t="s">
        <v>52</v>
      </c>
      <c r="D16" s="43">
        <v>1993409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1993409</v>
      </c>
      <c r="O16" s="44">
        <f t="shared" si="1"/>
        <v>85.726959962155419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2237463</v>
      </c>
      <c r="E17" s="29">
        <f t="shared" si="5"/>
        <v>0</v>
      </c>
      <c r="F17" s="29">
        <f t="shared" si="5"/>
        <v>0</v>
      </c>
      <c r="G17" s="29">
        <f t="shared" si="5"/>
        <v>2981267</v>
      </c>
      <c r="H17" s="29">
        <f t="shared" si="5"/>
        <v>0</v>
      </c>
      <c r="I17" s="29">
        <f t="shared" si="5"/>
        <v>977885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6196615</v>
      </c>
      <c r="O17" s="41">
        <f t="shared" si="1"/>
        <v>266.48668988947662</v>
      </c>
      <c r="P17" s="10"/>
    </row>
    <row r="18" spans="1:119">
      <c r="A18" s="12"/>
      <c r="B18" s="42">
        <v>538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977885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977885</v>
      </c>
      <c r="O18" s="44">
        <f t="shared" si="1"/>
        <v>42.054143551369712</v>
      </c>
      <c r="P18" s="9"/>
    </row>
    <row r="19" spans="1:119">
      <c r="A19" s="12"/>
      <c r="B19" s="42">
        <v>539</v>
      </c>
      <c r="C19" s="19" t="s">
        <v>31</v>
      </c>
      <c r="D19" s="43">
        <v>2237463</v>
      </c>
      <c r="E19" s="43">
        <v>0</v>
      </c>
      <c r="F19" s="43">
        <v>0</v>
      </c>
      <c r="G19" s="43">
        <v>2981267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5218730</v>
      </c>
      <c r="O19" s="44">
        <f t="shared" si="1"/>
        <v>224.4325463381069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SUM(D21:D23)</f>
        <v>673772</v>
      </c>
      <c r="E20" s="29">
        <f t="shared" si="6"/>
        <v>1878616</v>
      </c>
      <c r="F20" s="29">
        <f t="shared" si="6"/>
        <v>0</v>
      </c>
      <c r="G20" s="29">
        <f t="shared" si="6"/>
        <v>2060606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4612994</v>
      </c>
      <c r="O20" s="41">
        <f t="shared" si="1"/>
        <v>198.38274631230379</v>
      </c>
      <c r="P20" s="10"/>
    </row>
    <row r="21" spans="1:119">
      <c r="A21" s="12"/>
      <c r="B21" s="42">
        <v>541</v>
      </c>
      <c r="C21" s="19" t="s">
        <v>67</v>
      </c>
      <c r="D21" s="43">
        <v>0</v>
      </c>
      <c r="E21" s="43">
        <v>963995</v>
      </c>
      <c r="F21" s="43">
        <v>0</v>
      </c>
      <c r="G21" s="43">
        <v>2060606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3024601</v>
      </c>
      <c r="O21" s="44">
        <f t="shared" si="1"/>
        <v>130.07358190341031</v>
      </c>
      <c r="P21" s="9"/>
    </row>
    <row r="22" spans="1:119">
      <c r="A22" s="12"/>
      <c r="B22" s="42">
        <v>544</v>
      </c>
      <c r="C22" s="19" t="s">
        <v>68</v>
      </c>
      <c r="D22" s="43">
        <v>0</v>
      </c>
      <c r="E22" s="43">
        <v>914621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914621</v>
      </c>
      <c r="O22" s="44">
        <f t="shared" si="1"/>
        <v>39.333462348944224</v>
      </c>
      <c r="P22" s="9"/>
    </row>
    <row r="23" spans="1:119">
      <c r="A23" s="12"/>
      <c r="B23" s="42">
        <v>545</v>
      </c>
      <c r="C23" s="19" t="s">
        <v>34</v>
      </c>
      <c r="D23" s="43">
        <v>673772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673772</v>
      </c>
      <c r="O23" s="44">
        <f t="shared" si="1"/>
        <v>28.975702059949253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SUM(D25:D26)</f>
        <v>7301149</v>
      </c>
      <c r="E24" s="29">
        <f t="shared" si="7"/>
        <v>18400</v>
      </c>
      <c r="F24" s="29">
        <f t="shared" si="7"/>
        <v>0</v>
      </c>
      <c r="G24" s="29">
        <f t="shared" si="7"/>
        <v>645486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7965035</v>
      </c>
      <c r="O24" s="41">
        <f t="shared" si="1"/>
        <v>342.53795209220317</v>
      </c>
      <c r="P24" s="9"/>
    </row>
    <row r="25" spans="1:119">
      <c r="A25" s="12"/>
      <c r="B25" s="42">
        <v>572</v>
      </c>
      <c r="C25" s="19" t="s">
        <v>69</v>
      </c>
      <c r="D25" s="43">
        <v>5262237</v>
      </c>
      <c r="E25" s="43">
        <v>18400</v>
      </c>
      <c r="F25" s="43">
        <v>0</v>
      </c>
      <c r="G25" s="43">
        <v>645486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5926123</v>
      </c>
      <c r="O25" s="44">
        <f t="shared" si="1"/>
        <v>254.85412634928826</v>
      </c>
      <c r="P25" s="9"/>
    </row>
    <row r="26" spans="1:119">
      <c r="A26" s="12"/>
      <c r="B26" s="42">
        <v>573</v>
      </c>
      <c r="C26" s="19" t="s">
        <v>37</v>
      </c>
      <c r="D26" s="43">
        <v>2038912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2038912</v>
      </c>
      <c r="O26" s="44">
        <f t="shared" si="1"/>
        <v>87.683825742914891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SUM(D28:D28)</f>
        <v>1100000</v>
      </c>
      <c r="E27" s="29">
        <f t="shared" si="8"/>
        <v>143811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1243811</v>
      </c>
      <c r="O27" s="41">
        <f t="shared" si="1"/>
        <v>53.490345331785143</v>
      </c>
      <c r="P27" s="9"/>
    </row>
    <row r="28" spans="1:119" ht="15.75" thickBot="1">
      <c r="A28" s="12"/>
      <c r="B28" s="42">
        <v>581</v>
      </c>
      <c r="C28" s="19" t="s">
        <v>71</v>
      </c>
      <c r="D28" s="43">
        <v>1100000</v>
      </c>
      <c r="E28" s="43">
        <v>143811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1243811</v>
      </c>
      <c r="O28" s="44">
        <f t="shared" si="1"/>
        <v>53.490345331785143</v>
      </c>
      <c r="P28" s="9"/>
    </row>
    <row r="29" spans="1:119" ht="16.5" thickBot="1">
      <c r="A29" s="13" t="s">
        <v>10</v>
      </c>
      <c r="B29" s="21"/>
      <c r="C29" s="20"/>
      <c r="D29" s="14">
        <f>SUM(D5,D13,D17,D20,D24,D27)</f>
        <v>32881817</v>
      </c>
      <c r="E29" s="14">
        <f t="shared" ref="E29:M29" si="9">SUM(E5,E13,E17,E20,E24,E27)</f>
        <v>6153647</v>
      </c>
      <c r="F29" s="14">
        <f t="shared" si="9"/>
        <v>0</v>
      </c>
      <c r="G29" s="14">
        <f t="shared" si="9"/>
        <v>5687359</v>
      </c>
      <c r="H29" s="14">
        <f t="shared" si="9"/>
        <v>0</v>
      </c>
      <c r="I29" s="14">
        <f t="shared" si="9"/>
        <v>977885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45700708</v>
      </c>
      <c r="O29" s="35">
        <f t="shared" si="1"/>
        <v>1965.3682535586806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84</v>
      </c>
      <c r="M31" s="160"/>
      <c r="N31" s="160"/>
      <c r="O31" s="39">
        <v>23253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9763056</v>
      </c>
      <c r="E5" s="24">
        <f t="shared" si="0"/>
        <v>3228614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12991670</v>
      </c>
      <c r="O5" s="30">
        <f t="shared" ref="O5:O29" si="1">(N5/O$31)</f>
        <v>577.27927127305043</v>
      </c>
      <c r="P5" s="6"/>
    </row>
    <row r="6" spans="1:133">
      <c r="A6" s="12"/>
      <c r="B6" s="42">
        <v>511</v>
      </c>
      <c r="C6" s="19" t="s">
        <v>19</v>
      </c>
      <c r="D6" s="43">
        <v>308834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308834</v>
      </c>
      <c r="O6" s="44">
        <f t="shared" si="1"/>
        <v>13.722906020884247</v>
      </c>
      <c r="P6" s="9"/>
    </row>
    <row r="7" spans="1:133">
      <c r="A7" s="12"/>
      <c r="B7" s="42">
        <v>512</v>
      </c>
      <c r="C7" s="19" t="s">
        <v>20</v>
      </c>
      <c r="D7" s="43">
        <v>844679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844679</v>
      </c>
      <c r="O7" s="44">
        <f t="shared" si="1"/>
        <v>37.53294823372584</v>
      </c>
      <c r="P7" s="9"/>
    </row>
    <row r="8" spans="1:133">
      <c r="A8" s="12"/>
      <c r="B8" s="42">
        <v>513</v>
      </c>
      <c r="C8" s="19" t="s">
        <v>21</v>
      </c>
      <c r="D8" s="43">
        <v>2526555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2526555</v>
      </c>
      <c r="O8" s="44">
        <f t="shared" si="1"/>
        <v>112.26638524772272</v>
      </c>
      <c r="P8" s="9"/>
    </row>
    <row r="9" spans="1:133">
      <c r="A9" s="12"/>
      <c r="B9" s="42">
        <v>514</v>
      </c>
      <c r="C9" s="19" t="s">
        <v>22</v>
      </c>
      <c r="D9" s="43">
        <v>761147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761147</v>
      </c>
      <c r="O9" s="44">
        <f t="shared" si="1"/>
        <v>33.821239724505666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3228614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3228614</v>
      </c>
      <c r="O10" s="44">
        <f t="shared" si="1"/>
        <v>143.46207509442345</v>
      </c>
      <c r="P10" s="9"/>
    </row>
    <row r="11" spans="1:133">
      <c r="A11" s="12"/>
      <c r="B11" s="42">
        <v>516</v>
      </c>
      <c r="C11" s="19" t="s">
        <v>24</v>
      </c>
      <c r="D11" s="43">
        <v>1932324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1932324</v>
      </c>
      <c r="O11" s="44">
        <f t="shared" si="1"/>
        <v>85.861986225283275</v>
      </c>
      <c r="P11" s="9"/>
    </row>
    <row r="12" spans="1:133">
      <c r="A12" s="12"/>
      <c r="B12" s="42">
        <v>517</v>
      </c>
      <c r="C12" s="19" t="s">
        <v>44</v>
      </c>
      <c r="D12" s="43">
        <v>3389517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3389517</v>
      </c>
      <c r="O12" s="44">
        <f t="shared" si="1"/>
        <v>150.61173072650521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11882477</v>
      </c>
      <c r="E13" s="29">
        <f t="shared" si="3"/>
        <v>596278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12478755</v>
      </c>
      <c r="O13" s="41">
        <f t="shared" si="1"/>
        <v>554.48811375249943</v>
      </c>
      <c r="P13" s="10"/>
    </row>
    <row r="14" spans="1:133">
      <c r="A14" s="12"/>
      <c r="B14" s="42">
        <v>521</v>
      </c>
      <c r="C14" s="19" t="s">
        <v>27</v>
      </c>
      <c r="D14" s="43">
        <v>9283165</v>
      </c>
      <c r="E14" s="43">
        <v>596278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9879443</v>
      </c>
      <c r="O14" s="44">
        <f t="shared" si="1"/>
        <v>438.98880248833592</v>
      </c>
      <c r="P14" s="9"/>
    </row>
    <row r="15" spans="1:133">
      <c r="A15" s="12"/>
      <c r="B15" s="42">
        <v>524</v>
      </c>
      <c r="C15" s="19" t="s">
        <v>28</v>
      </c>
      <c r="D15" s="43">
        <v>766392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766392</v>
      </c>
      <c r="O15" s="44">
        <f t="shared" si="1"/>
        <v>34.054299044656744</v>
      </c>
      <c r="P15" s="9"/>
    </row>
    <row r="16" spans="1:133">
      <c r="A16" s="12"/>
      <c r="B16" s="42">
        <v>529</v>
      </c>
      <c r="C16" s="19" t="s">
        <v>52</v>
      </c>
      <c r="D16" s="43">
        <v>1832920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1832920</v>
      </c>
      <c r="O16" s="44">
        <f t="shared" si="1"/>
        <v>81.445012219506779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2163591</v>
      </c>
      <c r="E17" s="29">
        <f t="shared" si="5"/>
        <v>0</v>
      </c>
      <c r="F17" s="29">
        <f t="shared" si="5"/>
        <v>0</v>
      </c>
      <c r="G17" s="29">
        <f t="shared" si="5"/>
        <v>6202700</v>
      </c>
      <c r="H17" s="29">
        <f t="shared" si="5"/>
        <v>0</v>
      </c>
      <c r="I17" s="29">
        <f t="shared" si="5"/>
        <v>1020927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9387218</v>
      </c>
      <c r="O17" s="41">
        <f t="shared" si="1"/>
        <v>417.11699622306156</v>
      </c>
      <c r="P17" s="10"/>
    </row>
    <row r="18" spans="1:119">
      <c r="A18" s="12"/>
      <c r="B18" s="42">
        <v>538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1020927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1020927</v>
      </c>
      <c r="O18" s="44">
        <f t="shared" si="1"/>
        <v>45.364452343923574</v>
      </c>
      <c r="P18" s="9"/>
    </row>
    <row r="19" spans="1:119">
      <c r="A19" s="12"/>
      <c r="B19" s="42">
        <v>539</v>
      </c>
      <c r="C19" s="19" t="s">
        <v>31</v>
      </c>
      <c r="D19" s="43">
        <v>2163591</v>
      </c>
      <c r="E19" s="43">
        <v>0</v>
      </c>
      <c r="F19" s="43">
        <v>0</v>
      </c>
      <c r="G19" s="43">
        <v>6202700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8366291</v>
      </c>
      <c r="O19" s="44">
        <f t="shared" si="1"/>
        <v>371.75254387913799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SUM(D21:D23)</f>
        <v>682292</v>
      </c>
      <c r="E20" s="29">
        <f t="shared" si="6"/>
        <v>1654732</v>
      </c>
      <c r="F20" s="29">
        <f t="shared" si="6"/>
        <v>0</v>
      </c>
      <c r="G20" s="29">
        <f t="shared" si="6"/>
        <v>204260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2541284</v>
      </c>
      <c r="O20" s="41">
        <f t="shared" si="1"/>
        <v>112.92086203065985</v>
      </c>
      <c r="P20" s="10"/>
    </row>
    <row r="21" spans="1:119">
      <c r="A21" s="12"/>
      <c r="B21" s="42">
        <v>541</v>
      </c>
      <c r="C21" s="19" t="s">
        <v>67</v>
      </c>
      <c r="D21" s="43">
        <v>0</v>
      </c>
      <c r="E21" s="43">
        <v>914969</v>
      </c>
      <c r="F21" s="43">
        <v>0</v>
      </c>
      <c r="G21" s="43">
        <v>204260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1119229</v>
      </c>
      <c r="O21" s="44">
        <f t="shared" si="1"/>
        <v>49.732459453454787</v>
      </c>
      <c r="P21" s="9"/>
    </row>
    <row r="22" spans="1:119">
      <c r="A22" s="12"/>
      <c r="B22" s="42">
        <v>544</v>
      </c>
      <c r="C22" s="19" t="s">
        <v>68</v>
      </c>
      <c r="D22" s="43">
        <v>0</v>
      </c>
      <c r="E22" s="43">
        <v>739763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739763</v>
      </c>
      <c r="O22" s="44">
        <f t="shared" si="1"/>
        <v>32.871050877582761</v>
      </c>
      <c r="P22" s="9"/>
    </row>
    <row r="23" spans="1:119">
      <c r="A23" s="12"/>
      <c r="B23" s="42">
        <v>545</v>
      </c>
      <c r="C23" s="19" t="s">
        <v>34</v>
      </c>
      <c r="D23" s="43">
        <v>682292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682292</v>
      </c>
      <c r="O23" s="44">
        <f t="shared" si="1"/>
        <v>30.317351699622307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SUM(D25:D26)</f>
        <v>6793516</v>
      </c>
      <c r="E24" s="29">
        <f t="shared" si="7"/>
        <v>3698</v>
      </c>
      <c r="F24" s="29">
        <f t="shared" si="7"/>
        <v>0</v>
      </c>
      <c r="G24" s="29">
        <f t="shared" si="7"/>
        <v>918907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7716121</v>
      </c>
      <c r="O24" s="41">
        <f t="shared" si="1"/>
        <v>342.8625194401244</v>
      </c>
      <c r="P24" s="9"/>
    </row>
    <row r="25" spans="1:119">
      <c r="A25" s="12"/>
      <c r="B25" s="42">
        <v>572</v>
      </c>
      <c r="C25" s="19" t="s">
        <v>69</v>
      </c>
      <c r="D25" s="43">
        <v>4861472</v>
      </c>
      <c r="E25" s="43">
        <v>3698</v>
      </c>
      <c r="F25" s="43">
        <v>0</v>
      </c>
      <c r="G25" s="43">
        <v>918907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5784077</v>
      </c>
      <c r="O25" s="44">
        <f t="shared" si="1"/>
        <v>257.0129748944679</v>
      </c>
      <c r="P25" s="9"/>
    </row>
    <row r="26" spans="1:119">
      <c r="A26" s="12"/>
      <c r="B26" s="42">
        <v>573</v>
      </c>
      <c r="C26" s="19" t="s">
        <v>37</v>
      </c>
      <c r="D26" s="43">
        <v>1932044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1932044</v>
      </c>
      <c r="O26" s="44">
        <f t="shared" si="1"/>
        <v>85.849544545656528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SUM(D28:D28)</f>
        <v>500000</v>
      </c>
      <c r="E27" s="29">
        <f t="shared" si="8"/>
        <v>100720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600720</v>
      </c>
      <c r="O27" s="41">
        <f t="shared" si="1"/>
        <v>26.692734947789379</v>
      </c>
      <c r="P27" s="9"/>
    </row>
    <row r="28" spans="1:119" ht="15.75" thickBot="1">
      <c r="A28" s="12"/>
      <c r="B28" s="42">
        <v>581</v>
      </c>
      <c r="C28" s="19" t="s">
        <v>71</v>
      </c>
      <c r="D28" s="43">
        <v>500000</v>
      </c>
      <c r="E28" s="43">
        <v>100720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600720</v>
      </c>
      <c r="O28" s="44">
        <f t="shared" si="1"/>
        <v>26.692734947789379</v>
      </c>
      <c r="P28" s="9"/>
    </row>
    <row r="29" spans="1:119" ht="16.5" thickBot="1">
      <c r="A29" s="13" t="s">
        <v>10</v>
      </c>
      <c r="B29" s="21"/>
      <c r="C29" s="20"/>
      <c r="D29" s="14">
        <f>SUM(D5,D13,D17,D20,D24,D27)</f>
        <v>31784932</v>
      </c>
      <c r="E29" s="14">
        <f t="shared" ref="E29:M29" si="9">SUM(E5,E13,E17,E20,E24,E27)</f>
        <v>5584042</v>
      </c>
      <c r="F29" s="14">
        <f t="shared" si="9"/>
        <v>0</v>
      </c>
      <c r="G29" s="14">
        <f t="shared" si="9"/>
        <v>7325867</v>
      </c>
      <c r="H29" s="14">
        <f t="shared" si="9"/>
        <v>0</v>
      </c>
      <c r="I29" s="14">
        <f t="shared" si="9"/>
        <v>1020927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45715768</v>
      </c>
      <c r="O29" s="35">
        <f t="shared" si="1"/>
        <v>2031.360497667185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82</v>
      </c>
      <c r="M31" s="160"/>
      <c r="N31" s="160"/>
      <c r="O31" s="39">
        <v>22505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20095668</v>
      </c>
      <c r="E5" s="24">
        <f t="shared" si="0"/>
        <v>3129753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23225421</v>
      </c>
      <c r="O5" s="30">
        <f t="shared" ref="O5:O29" si="1">(N5/O$31)</f>
        <v>1044.6372959114829</v>
      </c>
      <c r="P5" s="6"/>
    </row>
    <row r="6" spans="1:133">
      <c r="A6" s="12"/>
      <c r="B6" s="42">
        <v>511</v>
      </c>
      <c r="C6" s="19" t="s">
        <v>19</v>
      </c>
      <c r="D6" s="43">
        <v>295382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295382</v>
      </c>
      <c r="O6" s="44">
        <f t="shared" si="1"/>
        <v>13.285746412989701</v>
      </c>
      <c r="P6" s="9"/>
    </row>
    <row r="7" spans="1:133">
      <c r="A7" s="12"/>
      <c r="B7" s="42">
        <v>512</v>
      </c>
      <c r="C7" s="19" t="s">
        <v>20</v>
      </c>
      <c r="D7" s="43">
        <v>960437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960437</v>
      </c>
      <c r="O7" s="44">
        <f t="shared" si="1"/>
        <v>43.198713623892409</v>
      </c>
      <c r="P7" s="9"/>
    </row>
    <row r="8" spans="1:133">
      <c r="A8" s="12"/>
      <c r="B8" s="42">
        <v>513</v>
      </c>
      <c r="C8" s="19" t="s">
        <v>21</v>
      </c>
      <c r="D8" s="43">
        <v>2299624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2299624</v>
      </c>
      <c r="O8" s="44">
        <f t="shared" si="1"/>
        <v>103.43291503620743</v>
      </c>
      <c r="P8" s="9"/>
    </row>
    <row r="9" spans="1:133">
      <c r="A9" s="12"/>
      <c r="B9" s="42">
        <v>514</v>
      </c>
      <c r="C9" s="19" t="s">
        <v>22</v>
      </c>
      <c r="D9" s="43">
        <v>664478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664478</v>
      </c>
      <c r="O9" s="44">
        <f t="shared" si="1"/>
        <v>29.887014797823056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3129753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3129753</v>
      </c>
      <c r="O10" s="44">
        <f t="shared" si="1"/>
        <v>140.77061125354203</v>
      </c>
      <c r="P10" s="9"/>
    </row>
    <row r="11" spans="1:133">
      <c r="A11" s="12"/>
      <c r="B11" s="42">
        <v>516</v>
      </c>
      <c r="C11" s="19" t="s">
        <v>24</v>
      </c>
      <c r="D11" s="43">
        <v>1384899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1384899</v>
      </c>
      <c r="O11" s="44">
        <f t="shared" si="1"/>
        <v>62.290244231547696</v>
      </c>
      <c r="P11" s="9"/>
    </row>
    <row r="12" spans="1:133">
      <c r="A12" s="12"/>
      <c r="B12" s="42">
        <v>517</v>
      </c>
      <c r="C12" s="19" t="s">
        <v>44</v>
      </c>
      <c r="D12" s="43">
        <v>14490848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14490848</v>
      </c>
      <c r="O12" s="44">
        <f t="shared" si="1"/>
        <v>651.77205055548063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11372349</v>
      </c>
      <c r="E13" s="29">
        <f t="shared" si="3"/>
        <v>1169287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12541636</v>
      </c>
      <c r="O13" s="41">
        <f t="shared" si="1"/>
        <v>564.10003148472993</v>
      </c>
      <c r="P13" s="10"/>
    </row>
    <row r="14" spans="1:133">
      <c r="A14" s="12"/>
      <c r="B14" s="42">
        <v>521</v>
      </c>
      <c r="C14" s="19" t="s">
        <v>27</v>
      </c>
      <c r="D14" s="43">
        <v>8907710</v>
      </c>
      <c r="E14" s="43">
        <v>1169287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10076997</v>
      </c>
      <c r="O14" s="44">
        <f t="shared" si="1"/>
        <v>453.24504115503981</v>
      </c>
      <c r="P14" s="9"/>
    </row>
    <row r="15" spans="1:133">
      <c r="A15" s="12"/>
      <c r="B15" s="42">
        <v>524</v>
      </c>
      <c r="C15" s="19" t="s">
        <v>28</v>
      </c>
      <c r="D15" s="43">
        <v>674566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674566</v>
      </c>
      <c r="O15" s="44">
        <f t="shared" si="1"/>
        <v>30.340754733954032</v>
      </c>
      <c r="P15" s="9"/>
    </row>
    <row r="16" spans="1:133">
      <c r="A16" s="12"/>
      <c r="B16" s="42">
        <v>529</v>
      </c>
      <c r="C16" s="19" t="s">
        <v>52</v>
      </c>
      <c r="D16" s="43">
        <v>1790073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1790073</v>
      </c>
      <c r="O16" s="44">
        <f t="shared" si="1"/>
        <v>80.514235595736068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1925053</v>
      </c>
      <c r="E17" s="29">
        <f t="shared" si="5"/>
        <v>0</v>
      </c>
      <c r="F17" s="29">
        <f t="shared" si="5"/>
        <v>0</v>
      </c>
      <c r="G17" s="29">
        <f t="shared" si="5"/>
        <v>15440076</v>
      </c>
      <c r="H17" s="29">
        <f t="shared" si="5"/>
        <v>0</v>
      </c>
      <c r="I17" s="29">
        <f t="shared" si="5"/>
        <v>989343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18354472</v>
      </c>
      <c r="O17" s="41">
        <f t="shared" si="1"/>
        <v>825.55084783879818</v>
      </c>
      <c r="P17" s="10"/>
    </row>
    <row r="18" spans="1:119">
      <c r="A18" s="12"/>
      <c r="B18" s="42">
        <v>538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989343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989343</v>
      </c>
      <c r="O18" s="44">
        <f t="shared" si="1"/>
        <v>44.498853056267713</v>
      </c>
      <c r="P18" s="9"/>
    </row>
    <row r="19" spans="1:119">
      <c r="A19" s="12"/>
      <c r="B19" s="42">
        <v>539</v>
      </c>
      <c r="C19" s="19" t="s">
        <v>31</v>
      </c>
      <c r="D19" s="43">
        <v>1925053</v>
      </c>
      <c r="E19" s="43">
        <v>0</v>
      </c>
      <c r="F19" s="43">
        <v>0</v>
      </c>
      <c r="G19" s="43">
        <v>15440076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17365129</v>
      </c>
      <c r="O19" s="44">
        <f t="shared" si="1"/>
        <v>781.05199478253053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SUM(D21:D23)</f>
        <v>604949</v>
      </c>
      <c r="E20" s="29">
        <f t="shared" si="6"/>
        <v>1728547</v>
      </c>
      <c r="F20" s="29">
        <f t="shared" si="6"/>
        <v>0</v>
      </c>
      <c r="G20" s="29">
        <f t="shared" si="6"/>
        <v>2587128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4920624</v>
      </c>
      <c r="O20" s="41">
        <f t="shared" si="1"/>
        <v>221.32073944137093</v>
      </c>
      <c r="P20" s="10"/>
    </row>
    <row r="21" spans="1:119">
      <c r="A21" s="12"/>
      <c r="B21" s="42">
        <v>541</v>
      </c>
      <c r="C21" s="19" t="s">
        <v>67</v>
      </c>
      <c r="D21" s="43">
        <v>0</v>
      </c>
      <c r="E21" s="43">
        <v>876711</v>
      </c>
      <c r="F21" s="43">
        <v>0</v>
      </c>
      <c r="G21" s="43">
        <v>2587128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3463839</v>
      </c>
      <c r="O21" s="44">
        <f t="shared" si="1"/>
        <v>155.7971933612198</v>
      </c>
      <c r="P21" s="9"/>
    </row>
    <row r="22" spans="1:119">
      <c r="A22" s="12"/>
      <c r="B22" s="42">
        <v>544</v>
      </c>
      <c r="C22" s="19" t="s">
        <v>68</v>
      </c>
      <c r="D22" s="43">
        <v>0</v>
      </c>
      <c r="E22" s="43">
        <v>851836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851836</v>
      </c>
      <c r="O22" s="44">
        <f t="shared" si="1"/>
        <v>38.314037691719513</v>
      </c>
      <c r="P22" s="9"/>
    </row>
    <row r="23" spans="1:119">
      <c r="A23" s="12"/>
      <c r="B23" s="42">
        <v>545</v>
      </c>
      <c r="C23" s="19" t="s">
        <v>34</v>
      </c>
      <c r="D23" s="43">
        <v>604949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604949</v>
      </c>
      <c r="O23" s="44">
        <f t="shared" si="1"/>
        <v>27.209508388431612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SUM(D25:D26)</f>
        <v>5821677</v>
      </c>
      <c r="E24" s="29">
        <f t="shared" si="7"/>
        <v>25320</v>
      </c>
      <c r="F24" s="29">
        <f t="shared" si="7"/>
        <v>0</v>
      </c>
      <c r="G24" s="29">
        <f t="shared" si="7"/>
        <v>2966380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8813377</v>
      </c>
      <c r="O24" s="41">
        <f t="shared" si="1"/>
        <v>396.40970629244816</v>
      </c>
      <c r="P24" s="9"/>
    </row>
    <row r="25" spans="1:119">
      <c r="A25" s="12"/>
      <c r="B25" s="42">
        <v>572</v>
      </c>
      <c r="C25" s="19" t="s">
        <v>69</v>
      </c>
      <c r="D25" s="43">
        <v>4263547</v>
      </c>
      <c r="E25" s="43">
        <v>25320</v>
      </c>
      <c r="F25" s="43">
        <v>0</v>
      </c>
      <c r="G25" s="43">
        <v>2966380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7255247</v>
      </c>
      <c r="O25" s="44">
        <f t="shared" si="1"/>
        <v>326.32784599469255</v>
      </c>
      <c r="P25" s="9"/>
    </row>
    <row r="26" spans="1:119">
      <c r="A26" s="12"/>
      <c r="B26" s="42">
        <v>573</v>
      </c>
      <c r="C26" s="19" t="s">
        <v>37</v>
      </c>
      <c r="D26" s="43">
        <v>1558130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1558130</v>
      </c>
      <c r="O26" s="44">
        <f t="shared" si="1"/>
        <v>70.081860297755583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SUM(D28:D28)</f>
        <v>7577034</v>
      </c>
      <c r="E27" s="29">
        <f t="shared" si="8"/>
        <v>317376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7894410</v>
      </c>
      <c r="O27" s="41">
        <f t="shared" si="1"/>
        <v>355.07623802455811</v>
      </c>
      <c r="P27" s="9"/>
    </row>
    <row r="28" spans="1:119" ht="15.75" thickBot="1">
      <c r="A28" s="12"/>
      <c r="B28" s="42">
        <v>581</v>
      </c>
      <c r="C28" s="19" t="s">
        <v>71</v>
      </c>
      <c r="D28" s="43">
        <v>7577034</v>
      </c>
      <c r="E28" s="43">
        <v>317376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7894410</v>
      </c>
      <c r="O28" s="44">
        <f t="shared" si="1"/>
        <v>355.07623802455811</v>
      </c>
      <c r="P28" s="9"/>
    </row>
    <row r="29" spans="1:119" ht="16.5" thickBot="1">
      <c r="A29" s="13" t="s">
        <v>10</v>
      </c>
      <c r="B29" s="21"/>
      <c r="C29" s="20"/>
      <c r="D29" s="14">
        <f>SUM(D5,D13,D17,D20,D24,D27)</f>
        <v>47396730</v>
      </c>
      <c r="E29" s="14">
        <f t="shared" ref="E29:M29" si="9">SUM(E5,E13,E17,E20,E24,E27)</f>
        <v>6370283</v>
      </c>
      <c r="F29" s="14">
        <f t="shared" si="9"/>
        <v>0</v>
      </c>
      <c r="G29" s="14">
        <f t="shared" si="9"/>
        <v>20993584</v>
      </c>
      <c r="H29" s="14">
        <f t="shared" si="9"/>
        <v>0</v>
      </c>
      <c r="I29" s="14">
        <f t="shared" si="9"/>
        <v>989343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75749940</v>
      </c>
      <c r="O29" s="35">
        <f t="shared" si="1"/>
        <v>3407.0948589933882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80</v>
      </c>
      <c r="M31" s="160"/>
      <c r="N31" s="160"/>
      <c r="O31" s="39">
        <v>22233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10202788</v>
      </c>
      <c r="E5" s="24">
        <f t="shared" si="0"/>
        <v>3084738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13287526</v>
      </c>
      <c r="O5" s="30">
        <f t="shared" ref="O5:O29" si="1">(N5/O$31)</f>
        <v>602.25381861034316</v>
      </c>
      <c r="P5" s="6"/>
    </row>
    <row r="6" spans="1:133">
      <c r="A6" s="12"/>
      <c r="B6" s="42">
        <v>511</v>
      </c>
      <c r="C6" s="19" t="s">
        <v>19</v>
      </c>
      <c r="D6" s="43">
        <v>238983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238983</v>
      </c>
      <c r="O6" s="44">
        <f t="shared" si="1"/>
        <v>10.831845170647691</v>
      </c>
      <c r="P6" s="9"/>
    </row>
    <row r="7" spans="1:133">
      <c r="A7" s="12"/>
      <c r="B7" s="42">
        <v>512</v>
      </c>
      <c r="C7" s="19" t="s">
        <v>20</v>
      </c>
      <c r="D7" s="43">
        <v>883286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883286</v>
      </c>
      <c r="O7" s="44">
        <f t="shared" si="1"/>
        <v>40.034718759914789</v>
      </c>
      <c r="P7" s="9"/>
    </row>
    <row r="8" spans="1:133">
      <c r="A8" s="12"/>
      <c r="B8" s="42">
        <v>513</v>
      </c>
      <c r="C8" s="19" t="s">
        <v>21</v>
      </c>
      <c r="D8" s="43">
        <v>2090611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2090611</v>
      </c>
      <c r="O8" s="44">
        <f t="shared" si="1"/>
        <v>94.756424783574303</v>
      </c>
      <c r="P8" s="9"/>
    </row>
    <row r="9" spans="1:133">
      <c r="A9" s="12"/>
      <c r="B9" s="42">
        <v>514</v>
      </c>
      <c r="C9" s="19" t="s">
        <v>22</v>
      </c>
      <c r="D9" s="43">
        <v>698794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698794</v>
      </c>
      <c r="O9" s="44">
        <f t="shared" si="1"/>
        <v>31.672664642161084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3084738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3084738</v>
      </c>
      <c r="O10" s="44">
        <f t="shared" si="1"/>
        <v>139.81498436296062</v>
      </c>
      <c r="P10" s="9"/>
    </row>
    <row r="11" spans="1:133">
      <c r="A11" s="12"/>
      <c r="B11" s="42">
        <v>516</v>
      </c>
      <c r="C11" s="19" t="s">
        <v>24</v>
      </c>
      <c r="D11" s="43">
        <v>1533918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1533918</v>
      </c>
      <c r="O11" s="44">
        <f t="shared" si="1"/>
        <v>69.524452703621449</v>
      </c>
      <c r="P11" s="9"/>
    </row>
    <row r="12" spans="1:133">
      <c r="A12" s="12"/>
      <c r="B12" s="42">
        <v>517</v>
      </c>
      <c r="C12" s="19" t="s">
        <v>44</v>
      </c>
      <c r="D12" s="43">
        <v>4757196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4757196</v>
      </c>
      <c r="O12" s="44">
        <f t="shared" si="1"/>
        <v>215.61872818746318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10753589</v>
      </c>
      <c r="E13" s="29">
        <f t="shared" si="3"/>
        <v>505346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11258935</v>
      </c>
      <c r="O13" s="41">
        <f t="shared" si="1"/>
        <v>510.30843493631875</v>
      </c>
      <c r="P13" s="10"/>
    </row>
    <row r="14" spans="1:133">
      <c r="A14" s="12"/>
      <c r="B14" s="42">
        <v>521</v>
      </c>
      <c r="C14" s="19" t="s">
        <v>27</v>
      </c>
      <c r="D14" s="43">
        <v>8204537</v>
      </c>
      <c r="E14" s="43">
        <v>505346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8709883</v>
      </c>
      <c r="O14" s="44">
        <f t="shared" si="1"/>
        <v>394.77328559126141</v>
      </c>
      <c r="P14" s="9"/>
    </row>
    <row r="15" spans="1:133">
      <c r="A15" s="12"/>
      <c r="B15" s="42">
        <v>524</v>
      </c>
      <c r="C15" s="19" t="s">
        <v>28</v>
      </c>
      <c r="D15" s="43">
        <v>703722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703722</v>
      </c>
      <c r="O15" s="44">
        <f t="shared" si="1"/>
        <v>31.896025019263021</v>
      </c>
      <c r="P15" s="9"/>
    </row>
    <row r="16" spans="1:133">
      <c r="A16" s="12"/>
      <c r="B16" s="42">
        <v>529</v>
      </c>
      <c r="C16" s="19" t="s">
        <v>52</v>
      </c>
      <c r="D16" s="43">
        <v>1845330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1845330</v>
      </c>
      <c r="O16" s="44">
        <f t="shared" si="1"/>
        <v>83.639124325794313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1437297</v>
      </c>
      <c r="E17" s="29">
        <f t="shared" si="5"/>
        <v>0</v>
      </c>
      <c r="F17" s="29">
        <f t="shared" si="5"/>
        <v>0</v>
      </c>
      <c r="G17" s="29">
        <f t="shared" si="5"/>
        <v>10772337</v>
      </c>
      <c r="H17" s="29">
        <f t="shared" si="5"/>
        <v>0</v>
      </c>
      <c r="I17" s="29">
        <f t="shared" si="5"/>
        <v>883133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13092767</v>
      </c>
      <c r="O17" s="41">
        <f t="shared" si="1"/>
        <v>593.42641526537648</v>
      </c>
      <c r="P17" s="10"/>
    </row>
    <row r="18" spans="1:119">
      <c r="A18" s="12"/>
      <c r="B18" s="42">
        <v>538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883133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883133</v>
      </c>
      <c r="O18" s="44">
        <f t="shared" si="1"/>
        <v>40.027784072882199</v>
      </c>
      <c r="P18" s="9"/>
    </row>
    <row r="19" spans="1:119">
      <c r="A19" s="12"/>
      <c r="B19" s="42">
        <v>539</v>
      </c>
      <c r="C19" s="19" t="s">
        <v>31</v>
      </c>
      <c r="D19" s="43">
        <v>1437297</v>
      </c>
      <c r="E19" s="43">
        <v>0</v>
      </c>
      <c r="F19" s="43">
        <v>0</v>
      </c>
      <c r="G19" s="43">
        <v>10772337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12209634</v>
      </c>
      <c r="O19" s="44">
        <f t="shared" si="1"/>
        <v>553.39863119249424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SUM(D21:D23)</f>
        <v>567133</v>
      </c>
      <c r="E20" s="29">
        <f t="shared" si="6"/>
        <v>1760171</v>
      </c>
      <c r="F20" s="29">
        <f t="shared" si="6"/>
        <v>0</v>
      </c>
      <c r="G20" s="29">
        <f t="shared" si="6"/>
        <v>1803668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4130972</v>
      </c>
      <c r="O20" s="41">
        <f t="shared" si="1"/>
        <v>187.23528078683771</v>
      </c>
      <c r="P20" s="10"/>
    </row>
    <row r="21" spans="1:119">
      <c r="A21" s="12"/>
      <c r="B21" s="42">
        <v>541</v>
      </c>
      <c r="C21" s="19" t="s">
        <v>67</v>
      </c>
      <c r="D21" s="43">
        <v>0</v>
      </c>
      <c r="E21" s="43">
        <v>981359</v>
      </c>
      <c r="F21" s="43">
        <v>0</v>
      </c>
      <c r="G21" s="43">
        <v>1803668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2785027</v>
      </c>
      <c r="O21" s="44">
        <f t="shared" si="1"/>
        <v>126.2306576621493</v>
      </c>
      <c r="P21" s="9"/>
    </row>
    <row r="22" spans="1:119">
      <c r="A22" s="12"/>
      <c r="B22" s="42">
        <v>544</v>
      </c>
      <c r="C22" s="19" t="s">
        <v>68</v>
      </c>
      <c r="D22" s="43">
        <v>0</v>
      </c>
      <c r="E22" s="43">
        <v>778812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778812</v>
      </c>
      <c r="O22" s="44">
        <f t="shared" si="1"/>
        <v>35.299460635453023</v>
      </c>
      <c r="P22" s="9"/>
    </row>
    <row r="23" spans="1:119">
      <c r="A23" s="12"/>
      <c r="B23" s="42">
        <v>545</v>
      </c>
      <c r="C23" s="19" t="s">
        <v>34</v>
      </c>
      <c r="D23" s="43">
        <v>567133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567133</v>
      </c>
      <c r="O23" s="44">
        <f t="shared" si="1"/>
        <v>25.70516248923537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SUM(D25:D26)</f>
        <v>5045848</v>
      </c>
      <c r="E24" s="29">
        <f t="shared" si="7"/>
        <v>19633</v>
      </c>
      <c r="F24" s="29">
        <f t="shared" si="7"/>
        <v>0</v>
      </c>
      <c r="G24" s="29">
        <f t="shared" si="7"/>
        <v>9959467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15024948</v>
      </c>
      <c r="O24" s="41">
        <f t="shared" si="1"/>
        <v>681.00203961383306</v>
      </c>
      <c r="P24" s="9"/>
    </row>
    <row r="25" spans="1:119">
      <c r="A25" s="12"/>
      <c r="B25" s="42">
        <v>572</v>
      </c>
      <c r="C25" s="19" t="s">
        <v>69</v>
      </c>
      <c r="D25" s="43">
        <v>3682912</v>
      </c>
      <c r="E25" s="43">
        <v>19633</v>
      </c>
      <c r="F25" s="43">
        <v>0</v>
      </c>
      <c r="G25" s="43">
        <v>9959467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13662012</v>
      </c>
      <c r="O25" s="44">
        <f t="shared" si="1"/>
        <v>619.22730363051267</v>
      </c>
      <c r="P25" s="9"/>
    </row>
    <row r="26" spans="1:119">
      <c r="A26" s="12"/>
      <c r="B26" s="42">
        <v>573</v>
      </c>
      <c r="C26" s="19" t="s">
        <v>37</v>
      </c>
      <c r="D26" s="43">
        <v>1362936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1362936</v>
      </c>
      <c r="O26" s="44">
        <f t="shared" si="1"/>
        <v>61.77473598332049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SUM(D28:D28)</f>
        <v>696849</v>
      </c>
      <c r="E27" s="29">
        <f t="shared" si="8"/>
        <v>0</v>
      </c>
      <c r="F27" s="29">
        <f t="shared" si="8"/>
        <v>0</v>
      </c>
      <c r="G27" s="29">
        <f t="shared" si="8"/>
        <v>446481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1143330</v>
      </c>
      <c r="O27" s="41">
        <f t="shared" si="1"/>
        <v>51.821148529211804</v>
      </c>
      <c r="P27" s="9"/>
    </row>
    <row r="28" spans="1:119" ht="15.75" thickBot="1">
      <c r="A28" s="12"/>
      <c r="B28" s="42">
        <v>581</v>
      </c>
      <c r="C28" s="19" t="s">
        <v>71</v>
      </c>
      <c r="D28" s="43">
        <v>696849</v>
      </c>
      <c r="E28" s="43">
        <v>0</v>
      </c>
      <c r="F28" s="43">
        <v>0</v>
      </c>
      <c r="G28" s="43">
        <v>446481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1143330</v>
      </c>
      <c r="O28" s="44">
        <f t="shared" si="1"/>
        <v>51.821148529211804</v>
      </c>
      <c r="P28" s="9"/>
    </row>
    <row r="29" spans="1:119" ht="16.5" thickBot="1">
      <c r="A29" s="13" t="s">
        <v>10</v>
      </c>
      <c r="B29" s="21"/>
      <c r="C29" s="20"/>
      <c r="D29" s="14">
        <f>SUM(D5,D13,D17,D20,D24,D27)</f>
        <v>28703504</v>
      </c>
      <c r="E29" s="14">
        <f t="shared" ref="E29:M29" si="9">SUM(E5,E13,E17,E20,E24,E27)</f>
        <v>5369888</v>
      </c>
      <c r="F29" s="14">
        <f t="shared" si="9"/>
        <v>0</v>
      </c>
      <c r="G29" s="14">
        <f t="shared" si="9"/>
        <v>22981953</v>
      </c>
      <c r="H29" s="14">
        <f t="shared" si="9"/>
        <v>0</v>
      </c>
      <c r="I29" s="14">
        <f t="shared" si="9"/>
        <v>883133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57938478</v>
      </c>
      <c r="O29" s="35">
        <f t="shared" si="1"/>
        <v>2626.0471377419208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78</v>
      </c>
      <c r="M31" s="160"/>
      <c r="N31" s="160"/>
      <c r="O31" s="39">
        <v>22063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10053204</v>
      </c>
      <c r="E5" s="24">
        <f t="shared" si="0"/>
        <v>2998294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13051498</v>
      </c>
      <c r="O5" s="30">
        <f t="shared" ref="O5:O29" si="1">(N5/O$31)</f>
        <v>604.45989255279733</v>
      </c>
      <c r="P5" s="6"/>
    </row>
    <row r="6" spans="1:133">
      <c r="A6" s="12"/>
      <c r="B6" s="42">
        <v>511</v>
      </c>
      <c r="C6" s="19" t="s">
        <v>19</v>
      </c>
      <c r="D6" s="43">
        <v>225095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225095</v>
      </c>
      <c r="O6" s="44">
        <f t="shared" si="1"/>
        <v>10.424925898480918</v>
      </c>
      <c r="P6" s="9"/>
    </row>
    <row r="7" spans="1:133">
      <c r="A7" s="12"/>
      <c r="B7" s="42">
        <v>512</v>
      </c>
      <c r="C7" s="19" t="s">
        <v>20</v>
      </c>
      <c r="D7" s="43">
        <v>953820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953820</v>
      </c>
      <c r="O7" s="44">
        <f t="shared" si="1"/>
        <v>44.174694331233788</v>
      </c>
      <c r="P7" s="9"/>
    </row>
    <row r="8" spans="1:133">
      <c r="A8" s="12"/>
      <c r="B8" s="42">
        <v>513</v>
      </c>
      <c r="C8" s="19" t="s">
        <v>21</v>
      </c>
      <c r="D8" s="43">
        <v>2209497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2209497</v>
      </c>
      <c r="O8" s="44">
        <f t="shared" si="1"/>
        <v>102.3294275657651</v>
      </c>
      <c r="P8" s="9"/>
    </row>
    <row r="9" spans="1:133">
      <c r="A9" s="12"/>
      <c r="B9" s="42">
        <v>514</v>
      </c>
      <c r="C9" s="19" t="s">
        <v>22</v>
      </c>
      <c r="D9" s="43">
        <v>706435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706435</v>
      </c>
      <c r="O9" s="44">
        <f t="shared" si="1"/>
        <v>32.717441645053725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2998294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2998294</v>
      </c>
      <c r="O10" s="44">
        <f t="shared" si="1"/>
        <v>138.86133753241941</v>
      </c>
      <c r="P10" s="9"/>
    </row>
    <row r="11" spans="1:133">
      <c r="A11" s="12"/>
      <c r="B11" s="42">
        <v>516</v>
      </c>
      <c r="C11" s="19" t="s">
        <v>24</v>
      </c>
      <c r="D11" s="43">
        <v>1201001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1201001</v>
      </c>
      <c r="O11" s="44">
        <f t="shared" si="1"/>
        <v>55.622499073731014</v>
      </c>
      <c r="P11" s="9"/>
    </row>
    <row r="12" spans="1:133">
      <c r="A12" s="12"/>
      <c r="B12" s="42">
        <v>517</v>
      </c>
      <c r="C12" s="19" t="s">
        <v>44</v>
      </c>
      <c r="D12" s="43">
        <v>4757356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4757356</v>
      </c>
      <c r="O12" s="44">
        <f t="shared" si="1"/>
        <v>220.32956650611337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10315607</v>
      </c>
      <c r="E13" s="29">
        <f t="shared" si="3"/>
        <v>1035860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11351467</v>
      </c>
      <c r="O13" s="41">
        <f t="shared" si="1"/>
        <v>525.72559281215263</v>
      </c>
      <c r="P13" s="10"/>
    </row>
    <row r="14" spans="1:133">
      <c r="A14" s="12"/>
      <c r="B14" s="42">
        <v>521</v>
      </c>
      <c r="C14" s="19" t="s">
        <v>27</v>
      </c>
      <c r="D14" s="43">
        <v>7772891</v>
      </c>
      <c r="E14" s="43">
        <v>1035860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8808751</v>
      </c>
      <c r="O14" s="44">
        <f t="shared" si="1"/>
        <v>407.9636439422008</v>
      </c>
      <c r="P14" s="9"/>
    </row>
    <row r="15" spans="1:133">
      <c r="A15" s="12"/>
      <c r="B15" s="42">
        <v>524</v>
      </c>
      <c r="C15" s="19" t="s">
        <v>28</v>
      </c>
      <c r="D15" s="43">
        <v>707690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707690</v>
      </c>
      <c r="O15" s="44">
        <f t="shared" si="1"/>
        <v>32.775565024082994</v>
      </c>
      <c r="P15" s="9"/>
    </row>
    <row r="16" spans="1:133">
      <c r="A16" s="12"/>
      <c r="B16" s="42">
        <v>529</v>
      </c>
      <c r="C16" s="19" t="s">
        <v>52</v>
      </c>
      <c r="D16" s="43">
        <v>1835026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1835026</v>
      </c>
      <c r="O16" s="44">
        <f t="shared" si="1"/>
        <v>84.986383845868843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1781305</v>
      </c>
      <c r="E17" s="29">
        <f t="shared" si="5"/>
        <v>0</v>
      </c>
      <c r="F17" s="29">
        <f t="shared" si="5"/>
        <v>0</v>
      </c>
      <c r="G17" s="29">
        <f t="shared" si="5"/>
        <v>10509488</v>
      </c>
      <c r="H17" s="29">
        <f t="shared" si="5"/>
        <v>0</v>
      </c>
      <c r="I17" s="29">
        <f t="shared" si="5"/>
        <v>883511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13174304</v>
      </c>
      <c r="O17" s="41">
        <f t="shared" si="1"/>
        <v>610.14746202297147</v>
      </c>
      <c r="P17" s="10"/>
    </row>
    <row r="18" spans="1:119">
      <c r="A18" s="12"/>
      <c r="B18" s="42">
        <v>538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883511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883511</v>
      </c>
      <c r="O18" s="44">
        <f t="shared" si="1"/>
        <v>40.918442015561318</v>
      </c>
      <c r="P18" s="9"/>
    </row>
    <row r="19" spans="1:119">
      <c r="A19" s="12"/>
      <c r="B19" s="42">
        <v>539</v>
      </c>
      <c r="C19" s="19" t="s">
        <v>31</v>
      </c>
      <c r="D19" s="43">
        <v>1781305</v>
      </c>
      <c r="E19" s="43">
        <v>0</v>
      </c>
      <c r="F19" s="43">
        <v>0</v>
      </c>
      <c r="G19" s="43">
        <v>10509488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12290793</v>
      </c>
      <c r="O19" s="44">
        <f t="shared" si="1"/>
        <v>569.2290200074101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SUM(D21:D23)</f>
        <v>595710</v>
      </c>
      <c r="E20" s="29">
        <f t="shared" si="6"/>
        <v>1528543</v>
      </c>
      <c r="F20" s="29">
        <f t="shared" si="6"/>
        <v>0</v>
      </c>
      <c r="G20" s="29">
        <f t="shared" si="6"/>
        <v>289869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2414122</v>
      </c>
      <c r="O20" s="41">
        <f t="shared" si="1"/>
        <v>111.80631715450167</v>
      </c>
      <c r="P20" s="10"/>
    </row>
    <row r="21" spans="1:119">
      <c r="A21" s="12"/>
      <c r="B21" s="42">
        <v>541</v>
      </c>
      <c r="C21" s="19" t="s">
        <v>67</v>
      </c>
      <c r="D21" s="43">
        <v>0</v>
      </c>
      <c r="E21" s="43">
        <v>964258</v>
      </c>
      <c r="F21" s="43">
        <v>0</v>
      </c>
      <c r="G21" s="43">
        <v>289869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1254127</v>
      </c>
      <c r="O21" s="44">
        <f t="shared" si="1"/>
        <v>58.08294738792145</v>
      </c>
      <c r="P21" s="9"/>
    </row>
    <row r="22" spans="1:119">
      <c r="A22" s="12"/>
      <c r="B22" s="42">
        <v>544</v>
      </c>
      <c r="C22" s="19" t="s">
        <v>68</v>
      </c>
      <c r="D22" s="43">
        <v>0</v>
      </c>
      <c r="E22" s="43">
        <v>564285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564285</v>
      </c>
      <c r="O22" s="44">
        <f t="shared" si="1"/>
        <v>26.13398480918859</v>
      </c>
      <c r="P22" s="9"/>
    </row>
    <row r="23" spans="1:119">
      <c r="A23" s="12"/>
      <c r="B23" s="42">
        <v>545</v>
      </c>
      <c r="C23" s="19" t="s">
        <v>34</v>
      </c>
      <c r="D23" s="43">
        <v>595710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595710</v>
      </c>
      <c r="O23" s="44">
        <f t="shared" si="1"/>
        <v>27.589384957391626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SUM(D25:D26)</f>
        <v>4646599</v>
      </c>
      <c r="E24" s="29">
        <f t="shared" si="7"/>
        <v>475</v>
      </c>
      <c r="F24" s="29">
        <f t="shared" si="7"/>
        <v>0</v>
      </c>
      <c r="G24" s="29">
        <f t="shared" si="7"/>
        <v>11068870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15715944</v>
      </c>
      <c r="O24" s="41">
        <f t="shared" si="1"/>
        <v>727.85957762134126</v>
      </c>
      <c r="P24" s="9"/>
    </row>
    <row r="25" spans="1:119">
      <c r="A25" s="12"/>
      <c r="B25" s="42">
        <v>572</v>
      </c>
      <c r="C25" s="19" t="s">
        <v>69</v>
      </c>
      <c r="D25" s="43">
        <v>3344553</v>
      </c>
      <c r="E25" s="43">
        <v>475</v>
      </c>
      <c r="F25" s="43">
        <v>0</v>
      </c>
      <c r="G25" s="43">
        <v>11068870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14413898</v>
      </c>
      <c r="O25" s="44">
        <f t="shared" si="1"/>
        <v>667.55733605038904</v>
      </c>
      <c r="P25" s="9"/>
    </row>
    <row r="26" spans="1:119">
      <c r="A26" s="12"/>
      <c r="B26" s="42">
        <v>573</v>
      </c>
      <c r="C26" s="19" t="s">
        <v>37</v>
      </c>
      <c r="D26" s="43">
        <v>1302046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1302046</v>
      </c>
      <c r="O26" s="44">
        <f t="shared" si="1"/>
        <v>60.302241570952205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SUM(D28:D28)</f>
        <v>3681104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3681104</v>
      </c>
      <c r="O27" s="41">
        <f t="shared" si="1"/>
        <v>170.48462393479068</v>
      </c>
      <c r="P27" s="9"/>
    </row>
    <row r="28" spans="1:119" ht="15.75" thickBot="1">
      <c r="A28" s="12"/>
      <c r="B28" s="42">
        <v>581</v>
      </c>
      <c r="C28" s="19" t="s">
        <v>71</v>
      </c>
      <c r="D28" s="43">
        <v>3681104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3681104</v>
      </c>
      <c r="O28" s="44">
        <f t="shared" si="1"/>
        <v>170.48462393479068</v>
      </c>
      <c r="P28" s="9"/>
    </row>
    <row r="29" spans="1:119" ht="16.5" thickBot="1">
      <c r="A29" s="13" t="s">
        <v>10</v>
      </c>
      <c r="B29" s="21"/>
      <c r="C29" s="20"/>
      <c r="D29" s="14">
        <f>SUM(D5,D13,D17,D20,D24,D27)</f>
        <v>31073529</v>
      </c>
      <c r="E29" s="14">
        <f t="shared" ref="E29:M29" si="9">SUM(E5,E13,E17,E20,E24,E27)</f>
        <v>5563172</v>
      </c>
      <c r="F29" s="14">
        <f t="shared" si="9"/>
        <v>0</v>
      </c>
      <c r="G29" s="14">
        <f t="shared" si="9"/>
        <v>21868227</v>
      </c>
      <c r="H29" s="14">
        <f t="shared" si="9"/>
        <v>0</v>
      </c>
      <c r="I29" s="14">
        <f t="shared" si="9"/>
        <v>883511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59388439</v>
      </c>
      <c r="O29" s="35">
        <f t="shared" si="1"/>
        <v>2750.4834660985548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76</v>
      </c>
      <c r="M31" s="160"/>
      <c r="N31" s="160"/>
      <c r="O31" s="39">
        <v>21592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2024-11-07T19:08:02Z</cp:lastPrinted>
  <dcterms:created xsi:type="dcterms:W3CDTF">2000-08-31T21:26:31Z</dcterms:created>
  <dcterms:modified xsi:type="dcterms:W3CDTF">2024-11-07T19:08:07Z</dcterms:modified>
</cp:coreProperties>
</file>