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'2008'!$A$1:$O$88</definedName>
    <definedName name="_xlnm.Print_Area" localSheetId="14">'2009'!$A$1:$O$88</definedName>
    <definedName name="_xlnm.Print_Area" localSheetId="13">'2010'!$A$1:$O$87</definedName>
    <definedName name="_xlnm.Print_Area" localSheetId="12">'2011'!$A$1:$O$83</definedName>
    <definedName name="_xlnm.Print_Area" localSheetId="11">'2012'!$A$1:$O$80</definedName>
    <definedName name="_xlnm.Print_Area" localSheetId="10">'2013'!$A$1:$O$84</definedName>
    <definedName name="_xlnm.Print_Area" localSheetId="9">'2014'!$A$1:$O$83</definedName>
    <definedName name="_xlnm.Print_Area" localSheetId="8">'2015'!$A$1:$O$84</definedName>
    <definedName name="_xlnm.Print_Area" localSheetId="7">'2016'!$A$1:$O$90</definedName>
    <definedName name="_xlnm.Print_Area" localSheetId="6">'2017'!$A$1:$O$92</definedName>
    <definedName name="_xlnm.Print_Area" localSheetId="5">'2018'!$A$1:$O$91</definedName>
    <definedName name="_xlnm.Print_Area" localSheetId="4">'2019'!$A$1:$O$86</definedName>
    <definedName name="_xlnm.Print_Area" localSheetId="3">'2020'!$A$1:$O$87</definedName>
    <definedName name="_xlnm.Print_Area" localSheetId="2">'2021'!$A$1:$P$87</definedName>
    <definedName name="_xlnm.Print_Area" localSheetId="1">'2022'!$A$1:$P$97</definedName>
    <definedName name="_xlnm.Print_Area" localSheetId="0">'2023'!$A$1:$P$95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90" i="48" l="1"/>
  <c r="P90" i="48" s="1"/>
  <c r="O89" i="48"/>
  <c r="P89" i="48" s="1"/>
  <c r="O88" i="48"/>
  <c r="P88" i="48" s="1"/>
  <c r="O87" i="48"/>
  <c r="P87" i="48" s="1"/>
  <c r="O86" i="48"/>
  <c r="P86" i="48" s="1"/>
  <c r="O85" i="48"/>
  <c r="P85" i="48" s="1"/>
  <c r="O84" i="48"/>
  <c r="P84" i="48" s="1"/>
  <c r="O83" i="48"/>
  <c r="P83" i="48" s="1"/>
  <c r="O82" i="48"/>
  <c r="P82" i="48" s="1"/>
  <c r="N81" i="48"/>
  <c r="M81" i="48"/>
  <c r="L81" i="48"/>
  <c r="K81" i="48"/>
  <c r="J81" i="48"/>
  <c r="I81" i="48"/>
  <c r="H81" i="48"/>
  <c r="G81" i="48"/>
  <c r="F81" i="48"/>
  <c r="E81" i="48"/>
  <c r="D81" i="48"/>
  <c r="O80" i="48"/>
  <c r="P80" i="48" s="1"/>
  <c r="O79" i="48"/>
  <c r="P79" i="48" s="1"/>
  <c r="O78" i="48"/>
  <c r="P78" i="48" s="1"/>
  <c r="O77" i="48"/>
  <c r="P77" i="48" s="1"/>
  <c r="O76" i="48"/>
  <c r="P76" i="48" s="1"/>
  <c r="O75" i="48"/>
  <c r="P75" i="48" s="1"/>
  <c r="O74" i="48"/>
  <c r="P74" i="48" s="1"/>
  <c r="O73" i="48"/>
  <c r="P73" i="48" s="1"/>
  <c r="N72" i="48"/>
  <c r="M72" i="48"/>
  <c r="L72" i="48"/>
  <c r="K72" i="48"/>
  <c r="J72" i="48"/>
  <c r="I72" i="48"/>
  <c r="H72" i="48"/>
  <c r="G72" i="48"/>
  <c r="F72" i="48"/>
  <c r="E72" i="48"/>
  <c r="D72" i="48"/>
  <c r="O71" i="48"/>
  <c r="P71" i="48" s="1"/>
  <c r="O70" i="48"/>
  <c r="P70" i="48" s="1"/>
  <c r="O69" i="48"/>
  <c r="P69" i="48" s="1"/>
  <c r="O68" i="48"/>
  <c r="P68" i="48" s="1"/>
  <c r="N67" i="48"/>
  <c r="M67" i="48"/>
  <c r="L67" i="48"/>
  <c r="K67" i="48"/>
  <c r="J67" i="48"/>
  <c r="I67" i="48"/>
  <c r="H67" i="48"/>
  <c r="G67" i="48"/>
  <c r="F67" i="48"/>
  <c r="E67" i="48"/>
  <c r="D67" i="48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1" i="48" l="1"/>
  <c r="P81" i="48" s="1"/>
  <c r="O72" i="48"/>
  <c r="P72" i="48" s="1"/>
  <c r="O67" i="48"/>
  <c r="P67" i="48" s="1"/>
  <c r="O48" i="48"/>
  <c r="P48" i="48" s="1"/>
  <c r="I91" i="48"/>
  <c r="J91" i="48"/>
  <c r="K91" i="48"/>
  <c r="L91" i="48"/>
  <c r="E91" i="48"/>
  <c r="F91" i="48"/>
  <c r="D91" i="48"/>
  <c r="O13" i="48"/>
  <c r="P13" i="48" s="1"/>
  <c r="M91" i="48"/>
  <c r="N91" i="48"/>
  <c r="H91" i="48"/>
  <c r="G91" i="48"/>
  <c r="O21" i="48"/>
  <c r="P21" i="48" s="1"/>
  <c r="O5" i="48"/>
  <c r="P5" i="48" s="1"/>
  <c r="O92" i="47"/>
  <c r="P92" i="47" s="1"/>
  <c r="O91" i="47"/>
  <c r="P91" i="47" s="1"/>
  <c r="O90" i="47"/>
  <c r="P90" i="47" s="1"/>
  <c r="O89" i="47"/>
  <c r="P89" i="47" s="1"/>
  <c r="O88" i="47"/>
  <c r="P88" i="47" s="1"/>
  <c r="O87" i="47"/>
  <c r="P87" i="47" s="1"/>
  <c r="O86" i="47"/>
  <c r="P86" i="47" s="1"/>
  <c r="O85" i="47"/>
  <c r="P85" i="47" s="1"/>
  <c r="N84" i="47"/>
  <c r="M84" i="47"/>
  <c r="L84" i="47"/>
  <c r="K84" i="47"/>
  <c r="J84" i="47"/>
  <c r="I84" i="47"/>
  <c r="H84" i="47"/>
  <c r="G84" i="47"/>
  <c r="F84" i="47"/>
  <c r="E84" i="47"/>
  <c r="D84" i="47"/>
  <c r="O83" i="47"/>
  <c r="P83" i="47" s="1"/>
  <c r="O82" i="47"/>
  <c r="P82" i="47" s="1"/>
  <c r="O81" i="47"/>
  <c r="P81" i="47" s="1"/>
  <c r="O80" i="47"/>
  <c r="P80" i="47" s="1"/>
  <c r="O79" i="47"/>
  <c r="P79" i="47" s="1"/>
  <c r="O78" i="47"/>
  <c r="P78" i="47" s="1"/>
  <c r="O77" i="47"/>
  <c r="P77" i="47" s="1"/>
  <c r="O76" i="47"/>
  <c r="P76" i="47" s="1"/>
  <c r="N75" i="47"/>
  <c r="M75" i="47"/>
  <c r="L75" i="47"/>
  <c r="K75" i="47"/>
  <c r="J75" i="47"/>
  <c r="I75" i="47"/>
  <c r="H75" i="47"/>
  <c r="G75" i="47"/>
  <c r="F75" i="47"/>
  <c r="E75" i="47"/>
  <c r="D75" i="47"/>
  <c r="O74" i="47"/>
  <c r="P74" i="47" s="1"/>
  <c r="O73" i="47"/>
  <c r="P73" i="47" s="1"/>
  <c r="O72" i="47"/>
  <c r="P72" i="47" s="1"/>
  <c r="O71" i="47"/>
  <c r="P71" i="47" s="1"/>
  <c r="N70" i="47"/>
  <c r="M70" i="47"/>
  <c r="L70" i="47"/>
  <c r="K70" i="47"/>
  <c r="J70" i="47"/>
  <c r="I70" i="47"/>
  <c r="H70" i="47"/>
  <c r="G70" i="47"/>
  <c r="F70" i="47"/>
  <c r="E70" i="47"/>
  <c r="D70" i="47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91" i="48" l="1"/>
  <c r="P91" i="48" s="1"/>
  <c r="O84" i="47"/>
  <c r="P84" i="47" s="1"/>
  <c r="O75" i="47"/>
  <c r="P75" i="47" s="1"/>
  <c r="O70" i="47"/>
  <c r="P70" i="47" s="1"/>
  <c r="O50" i="47"/>
  <c r="P50" i="47" s="1"/>
  <c r="K93" i="47"/>
  <c r="O20" i="47"/>
  <c r="P20" i="47" s="1"/>
  <c r="N93" i="47"/>
  <c r="H93" i="47"/>
  <c r="D93" i="47"/>
  <c r="G93" i="47"/>
  <c r="O13" i="47"/>
  <c r="P13" i="47" s="1"/>
  <c r="I93" i="47"/>
  <c r="J93" i="47"/>
  <c r="L93" i="47"/>
  <c r="M93" i="47"/>
  <c r="F93" i="47"/>
  <c r="E93" i="47"/>
  <c r="O5" i="47"/>
  <c r="P5" i="47" s="1"/>
  <c r="O82" i="46"/>
  <c r="P82" i="46"/>
  <c r="O81" i="46"/>
  <c r="P81" i="46" s="1"/>
  <c r="O80" i="46"/>
  <c r="P80" i="46" s="1"/>
  <c r="O79" i="46"/>
  <c r="P79" i="46"/>
  <c r="O78" i="46"/>
  <c r="P78" i="46"/>
  <c r="O77" i="46"/>
  <c r="P77" i="46" s="1"/>
  <c r="O76" i="46"/>
  <c r="P76" i="46"/>
  <c r="O75" i="46"/>
  <c r="P75" i="46" s="1"/>
  <c r="N74" i="46"/>
  <c r="M74" i="46"/>
  <c r="L74" i="46"/>
  <c r="K74" i="46"/>
  <c r="J74" i="46"/>
  <c r="I74" i="46"/>
  <c r="H74" i="46"/>
  <c r="G74" i="46"/>
  <c r="F74" i="46"/>
  <c r="E74" i="46"/>
  <c r="D74" i="46"/>
  <c r="O73" i="46"/>
  <c r="P73" i="46"/>
  <c r="O72" i="46"/>
  <c r="P72" i="46"/>
  <c r="O71" i="46"/>
  <c r="P71" i="46" s="1"/>
  <c r="O70" i="46"/>
  <c r="P70" i="46"/>
  <c r="O69" i="46"/>
  <c r="P69" i="46" s="1"/>
  <c r="O68" i="46"/>
  <c r="P68" i="46" s="1"/>
  <c r="O67" i="46"/>
  <c r="P67" i="46"/>
  <c r="O66" i="46"/>
  <c r="P66" i="46"/>
  <c r="N65" i="46"/>
  <c r="M65" i="46"/>
  <c r="L65" i="46"/>
  <c r="K65" i="46"/>
  <c r="J65" i="46"/>
  <c r="I65" i="46"/>
  <c r="H65" i="46"/>
  <c r="G65" i="46"/>
  <c r="F65" i="46"/>
  <c r="E65" i="46"/>
  <c r="D65" i="46"/>
  <c r="O64" i="46"/>
  <c r="P64" i="46"/>
  <c r="O63" i="46"/>
  <c r="P63" i="46"/>
  <c r="O62" i="46"/>
  <c r="P62" i="46" s="1"/>
  <c r="O61" i="46"/>
  <c r="P61" i="46"/>
  <c r="N60" i="46"/>
  <c r="M60" i="46"/>
  <c r="L60" i="46"/>
  <c r="K60" i="46"/>
  <c r="J60" i="46"/>
  <c r="I60" i="46"/>
  <c r="H60" i="46"/>
  <c r="G60" i="46"/>
  <c r="F60" i="46"/>
  <c r="E60" i="46"/>
  <c r="D60" i="46"/>
  <c r="O59" i="46"/>
  <c r="P59" i="46" s="1"/>
  <c r="O58" i="46"/>
  <c r="P58" i="46"/>
  <c r="O57" i="46"/>
  <c r="P57" i="46"/>
  <c r="O56" i="46"/>
  <c r="P56" i="46" s="1"/>
  <c r="O55" i="46"/>
  <c r="P55" i="46"/>
  <c r="O54" i="46"/>
  <c r="P54" i="46" s="1"/>
  <c r="O53" i="46"/>
  <c r="P53" i="46" s="1"/>
  <c r="O52" i="46"/>
  <c r="P52" i="46"/>
  <c r="O51" i="46"/>
  <c r="P51" i="46"/>
  <c r="O50" i="46"/>
  <c r="P50" i="46" s="1"/>
  <c r="O49" i="46"/>
  <c r="P49" i="46" s="1"/>
  <c r="O48" i="46"/>
  <c r="P48" i="46" s="1"/>
  <c r="O47" i="46"/>
  <c r="P47" i="46" s="1"/>
  <c r="O46" i="46"/>
  <c r="P46" i="46"/>
  <c r="O45" i="46"/>
  <c r="P45" i="46"/>
  <c r="O44" i="46"/>
  <c r="P44" i="46" s="1"/>
  <c r="O43" i="46"/>
  <c r="P43" i="46"/>
  <c r="O42" i="46"/>
  <c r="P42" i="46" s="1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/>
  <c r="O38" i="46"/>
  <c r="P38" i="46" s="1"/>
  <c r="O37" i="46"/>
  <c r="P37" i="46"/>
  <c r="O36" i="46"/>
  <c r="P36" i="46"/>
  <c r="O35" i="46"/>
  <c r="P35" i="46" s="1"/>
  <c r="O34" i="46"/>
  <c r="P34" i="46"/>
  <c r="O33" i="46"/>
  <c r="P33" i="46"/>
  <c r="O32" i="46"/>
  <c r="P32" i="46" s="1"/>
  <c r="O31" i="46"/>
  <c r="P31" i="46"/>
  <c r="O30" i="46"/>
  <c r="P30" i="46"/>
  <c r="O29" i="46"/>
  <c r="P29" i="46" s="1"/>
  <c r="O28" i="46"/>
  <c r="P28" i="46"/>
  <c r="O27" i="46"/>
  <c r="P27" i="46" s="1"/>
  <c r="O26" i="46"/>
  <c r="P26" i="46" s="1"/>
  <c r="O25" i="46"/>
  <c r="P25" i="46"/>
  <c r="O24" i="46"/>
  <c r="P24" i="46"/>
  <c r="O23" i="46"/>
  <c r="P23" i="46" s="1"/>
  <c r="O22" i="46"/>
  <c r="P22" i="46"/>
  <c r="O21" i="46"/>
  <c r="P21" i="46" s="1"/>
  <c r="N20" i="46"/>
  <c r="M20" i="46"/>
  <c r="L20" i="46"/>
  <c r="K20" i="46"/>
  <c r="J20" i="46"/>
  <c r="I20" i="46"/>
  <c r="H20" i="46"/>
  <c r="H83" i="46" s="1"/>
  <c r="G20" i="46"/>
  <c r="F20" i="46"/>
  <c r="E20" i="46"/>
  <c r="D20" i="46"/>
  <c r="O19" i="46"/>
  <c r="P19" i="46"/>
  <c r="O18" i="46"/>
  <c r="P18" i="46"/>
  <c r="O17" i="46"/>
  <c r="P17" i="46" s="1"/>
  <c r="O16" i="46"/>
  <c r="P16" i="46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 s="1"/>
  <c r="O10" i="46"/>
  <c r="P10" i="46"/>
  <c r="O9" i="46"/>
  <c r="P9" i="46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82" i="45"/>
  <c r="O82" i="45"/>
  <c r="N81" i="45"/>
  <c r="O81" i="45"/>
  <c r="N80" i="45"/>
  <c r="O80" i="45" s="1"/>
  <c r="N79" i="45"/>
  <c r="O79" i="45"/>
  <c r="N78" i="45"/>
  <c r="O78" i="45" s="1"/>
  <c r="N77" i="45"/>
  <c r="O77" i="45" s="1"/>
  <c r="N76" i="45"/>
  <c r="O76" i="45"/>
  <c r="N75" i="45"/>
  <c r="O75" i="45"/>
  <c r="M74" i="45"/>
  <c r="L74" i="45"/>
  <c r="K74" i="45"/>
  <c r="J74" i="45"/>
  <c r="I74" i="45"/>
  <c r="H74" i="45"/>
  <c r="G74" i="45"/>
  <c r="F74" i="45"/>
  <c r="E74" i="45"/>
  <c r="D74" i="45"/>
  <c r="N73" i="45"/>
  <c r="O73" i="45" s="1"/>
  <c r="N72" i="45"/>
  <c r="O72" i="45" s="1"/>
  <c r="N71" i="45"/>
  <c r="O71" i="45"/>
  <c r="N70" i="45"/>
  <c r="O70" i="45" s="1"/>
  <c r="N69" i="45"/>
  <c r="O69" i="45" s="1"/>
  <c r="N68" i="45"/>
  <c r="O68" i="45"/>
  <c r="N67" i="45"/>
  <c r="O67" i="45"/>
  <c r="N66" i="45"/>
  <c r="O66" i="45" s="1"/>
  <c r="N65" i="45"/>
  <c r="O65" i="45"/>
  <c r="M64" i="45"/>
  <c r="L64" i="45"/>
  <c r="K64" i="45"/>
  <c r="J64" i="45"/>
  <c r="I64" i="45"/>
  <c r="H64" i="45"/>
  <c r="G64" i="45"/>
  <c r="F64" i="45"/>
  <c r="E64" i="45"/>
  <c r="D64" i="45"/>
  <c r="N63" i="45"/>
  <c r="O63" i="45"/>
  <c r="N62" i="45"/>
  <c r="O62" i="45" s="1"/>
  <c r="N61" i="45"/>
  <c r="O61" i="45" s="1"/>
  <c r="N60" i="45"/>
  <c r="O60" i="45"/>
  <c r="M59" i="45"/>
  <c r="L59" i="45"/>
  <c r="K59" i="45"/>
  <c r="J59" i="45"/>
  <c r="I59" i="45"/>
  <c r="H59" i="45"/>
  <c r="G59" i="45"/>
  <c r="F59" i="45"/>
  <c r="E59" i="45"/>
  <c r="D59" i="45"/>
  <c r="N58" i="45"/>
  <c r="O58" i="45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/>
  <c r="N45" i="45"/>
  <c r="O45" i="45" s="1"/>
  <c r="N44" i="45"/>
  <c r="O44" i="45" s="1"/>
  <c r="N43" i="45"/>
  <c r="O43" i="45"/>
  <c r="N42" i="45"/>
  <c r="O42" i="45" s="1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39" i="45"/>
  <c r="O39" i="45" s="1"/>
  <c r="N38" i="45"/>
  <c r="O38" i="45"/>
  <c r="N37" i="45"/>
  <c r="O37" i="45" s="1"/>
  <c r="N36" i="45"/>
  <c r="O36" i="45" s="1"/>
  <c r="N35" i="45"/>
  <c r="O35" i="45"/>
  <c r="N34" i="45"/>
  <c r="O34" i="45" s="1"/>
  <c r="N33" i="45"/>
  <c r="O33" i="45" s="1"/>
  <c r="N32" i="45"/>
  <c r="O32" i="45"/>
  <c r="N31" i="45"/>
  <c r="O31" i="45" s="1"/>
  <c r="N30" i="45"/>
  <c r="O30" i="45" s="1"/>
  <c r="N29" i="45"/>
  <c r="O29" i="45"/>
  <c r="N28" i="45"/>
  <c r="O28" i="45" s="1"/>
  <c r="N27" i="45"/>
  <c r="O27" i="45" s="1"/>
  <c r="N26" i="45"/>
  <c r="O26" i="45"/>
  <c r="N25" i="45"/>
  <c r="O25" i="45" s="1"/>
  <c r="N24" i="45"/>
  <c r="O24" i="45" s="1"/>
  <c r="N23" i="45"/>
  <c r="O23" i="45"/>
  <c r="N22" i="45"/>
  <c r="O22" i="45" s="1"/>
  <c r="N21" i="45"/>
  <c r="O21" i="45" s="1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 s="1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81" i="44"/>
  <c r="O81" i="44" s="1"/>
  <c r="N80" i="44"/>
  <c r="O80" i="44" s="1"/>
  <c r="N79" i="44"/>
  <c r="O79" i="44"/>
  <c r="N78" i="44"/>
  <c r="O78" i="44" s="1"/>
  <c r="N77" i="44"/>
  <c r="O77" i="44" s="1"/>
  <c r="N76" i="44"/>
  <c r="O76" i="44"/>
  <c r="N75" i="44"/>
  <c r="O75" i="44" s="1"/>
  <c r="M74" i="44"/>
  <c r="L74" i="44"/>
  <c r="K74" i="44"/>
  <c r="J74" i="44"/>
  <c r="I74" i="44"/>
  <c r="H74" i="44"/>
  <c r="G74" i="44"/>
  <c r="F74" i="44"/>
  <c r="E74" i="44"/>
  <c r="D74" i="44"/>
  <c r="N73" i="44"/>
  <c r="O73" i="44" s="1"/>
  <c r="N72" i="44"/>
  <c r="O72" i="44" s="1"/>
  <c r="N71" i="44"/>
  <c r="O71" i="44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/>
  <c r="M64" i="44"/>
  <c r="L64" i="44"/>
  <c r="K64" i="44"/>
  <c r="J64" i="44"/>
  <c r="I64" i="44"/>
  <c r="H64" i="44"/>
  <c r="H82" i="44" s="1"/>
  <c r="G64" i="44"/>
  <c r="F64" i="44"/>
  <c r="E64" i="44"/>
  <c r="D64" i="44"/>
  <c r="N63" i="44"/>
  <c r="O63" i="44"/>
  <c r="N62" i="44"/>
  <c r="O62" i="44" s="1"/>
  <c r="N61" i="44"/>
  <c r="O61" i="44" s="1"/>
  <c r="N60" i="44"/>
  <c r="O60" i="44"/>
  <c r="M59" i="44"/>
  <c r="L59" i="44"/>
  <c r="K59" i="44"/>
  <c r="J59" i="44"/>
  <c r="I59" i="44"/>
  <c r="H59" i="44"/>
  <c r="G59" i="44"/>
  <c r="F59" i="44"/>
  <c r="E59" i="44"/>
  <c r="D59" i="44"/>
  <c r="N58" i="44"/>
  <c r="O58" i="44"/>
  <c r="N57" i="44"/>
  <c r="O57" i="44" s="1"/>
  <c r="N56" i="44"/>
  <c r="O56" i="44" s="1"/>
  <c r="N55" i="44"/>
  <c r="O55" i="44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N37" i="44"/>
  <c r="O37" i="44" s="1"/>
  <c r="N36" i="44"/>
  <c r="O36" i="44" s="1"/>
  <c r="N35" i="44"/>
  <c r="O35" i="44"/>
  <c r="N34" i="44"/>
  <c r="O34" i="44" s="1"/>
  <c r="N33" i="44"/>
  <c r="O33" i="44" s="1"/>
  <c r="N32" i="44"/>
  <c r="O32" i="44"/>
  <c r="N31" i="44"/>
  <c r="O31" i="44" s="1"/>
  <c r="N30" i="44"/>
  <c r="O30" i="44" s="1"/>
  <c r="N29" i="44"/>
  <c r="O29" i="44"/>
  <c r="N28" i="44"/>
  <c r="O28" i="44" s="1"/>
  <c r="N27" i="44"/>
  <c r="O27" i="44" s="1"/>
  <c r="N26" i="44"/>
  <c r="O26" i="44"/>
  <c r="N25" i="44"/>
  <c r="O25" i="44" s="1"/>
  <c r="N24" i="44"/>
  <c r="O24" i="44" s="1"/>
  <c r="N23" i="44"/>
  <c r="O23" i="44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/>
  <c r="N17" i="44"/>
  <c r="O17" i="44" s="1"/>
  <c r="N16" i="44"/>
  <c r="O16" i="44" s="1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J82" i="44" s="1"/>
  <c r="I5" i="44"/>
  <c r="H5" i="44"/>
  <c r="G5" i="44"/>
  <c r="F5" i="44"/>
  <c r="E5" i="44"/>
  <c r="D5" i="44"/>
  <c r="N86" i="43"/>
  <c r="O86" i="43" s="1"/>
  <c r="N85" i="43"/>
  <c r="O85" i="43" s="1"/>
  <c r="N84" i="43"/>
  <c r="O84" i="43"/>
  <c r="N83" i="43"/>
  <c r="O83" i="43" s="1"/>
  <c r="N82" i="43"/>
  <c r="O82" i="43" s="1"/>
  <c r="N81" i="43"/>
  <c r="O81" i="43"/>
  <c r="N80" i="43"/>
  <c r="O80" i="43" s="1"/>
  <c r="N79" i="43"/>
  <c r="O79" i="43" s="1"/>
  <c r="M78" i="43"/>
  <c r="L78" i="43"/>
  <c r="K78" i="43"/>
  <c r="J78" i="43"/>
  <c r="I78" i="43"/>
  <c r="H78" i="43"/>
  <c r="G78" i="43"/>
  <c r="F78" i="43"/>
  <c r="E78" i="43"/>
  <c r="D78" i="43"/>
  <c r="N77" i="43"/>
  <c r="O77" i="43" s="1"/>
  <c r="N76" i="43"/>
  <c r="O76" i="43"/>
  <c r="N75" i="43"/>
  <c r="O75" i="43" s="1"/>
  <c r="N74" i="43"/>
  <c r="O74" i="43" s="1"/>
  <c r="N73" i="43"/>
  <c r="O73" i="43"/>
  <c r="N72" i="43"/>
  <c r="O72" i="43" s="1"/>
  <c r="N71" i="43"/>
  <c r="O71" i="43" s="1"/>
  <c r="N70" i="43"/>
  <c r="O70" i="43"/>
  <c r="N69" i="43"/>
  <c r="O69" i="43" s="1"/>
  <c r="N68" i="43"/>
  <c r="O68" i="43" s="1"/>
  <c r="M67" i="43"/>
  <c r="L67" i="43"/>
  <c r="K67" i="43"/>
  <c r="J67" i="43"/>
  <c r="I67" i="43"/>
  <c r="H67" i="43"/>
  <c r="G67" i="43"/>
  <c r="F67" i="43"/>
  <c r="E67" i="43"/>
  <c r="D67" i="43"/>
  <c r="N66" i="43"/>
  <c r="O66" i="43" s="1"/>
  <c r="N65" i="43"/>
  <c r="O65" i="43"/>
  <c r="N64" i="43"/>
  <c r="O64" i="43" s="1"/>
  <c r="N63" i="43"/>
  <c r="O63" i="43" s="1"/>
  <c r="M62" i="43"/>
  <c r="L62" i="43"/>
  <c r="K62" i="43"/>
  <c r="J62" i="43"/>
  <c r="I62" i="43"/>
  <c r="H62" i="43"/>
  <c r="G62" i="43"/>
  <c r="F62" i="43"/>
  <c r="E62" i="43"/>
  <c r="D62" i="43"/>
  <c r="N61" i="43"/>
  <c r="O61" i="43" s="1"/>
  <c r="N60" i="43"/>
  <c r="O60" i="43"/>
  <c r="N59" i="43"/>
  <c r="O59" i="43" s="1"/>
  <c r="N58" i="43"/>
  <c r="O58" i="43" s="1"/>
  <c r="N57" i="43"/>
  <c r="O57" i="43"/>
  <c r="N56" i="43"/>
  <c r="O56" i="43" s="1"/>
  <c r="N55" i="43"/>
  <c r="O55" i="43" s="1"/>
  <c r="N54" i="43"/>
  <c r="O54" i="43"/>
  <c r="N53" i="43"/>
  <c r="O53" i="43" s="1"/>
  <c r="N52" i="43"/>
  <c r="O52" i="43" s="1"/>
  <c r="N51" i="43"/>
  <c r="O51" i="43"/>
  <c r="N50" i="43"/>
  <c r="O50" i="43" s="1"/>
  <c r="N49" i="43"/>
  <c r="O49" i="43" s="1"/>
  <c r="N48" i="43"/>
  <c r="O48" i="43"/>
  <c r="N47" i="43"/>
  <c r="O47" i="43" s="1"/>
  <c r="N46" i="43"/>
  <c r="O46" i="43" s="1"/>
  <c r="N45" i="43"/>
  <c r="O45" i="43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/>
  <c r="N30" i="43"/>
  <c r="O30" i="43" s="1"/>
  <c r="N29" i="43"/>
  <c r="O29" i="43" s="1"/>
  <c r="N28" i="43"/>
  <c r="O28" i="43"/>
  <c r="N27" i="43"/>
  <c r="O27" i="43" s="1"/>
  <c r="N26" i="43"/>
  <c r="O26" i="43" s="1"/>
  <c r="N25" i="43"/>
  <c r="O25" i="43"/>
  <c r="N24" i="43"/>
  <c r="O24" i="43" s="1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 s="1"/>
  <c r="M14" i="43"/>
  <c r="M87" i="43" s="1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87" i="42"/>
  <c r="O87" i="42" s="1"/>
  <c r="N86" i="42"/>
  <c r="O86" i="42" s="1"/>
  <c r="N85" i="42"/>
  <c r="O85" i="42" s="1"/>
  <c r="N84" i="42"/>
  <c r="O84" i="42"/>
  <c r="N83" i="42"/>
  <c r="O83" i="42" s="1"/>
  <c r="N82" i="42"/>
  <c r="O82" i="42" s="1"/>
  <c r="N81" i="42"/>
  <c r="O81" i="42"/>
  <c r="N80" i="42"/>
  <c r="O80" i="42" s="1"/>
  <c r="N79" i="42"/>
  <c r="O79" i="42" s="1"/>
  <c r="M78" i="42"/>
  <c r="L78" i="42"/>
  <c r="K78" i="42"/>
  <c r="J78" i="42"/>
  <c r="I78" i="42"/>
  <c r="H78" i="42"/>
  <c r="G78" i="42"/>
  <c r="F78" i="42"/>
  <c r="E78" i="42"/>
  <c r="D78" i="42"/>
  <c r="N77" i="42"/>
  <c r="O77" i="42" s="1"/>
  <c r="N76" i="42"/>
  <c r="O76" i="42"/>
  <c r="N75" i="42"/>
  <c r="O75" i="42" s="1"/>
  <c r="N74" i="42"/>
  <c r="O74" i="42" s="1"/>
  <c r="N73" i="42"/>
  <c r="O73" i="42"/>
  <c r="N72" i="42"/>
  <c r="O72" i="42" s="1"/>
  <c r="N71" i="42"/>
  <c r="O71" i="42" s="1"/>
  <c r="N70" i="42"/>
  <c r="O70" i="42"/>
  <c r="N69" i="42"/>
  <c r="O69" i="42" s="1"/>
  <c r="N68" i="42"/>
  <c r="O68" i="42" s="1"/>
  <c r="M67" i="42"/>
  <c r="L67" i="42"/>
  <c r="K67" i="42"/>
  <c r="J67" i="42"/>
  <c r="I67" i="42"/>
  <c r="H67" i="42"/>
  <c r="G67" i="42"/>
  <c r="F67" i="42"/>
  <c r="E67" i="42"/>
  <c r="D67" i="42"/>
  <c r="N66" i="42"/>
  <c r="O66" i="42" s="1"/>
  <c r="N65" i="42"/>
  <c r="O65" i="42"/>
  <c r="N64" i="42"/>
  <c r="O64" i="42" s="1"/>
  <c r="N63" i="42"/>
  <c r="O63" i="42" s="1"/>
  <c r="M62" i="42"/>
  <c r="L62" i="42"/>
  <c r="K62" i="42"/>
  <c r="J62" i="42"/>
  <c r="I62" i="42"/>
  <c r="H62" i="42"/>
  <c r="G62" i="42"/>
  <c r="F62" i="42"/>
  <c r="E62" i="42"/>
  <c r="D62" i="42"/>
  <c r="N61" i="42"/>
  <c r="O61" i="42" s="1"/>
  <c r="N60" i="42"/>
  <c r="O60" i="42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/>
  <c r="N53" i="42"/>
  <c r="O53" i="42" s="1"/>
  <c r="N52" i="42"/>
  <c r="O52" i="42" s="1"/>
  <c r="N51" i="42"/>
  <c r="O51" i="42"/>
  <c r="N50" i="42"/>
  <c r="O50" i="42" s="1"/>
  <c r="N49" i="42"/>
  <c r="O49" i="42" s="1"/>
  <c r="N48" i="42"/>
  <c r="O48" i="42"/>
  <c r="N47" i="42"/>
  <c r="O47" i="42" s="1"/>
  <c r="N46" i="42"/>
  <c r="O46" i="42" s="1"/>
  <c r="N45" i="42"/>
  <c r="O45" i="42" s="1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2" i="42"/>
  <c r="O42" i="42" s="1"/>
  <c r="N41" i="42"/>
  <c r="O41" i="42" s="1"/>
  <c r="N40" i="42"/>
  <c r="O40" i="42"/>
  <c r="N39" i="42"/>
  <c r="O39" i="42" s="1"/>
  <c r="N38" i="42"/>
  <c r="O38" i="42" s="1"/>
  <c r="N37" i="42"/>
  <c r="O37" i="42"/>
  <c r="N36" i="42"/>
  <c r="O36" i="42" s="1"/>
  <c r="N35" i="42"/>
  <c r="O35" i="42" s="1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/>
  <c r="N27" i="42"/>
  <c r="O27" i="42" s="1"/>
  <c r="N26" i="42"/>
  <c r="O26" i="42" s="1"/>
  <c r="N25" i="42"/>
  <c r="O25" i="42"/>
  <c r="N24" i="42"/>
  <c r="O24" i="42" s="1"/>
  <c r="N23" i="42"/>
  <c r="O23" i="42" s="1"/>
  <c r="N22" i="42"/>
  <c r="O22" i="42"/>
  <c r="M21" i="42"/>
  <c r="L21" i="42"/>
  <c r="K21" i="42"/>
  <c r="J21" i="42"/>
  <c r="I21" i="42"/>
  <c r="H21" i="42"/>
  <c r="H88" i="42" s="1"/>
  <c r="G21" i="42"/>
  <c r="F21" i="42"/>
  <c r="E21" i="42"/>
  <c r="D21" i="42"/>
  <c r="N20" i="42"/>
  <c r="O20" i="42"/>
  <c r="N19" i="42"/>
  <c r="O19" i="42" s="1"/>
  <c r="N18" i="42"/>
  <c r="O18" i="42" s="1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85" i="41"/>
  <c r="O85" i="41"/>
  <c r="N84" i="41"/>
  <c r="O84" i="41" s="1"/>
  <c r="N83" i="41"/>
  <c r="O83" i="41" s="1"/>
  <c r="N82" i="41"/>
  <c r="O82" i="41" s="1"/>
  <c r="N81" i="41"/>
  <c r="O81" i="41" s="1"/>
  <c r="N80" i="41"/>
  <c r="O80" i="41" s="1"/>
  <c r="N79" i="41"/>
  <c r="O79" i="41"/>
  <c r="N78" i="41"/>
  <c r="O78" i="41" s="1"/>
  <c r="N77" i="41"/>
  <c r="O77" i="41" s="1"/>
  <c r="M76" i="41"/>
  <c r="L76" i="41"/>
  <c r="L86" i="41" s="1"/>
  <c r="K76" i="41"/>
  <c r="J76" i="41"/>
  <c r="I76" i="41"/>
  <c r="I86" i="41" s="1"/>
  <c r="H76" i="41"/>
  <c r="G76" i="41"/>
  <c r="F76" i="41"/>
  <c r="E76" i="41"/>
  <c r="D76" i="41"/>
  <c r="N75" i="41"/>
  <c r="O75" i="41" s="1"/>
  <c r="N74" i="41"/>
  <c r="O74" i="41"/>
  <c r="N73" i="41"/>
  <c r="O73" i="41" s="1"/>
  <c r="N72" i="41"/>
  <c r="O72" i="41" s="1"/>
  <c r="N71" i="41"/>
  <c r="O71" i="41"/>
  <c r="N70" i="41"/>
  <c r="O70" i="41" s="1"/>
  <c r="N69" i="41"/>
  <c r="O69" i="41" s="1"/>
  <c r="N68" i="41"/>
  <c r="O68" i="41" s="1"/>
  <c r="N67" i="41"/>
  <c r="O67" i="41" s="1"/>
  <c r="M66" i="41"/>
  <c r="L66" i="41"/>
  <c r="K66" i="41"/>
  <c r="J66" i="41"/>
  <c r="N66" i="41" s="1"/>
  <c r="O66" i="41" s="1"/>
  <c r="I66" i="41"/>
  <c r="H66" i="41"/>
  <c r="G66" i="41"/>
  <c r="F66" i="41"/>
  <c r="E66" i="41"/>
  <c r="D66" i="41"/>
  <c r="N65" i="41"/>
  <c r="O65" i="41" s="1"/>
  <c r="N64" i="41"/>
  <c r="O64" i="41" s="1"/>
  <c r="N63" i="41"/>
  <c r="O63" i="41"/>
  <c r="N62" i="41"/>
  <c r="O62" i="41" s="1"/>
  <c r="M61" i="41"/>
  <c r="L61" i="41"/>
  <c r="K61" i="41"/>
  <c r="J61" i="41"/>
  <c r="J86" i="41" s="1"/>
  <c r="I61" i="41"/>
  <c r="H61" i="41"/>
  <c r="G61" i="41"/>
  <c r="F61" i="41"/>
  <c r="E61" i="41"/>
  <c r="D61" i="41"/>
  <c r="N60" i="41"/>
  <c r="O60" i="41" s="1"/>
  <c r="N59" i="41"/>
  <c r="O59" i="41" s="1"/>
  <c r="N58" i="41"/>
  <c r="O58" i="41"/>
  <c r="N57" i="41"/>
  <c r="O57" i="41" s="1"/>
  <c r="N56" i="41"/>
  <c r="O56" i="41" s="1"/>
  <c r="N55" i="41"/>
  <c r="O55" i="4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/>
  <c r="N48" i="41"/>
  <c r="O48" i="41" s="1"/>
  <c r="N47" i="41"/>
  <c r="O47" i="41" s="1"/>
  <c r="N46" i="41"/>
  <c r="O46" i="41"/>
  <c r="N45" i="41"/>
  <c r="O45" i="41" s="1"/>
  <c r="N44" i="41"/>
  <c r="O44" i="41" s="1"/>
  <c r="N43" i="41"/>
  <c r="O43" i="41"/>
  <c r="M42" i="41"/>
  <c r="L42" i="41"/>
  <c r="K42" i="41"/>
  <c r="J42" i="41"/>
  <c r="I42" i="41"/>
  <c r="H42" i="41"/>
  <c r="N42" i="41" s="1"/>
  <c r="O42" i="41" s="1"/>
  <c r="G42" i="41"/>
  <c r="F42" i="41"/>
  <c r="E42" i="41"/>
  <c r="D42" i="41"/>
  <c r="N41" i="41"/>
  <c r="O41" i="41"/>
  <c r="N40" i="41"/>
  <c r="O40" i="41" s="1"/>
  <c r="N39" i="41"/>
  <c r="O39" i="41" s="1"/>
  <c r="N38" i="41"/>
  <c r="O38" i="41"/>
  <c r="N37" i="41"/>
  <c r="O37" i="41" s="1"/>
  <c r="N36" i="41"/>
  <c r="O36" i="41" s="1"/>
  <c r="N35" i="41"/>
  <c r="O35" i="4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/>
  <c r="N28" i="41"/>
  <c r="O28" i="41" s="1"/>
  <c r="N27" i="41"/>
  <c r="O27" i="41" s="1"/>
  <c r="N26" i="41"/>
  <c r="O26" i="41"/>
  <c r="N25" i="41"/>
  <c r="O25" i="41" s="1"/>
  <c r="N24" i="41"/>
  <c r="O24" i="41" s="1"/>
  <c r="N23" i="41"/>
  <c r="O23" i="41"/>
  <c r="N22" i="41"/>
  <c r="O22" i="41" s="1"/>
  <c r="M21" i="41"/>
  <c r="L21" i="41"/>
  <c r="K21" i="41"/>
  <c r="K86" i="41" s="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N14" i="41" s="1"/>
  <c r="O14" i="41" s="1"/>
  <c r="D14" i="41"/>
  <c r="N13" i="41"/>
  <c r="O13" i="4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79" i="40"/>
  <c r="O79" i="40" s="1"/>
  <c r="N78" i="40"/>
  <c r="O78" i="40" s="1"/>
  <c r="N77" i="40"/>
  <c r="O77" i="40"/>
  <c r="N76" i="40"/>
  <c r="O76" i="40" s="1"/>
  <c r="N75" i="40"/>
  <c r="O75" i="40" s="1"/>
  <c r="N74" i="40"/>
  <c r="O74" i="40"/>
  <c r="N73" i="40"/>
  <c r="O73" i="40" s="1"/>
  <c r="M72" i="40"/>
  <c r="L72" i="40"/>
  <c r="K72" i="40"/>
  <c r="J72" i="40"/>
  <c r="I72" i="40"/>
  <c r="H72" i="40"/>
  <c r="G72" i="40"/>
  <c r="G80" i="40" s="1"/>
  <c r="F72" i="40"/>
  <c r="E72" i="40"/>
  <c r="D72" i="40"/>
  <c r="N71" i="40"/>
  <c r="O71" i="40" s="1"/>
  <c r="N70" i="40"/>
  <c r="O70" i="40" s="1"/>
  <c r="N69" i="40"/>
  <c r="O69" i="40"/>
  <c r="N68" i="40"/>
  <c r="O68" i="40" s="1"/>
  <c r="N67" i="40"/>
  <c r="O67" i="40" s="1"/>
  <c r="N66" i="40"/>
  <c r="O66" i="40"/>
  <c r="N65" i="40"/>
  <c r="O65" i="40" s="1"/>
  <c r="N64" i="40"/>
  <c r="O64" i="40" s="1"/>
  <c r="N63" i="40"/>
  <c r="O63" i="40" s="1"/>
  <c r="N62" i="40"/>
  <c r="O62" i="40" s="1"/>
  <c r="M61" i="40"/>
  <c r="L61" i="40"/>
  <c r="K61" i="40"/>
  <c r="J61" i="40"/>
  <c r="I61" i="40"/>
  <c r="H61" i="40"/>
  <c r="G61" i="40"/>
  <c r="F61" i="40"/>
  <c r="E61" i="40"/>
  <c r="D61" i="40"/>
  <c r="N60" i="40"/>
  <c r="O60" i="40" s="1"/>
  <c r="N59" i="40"/>
  <c r="O59" i="40" s="1"/>
  <c r="N58" i="40"/>
  <c r="O58" i="40"/>
  <c r="N57" i="40"/>
  <c r="O57" i="40" s="1"/>
  <c r="M56" i="40"/>
  <c r="L56" i="40"/>
  <c r="K56" i="40"/>
  <c r="N56" i="40" s="1"/>
  <c r="O56" i="40" s="1"/>
  <c r="J56" i="40"/>
  <c r="I56" i="40"/>
  <c r="H56" i="40"/>
  <c r="G56" i="40"/>
  <c r="F56" i="40"/>
  <c r="E56" i="40"/>
  <c r="D56" i="40"/>
  <c r="N55" i="40"/>
  <c r="O55" i="40" s="1"/>
  <c r="N54" i="40"/>
  <c r="O54" i="40" s="1"/>
  <c r="N53" i="40"/>
  <c r="O53" i="40"/>
  <c r="N52" i="40"/>
  <c r="O52" i="40" s="1"/>
  <c r="N51" i="40"/>
  <c r="O51" i="40" s="1"/>
  <c r="N50" i="40"/>
  <c r="O50" i="40"/>
  <c r="N49" i="40"/>
  <c r="O49" i="40" s="1"/>
  <c r="N48" i="40"/>
  <c r="O48" i="40" s="1"/>
  <c r="N47" i="40"/>
  <c r="O47" i="40"/>
  <c r="N46" i="40"/>
  <c r="O46" i="40" s="1"/>
  <c r="N45" i="40"/>
  <c r="O45" i="40" s="1"/>
  <c r="N44" i="40"/>
  <c r="O44" i="40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/>
  <c r="M37" i="40"/>
  <c r="L37" i="40"/>
  <c r="K37" i="40"/>
  <c r="J37" i="40"/>
  <c r="I37" i="40"/>
  <c r="N37" i="40" s="1"/>
  <c r="O37" i="40" s="1"/>
  <c r="H37" i="40"/>
  <c r="G37" i="40"/>
  <c r="F37" i="40"/>
  <c r="E37" i="40"/>
  <c r="D37" i="40"/>
  <c r="N36" i="40"/>
  <c r="O36" i="40"/>
  <c r="N35" i="40"/>
  <c r="O35" i="40" s="1"/>
  <c r="N34" i="40"/>
  <c r="O34" i="40" s="1"/>
  <c r="N33" i="40"/>
  <c r="O33" i="40"/>
  <c r="N32" i="40"/>
  <c r="O32" i="40" s="1"/>
  <c r="N31" i="40"/>
  <c r="O31" i="40" s="1"/>
  <c r="N30" i="40"/>
  <c r="O30" i="40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 s="1"/>
  <c r="N16" i="40"/>
  <c r="O16" i="40"/>
  <c r="N15" i="40"/>
  <c r="O15" i="40" s="1"/>
  <c r="M14" i="40"/>
  <c r="L14" i="40"/>
  <c r="K14" i="40"/>
  <c r="K80" i="40" s="1"/>
  <c r="J14" i="40"/>
  <c r="N14" i="40" s="1"/>
  <c r="O14" i="40" s="1"/>
  <c r="I14" i="40"/>
  <c r="H14" i="40"/>
  <c r="G14" i="40"/>
  <c r="F14" i="40"/>
  <c r="E14" i="40"/>
  <c r="D14" i="40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F80" i="40" s="1"/>
  <c r="E5" i="40"/>
  <c r="D5" i="40"/>
  <c r="N78" i="39"/>
  <c r="O78" i="39" s="1"/>
  <c r="N77" i="39"/>
  <c r="O77" i="39" s="1"/>
  <c r="N76" i="39"/>
  <c r="O76" i="39" s="1"/>
  <c r="N75" i="39"/>
  <c r="O75" i="39" s="1"/>
  <c r="N74" i="39"/>
  <c r="O74" i="39"/>
  <c r="N73" i="39"/>
  <c r="O73" i="39" s="1"/>
  <c r="N72" i="39"/>
  <c r="O72" i="39" s="1"/>
  <c r="N71" i="39"/>
  <c r="O71" i="39" s="1"/>
  <c r="M70" i="39"/>
  <c r="L70" i="39"/>
  <c r="K70" i="39"/>
  <c r="J70" i="39"/>
  <c r="I70" i="39"/>
  <c r="H70" i="39"/>
  <c r="G70" i="39"/>
  <c r="F70" i="39"/>
  <c r="E70" i="39"/>
  <c r="D70" i="39"/>
  <c r="N70" i="39" s="1"/>
  <c r="N69" i="39"/>
  <c r="O69" i="39" s="1"/>
  <c r="N68" i="39"/>
  <c r="O68" i="39"/>
  <c r="N67" i="39"/>
  <c r="O67" i="39" s="1"/>
  <c r="N66" i="39"/>
  <c r="O66" i="39" s="1"/>
  <c r="N65" i="39"/>
  <c r="O65" i="39"/>
  <c r="N64" i="39"/>
  <c r="O64" i="39"/>
  <c r="N63" i="39"/>
  <c r="O63" i="39" s="1"/>
  <c r="N62" i="39"/>
  <c r="O62" i="39"/>
  <c r="N61" i="39"/>
  <c r="O61" i="39" s="1"/>
  <c r="M60" i="39"/>
  <c r="M79" i="39" s="1"/>
  <c r="L60" i="39"/>
  <c r="K60" i="39"/>
  <c r="J60" i="39"/>
  <c r="I60" i="39"/>
  <c r="H60" i="39"/>
  <c r="G60" i="39"/>
  <c r="F60" i="39"/>
  <c r="E60" i="39"/>
  <c r="D60" i="39"/>
  <c r="N60" i="39" s="1"/>
  <c r="O60" i="39" s="1"/>
  <c r="N59" i="39"/>
  <c r="O59" i="39" s="1"/>
  <c r="N58" i="39"/>
  <c r="O58" i="39"/>
  <c r="N57" i="39"/>
  <c r="O57" i="39"/>
  <c r="N56" i="39"/>
  <c r="O56" i="39" s="1"/>
  <c r="M55" i="39"/>
  <c r="L55" i="39"/>
  <c r="K55" i="39"/>
  <c r="J55" i="39"/>
  <c r="I55" i="39"/>
  <c r="H55" i="39"/>
  <c r="G55" i="39"/>
  <c r="F55" i="39"/>
  <c r="E55" i="39"/>
  <c r="D55" i="39"/>
  <c r="N55" i="39"/>
  <c r="O55" i="39" s="1"/>
  <c r="N54" i="39"/>
  <c r="O54" i="39"/>
  <c r="N53" i="39"/>
  <c r="O53" i="39" s="1"/>
  <c r="N52" i="39"/>
  <c r="O52" i="39" s="1"/>
  <c r="N51" i="39"/>
  <c r="O51" i="39"/>
  <c r="N50" i="39"/>
  <c r="O50" i="39"/>
  <c r="N49" i="39"/>
  <c r="O49" i="39" s="1"/>
  <c r="N48" i="39"/>
  <c r="O48" i="39"/>
  <c r="N47" i="39"/>
  <c r="O47" i="39" s="1"/>
  <c r="N46" i="39"/>
  <c r="O46" i="39" s="1"/>
  <c r="N45" i="39"/>
  <c r="O45" i="39"/>
  <c r="N44" i="39"/>
  <c r="O44" i="39"/>
  <c r="N43" i="39"/>
  <c r="O43" i="39" s="1"/>
  <c r="N42" i="39"/>
  <c r="O42" i="39"/>
  <c r="N41" i="39"/>
  <c r="O41" i="39" s="1"/>
  <c r="N40" i="39"/>
  <c r="O40" i="39" s="1"/>
  <c r="N39" i="39"/>
  <c r="O39" i="39"/>
  <c r="N38" i="39"/>
  <c r="O38" i="39"/>
  <c r="N37" i="39"/>
  <c r="O37" i="39" s="1"/>
  <c r="M36" i="39"/>
  <c r="L36" i="39"/>
  <c r="K36" i="39"/>
  <c r="J36" i="39"/>
  <c r="J79" i="39"/>
  <c r="I36" i="39"/>
  <c r="H36" i="39"/>
  <c r="G36" i="39"/>
  <c r="F36" i="39"/>
  <c r="F79" i="39"/>
  <c r="E36" i="39"/>
  <c r="D36" i="39"/>
  <c r="N35" i="39"/>
  <c r="O35" i="39"/>
  <c r="N34" i="39"/>
  <c r="O34" i="39" s="1"/>
  <c r="N33" i="39"/>
  <c r="O33" i="39" s="1"/>
  <c r="N32" i="39"/>
  <c r="O32" i="39"/>
  <c r="N31" i="39"/>
  <c r="O31" i="39"/>
  <c r="N30" i="39"/>
  <c r="O30" i="39" s="1"/>
  <c r="N29" i="39"/>
  <c r="O29" i="39"/>
  <c r="N28" i="39"/>
  <c r="O28" i="39" s="1"/>
  <c r="N27" i="39"/>
  <c r="O27" i="39" s="1"/>
  <c r="N26" i="39"/>
  <c r="O26" i="39"/>
  <c r="N25" i="39"/>
  <c r="O25" i="39"/>
  <c r="N24" i="39"/>
  <c r="O24" i="39" s="1"/>
  <c r="N23" i="39"/>
  <c r="O23" i="39"/>
  <c r="N22" i="39"/>
  <c r="O22" i="39" s="1"/>
  <c r="N21" i="39"/>
  <c r="O21" i="39" s="1"/>
  <c r="N20" i="39"/>
  <c r="O20" i="39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N13" i="39" s="1"/>
  <c r="O13" i="39"/>
  <c r="N12" i="39"/>
  <c r="O12" i="39" s="1"/>
  <c r="N11" i="39"/>
  <c r="O11" i="39" s="1"/>
  <c r="N10" i="39"/>
  <c r="O10" i="39"/>
  <c r="N9" i="39"/>
  <c r="O9" i="39"/>
  <c r="N8" i="39"/>
  <c r="O8" i="39" s="1"/>
  <c r="N7" i="39"/>
  <c r="O7" i="39"/>
  <c r="N6" i="39"/>
  <c r="O6" i="39" s="1"/>
  <c r="M5" i="39"/>
  <c r="L5" i="39"/>
  <c r="N5" i="39" s="1"/>
  <c r="O5" i="39" s="1"/>
  <c r="K5" i="39"/>
  <c r="J5" i="39"/>
  <c r="I5" i="39"/>
  <c r="H5" i="39"/>
  <c r="G5" i="39"/>
  <c r="F5" i="39"/>
  <c r="E5" i="39"/>
  <c r="D5" i="39"/>
  <c r="N83" i="38"/>
  <c r="O83" i="38"/>
  <c r="N82" i="38"/>
  <c r="O82" i="38" s="1"/>
  <c r="N81" i="38"/>
  <c r="O81" i="38" s="1"/>
  <c r="N80" i="38"/>
  <c r="O80" i="38"/>
  <c r="N79" i="38"/>
  <c r="O79" i="38" s="1"/>
  <c r="N78" i="38"/>
  <c r="O78" i="38"/>
  <c r="N77" i="38"/>
  <c r="O77" i="38" s="1"/>
  <c r="M76" i="38"/>
  <c r="L76" i="38"/>
  <c r="K76" i="38"/>
  <c r="J76" i="38"/>
  <c r="I76" i="38"/>
  <c r="H76" i="38"/>
  <c r="N76" i="38" s="1"/>
  <c r="O76" i="38" s="1"/>
  <c r="G76" i="38"/>
  <c r="F76" i="38"/>
  <c r="E76" i="38"/>
  <c r="D76" i="38"/>
  <c r="N75" i="38"/>
  <c r="O75" i="38" s="1"/>
  <c r="N74" i="38"/>
  <c r="O74" i="38" s="1"/>
  <c r="N73" i="38"/>
  <c r="O73" i="38" s="1"/>
  <c r="N72" i="38"/>
  <c r="O72" i="38"/>
  <c r="N71" i="38"/>
  <c r="O71" i="38" s="1"/>
  <c r="N70" i="38"/>
  <c r="O70" i="38"/>
  <c r="N69" i="38"/>
  <c r="O69" i="38" s="1"/>
  <c r="N68" i="38"/>
  <c r="O68" i="38" s="1"/>
  <c r="N67" i="38"/>
  <c r="O67" i="38" s="1"/>
  <c r="N66" i="38"/>
  <c r="O66" i="38"/>
  <c r="N65" i="38"/>
  <c r="O65" i="38" s="1"/>
  <c r="M64" i="38"/>
  <c r="L64" i="38"/>
  <c r="K64" i="38"/>
  <c r="J64" i="38"/>
  <c r="I64" i="38"/>
  <c r="H64" i="38"/>
  <c r="G64" i="38"/>
  <c r="F64" i="38"/>
  <c r="E64" i="38"/>
  <c r="D64" i="38"/>
  <c r="N63" i="38"/>
  <c r="O63" i="38"/>
  <c r="N62" i="38"/>
  <c r="O62" i="38" s="1"/>
  <c r="N61" i="38"/>
  <c r="O61" i="38" s="1"/>
  <c r="M60" i="38"/>
  <c r="L60" i="38"/>
  <c r="K60" i="38"/>
  <c r="J60" i="38"/>
  <c r="I60" i="38"/>
  <c r="H60" i="38"/>
  <c r="G60" i="38"/>
  <c r="F60" i="38"/>
  <c r="E60" i="38"/>
  <c r="E84" i="38" s="1"/>
  <c r="D60" i="38"/>
  <c r="N60" i="38" s="1"/>
  <c r="O60" i="38" s="1"/>
  <c r="N59" i="38"/>
  <c r="O59" i="38" s="1"/>
  <c r="N58" i="38"/>
  <c r="O58" i="38" s="1"/>
  <c r="N57" i="38"/>
  <c r="O57" i="38"/>
  <c r="N56" i="38"/>
  <c r="O56" i="38" s="1"/>
  <c r="N55" i="38"/>
  <c r="O55" i="38"/>
  <c r="N54" i="38"/>
  <c r="O54" i="38"/>
  <c r="N53" i="38"/>
  <c r="O53" i="38" s="1"/>
  <c r="N52" i="38"/>
  <c r="O52" i="38" s="1"/>
  <c r="N51" i="38"/>
  <c r="O51" i="38" s="1"/>
  <c r="N50" i="38"/>
  <c r="O50" i="38" s="1"/>
  <c r="N49" i="38"/>
  <c r="O49" i="38"/>
  <c r="N48" i="38"/>
  <c r="O48" i="38" s="1"/>
  <c r="N47" i="38"/>
  <c r="O47" i="38" s="1"/>
  <c r="N46" i="38"/>
  <c r="O46" i="38" s="1"/>
  <c r="N45" i="38"/>
  <c r="O45" i="38"/>
  <c r="N44" i="38"/>
  <c r="O44" i="38" s="1"/>
  <c r="N43" i="38"/>
  <c r="O43" i="38" s="1"/>
  <c r="N42" i="38"/>
  <c r="O42" i="38" s="1"/>
  <c r="M41" i="38"/>
  <c r="L41" i="38"/>
  <c r="K41" i="38"/>
  <c r="J41" i="38"/>
  <c r="I41" i="38"/>
  <c r="H41" i="38"/>
  <c r="G41" i="38"/>
  <c r="G84" i="38" s="1"/>
  <c r="F41" i="38"/>
  <c r="F84" i="38" s="1"/>
  <c r="E41" i="38"/>
  <c r="D41" i="38"/>
  <c r="D84" i="38" s="1"/>
  <c r="N40" i="38"/>
  <c r="O40" i="38"/>
  <c r="N39" i="38"/>
  <c r="O39" i="38" s="1"/>
  <c r="N38" i="38"/>
  <c r="O38" i="38" s="1"/>
  <c r="N37" i="38"/>
  <c r="O37" i="38"/>
  <c r="N36" i="38"/>
  <c r="O36" i="38"/>
  <c r="N35" i="38"/>
  <c r="O35" i="38"/>
  <c r="N34" i="38"/>
  <c r="O34" i="38"/>
  <c r="N33" i="38"/>
  <c r="O33" i="38" s="1"/>
  <c r="N32" i="38"/>
  <c r="O32" i="38" s="1"/>
  <c r="N31" i="38"/>
  <c r="O31" i="38"/>
  <c r="N30" i="38"/>
  <c r="O30" i="38"/>
  <c r="N29" i="38"/>
  <c r="O29" i="38"/>
  <c r="N28" i="38"/>
  <c r="O28" i="38"/>
  <c r="N27" i="38"/>
  <c r="O27" i="38" s="1"/>
  <c r="N26" i="38"/>
  <c r="O26" i="38" s="1"/>
  <c r="N25" i="38"/>
  <c r="O25" i="38"/>
  <c r="N24" i="38"/>
  <c r="O24" i="38"/>
  <c r="N23" i="38"/>
  <c r="O23" i="38"/>
  <c r="N22" i="38"/>
  <c r="O22" i="38"/>
  <c r="N21" i="38"/>
  <c r="O21" i="38" s="1"/>
  <c r="N20" i="38"/>
  <c r="O20" i="38" s="1"/>
  <c r="N19" i="38"/>
  <c r="O19" i="38"/>
  <c r="M18" i="38"/>
  <c r="L18" i="38"/>
  <c r="L84" i="38" s="1"/>
  <c r="K18" i="38"/>
  <c r="J18" i="38"/>
  <c r="I18" i="38"/>
  <c r="H18" i="38"/>
  <c r="G18" i="38"/>
  <c r="F18" i="38"/>
  <c r="E18" i="38"/>
  <c r="D18" i="38"/>
  <c r="N18" i="38" s="1"/>
  <c r="O18" i="38" s="1"/>
  <c r="N17" i="38"/>
  <c r="O17" i="38"/>
  <c r="N16" i="38"/>
  <c r="O16" i="38"/>
  <c r="N15" i="38"/>
  <c r="O15" i="38"/>
  <c r="N14" i="38"/>
  <c r="O14" i="38" s="1"/>
  <c r="M13" i="38"/>
  <c r="L13" i="38"/>
  <c r="K13" i="38"/>
  <c r="J13" i="38"/>
  <c r="I13" i="38"/>
  <c r="I84" i="38" s="1"/>
  <c r="H13" i="38"/>
  <c r="H84" i="38" s="1"/>
  <c r="G13" i="38"/>
  <c r="F13" i="38"/>
  <c r="E13" i="38"/>
  <c r="D13" i="38"/>
  <c r="N13" i="38" s="1"/>
  <c r="O13" i="38" s="1"/>
  <c r="N12" i="38"/>
  <c r="O12" i="38" s="1"/>
  <c r="N11" i="38"/>
  <c r="O11" i="38"/>
  <c r="N10" i="38"/>
  <c r="O10" i="38"/>
  <c r="N9" i="38"/>
  <c r="O9" i="38"/>
  <c r="N8" i="38"/>
  <c r="O8" i="38"/>
  <c r="N7" i="38"/>
  <c r="O7" i="38" s="1"/>
  <c r="N6" i="38"/>
  <c r="O6" i="38" s="1"/>
  <c r="M5" i="38"/>
  <c r="L5" i="38"/>
  <c r="K5" i="38"/>
  <c r="K84" i="38" s="1"/>
  <c r="J5" i="38"/>
  <c r="N5" i="38" s="1"/>
  <c r="O5" i="38" s="1"/>
  <c r="I5" i="38"/>
  <c r="H5" i="38"/>
  <c r="G5" i="38"/>
  <c r="F5" i="38"/>
  <c r="E5" i="38"/>
  <c r="D5" i="38"/>
  <c r="N79" i="37"/>
  <c r="O79" i="37"/>
  <c r="N78" i="37"/>
  <c r="O78" i="37"/>
  <c r="N77" i="37"/>
  <c r="O77" i="37"/>
  <c r="N76" i="37"/>
  <c r="O76" i="37"/>
  <c r="N75" i="37"/>
  <c r="O75" i="37" s="1"/>
  <c r="N74" i="37"/>
  <c r="O74" i="37" s="1"/>
  <c r="N73" i="37"/>
  <c r="O73" i="37"/>
  <c r="M72" i="37"/>
  <c r="L72" i="37"/>
  <c r="K72" i="37"/>
  <c r="J72" i="37"/>
  <c r="N72" i="37" s="1"/>
  <c r="O72" i="37" s="1"/>
  <c r="I72" i="37"/>
  <c r="H72" i="37"/>
  <c r="G72" i="37"/>
  <c r="F72" i="37"/>
  <c r="E72" i="37"/>
  <c r="D72" i="37"/>
  <c r="N71" i="37"/>
  <c r="O71" i="37"/>
  <c r="N70" i="37"/>
  <c r="O70" i="37"/>
  <c r="N69" i="37"/>
  <c r="O69" i="37"/>
  <c r="N68" i="37"/>
  <c r="O68" i="37"/>
  <c r="N67" i="37"/>
  <c r="O67" i="37" s="1"/>
  <c r="N66" i="37"/>
  <c r="O66" i="37" s="1"/>
  <c r="N65" i="37"/>
  <c r="O65" i="37"/>
  <c r="N64" i="37"/>
  <c r="O64" i="37"/>
  <c r="N63" i="37"/>
  <c r="O63" i="37"/>
  <c r="N62" i="37"/>
  <c r="O62" i="37"/>
  <c r="M61" i="37"/>
  <c r="L61" i="37"/>
  <c r="K61" i="37"/>
  <c r="J61" i="37"/>
  <c r="I61" i="37"/>
  <c r="H61" i="37"/>
  <c r="G61" i="37"/>
  <c r="F61" i="37"/>
  <c r="E61" i="37"/>
  <c r="D61" i="37"/>
  <c r="N61" i="37" s="1"/>
  <c r="O61" i="37" s="1"/>
  <c r="N60" i="37"/>
  <c r="O60" i="37" s="1"/>
  <c r="N59" i="37"/>
  <c r="O59" i="37" s="1"/>
  <c r="N58" i="37"/>
  <c r="O58" i="37"/>
  <c r="N57" i="37"/>
  <c r="O57" i="37"/>
  <c r="M56" i="37"/>
  <c r="L56" i="37"/>
  <c r="K56" i="37"/>
  <c r="J56" i="37"/>
  <c r="I56" i="37"/>
  <c r="H56" i="37"/>
  <c r="G56" i="37"/>
  <c r="F56" i="37"/>
  <c r="E56" i="37"/>
  <c r="D56" i="37"/>
  <c r="N56" i="37"/>
  <c r="O56" i="37"/>
  <c r="N55" i="37"/>
  <c r="O55" i="37"/>
  <c r="N54" i="37"/>
  <c r="O54" i="37"/>
  <c r="N53" i="37"/>
  <c r="O53" i="37" s="1"/>
  <c r="N52" i="37"/>
  <c r="O52" i="37" s="1"/>
  <c r="N51" i="37"/>
  <c r="O51" i="37"/>
  <c r="N50" i="37"/>
  <c r="O50" i="37"/>
  <c r="N49" i="37"/>
  <c r="O49" i="37"/>
  <c r="N48" i="37"/>
  <c r="O48" i="37"/>
  <c r="N47" i="37"/>
  <c r="O47" i="37" s="1"/>
  <c r="N46" i="37"/>
  <c r="O46" i="37" s="1"/>
  <c r="N45" i="37"/>
  <c r="O45" i="37"/>
  <c r="N44" i="37"/>
  <c r="O44" i="37"/>
  <c r="N43" i="37"/>
  <c r="O43" i="37"/>
  <c r="N42" i="37"/>
  <c r="O42" i="37"/>
  <c r="N41" i="37"/>
  <c r="O41" i="37" s="1"/>
  <c r="N40" i="37"/>
  <c r="O40" i="37" s="1"/>
  <c r="N39" i="37"/>
  <c r="O39" i="37"/>
  <c r="N38" i="37"/>
  <c r="O38" i="37"/>
  <c r="M37" i="37"/>
  <c r="L37" i="37"/>
  <c r="K37" i="37"/>
  <c r="J37" i="37"/>
  <c r="I37" i="37"/>
  <c r="H37" i="37"/>
  <c r="G37" i="37"/>
  <c r="F37" i="37"/>
  <c r="E37" i="37"/>
  <c r="D37" i="37"/>
  <c r="N37" i="37" s="1"/>
  <c r="O37" i="37" s="1"/>
  <c r="N36" i="37"/>
  <c r="O36" i="37"/>
  <c r="N35" i="37"/>
  <c r="O35" i="37"/>
  <c r="N34" i="37"/>
  <c r="O34" i="37" s="1"/>
  <c r="N33" i="37"/>
  <c r="O33" i="37" s="1"/>
  <c r="N32" i="37"/>
  <c r="O32" i="37"/>
  <c r="N31" i="37"/>
  <c r="O31" i="37"/>
  <c r="N30" i="37"/>
  <c r="O30" i="37"/>
  <c r="N29" i="37"/>
  <c r="O29" i="37"/>
  <c r="N28" i="37"/>
  <c r="O28" i="37" s="1"/>
  <c r="N27" i="37"/>
  <c r="O27" i="37" s="1"/>
  <c r="N26" i="37"/>
  <c r="O26" i="37"/>
  <c r="N25" i="37"/>
  <c r="O25" i="37"/>
  <c r="N24" i="37"/>
  <c r="O24" i="37"/>
  <c r="N23" i="37"/>
  <c r="O23" i="37"/>
  <c r="N22" i="37"/>
  <c r="O22" i="37" s="1"/>
  <c r="N21" i="37"/>
  <c r="O21" i="37" s="1"/>
  <c r="N20" i="37"/>
  <c r="O20" i="37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/>
  <c r="N17" i="37"/>
  <c r="O17" i="37"/>
  <c r="N16" i="37"/>
  <c r="O16" i="37"/>
  <c r="N15" i="37"/>
  <c r="O15" i="37" s="1"/>
  <c r="N14" i="37"/>
  <c r="O14" i="37" s="1"/>
  <c r="M13" i="37"/>
  <c r="L13" i="37"/>
  <c r="K13" i="37"/>
  <c r="K80" i="37"/>
  <c r="J13" i="37"/>
  <c r="I13" i="37"/>
  <c r="I80" i="37" s="1"/>
  <c r="H13" i="37"/>
  <c r="G13" i="37"/>
  <c r="G80" i="37" s="1"/>
  <c r="F13" i="37"/>
  <c r="E13" i="37"/>
  <c r="D13" i="37"/>
  <c r="N12" i="37"/>
  <c r="O12" i="37"/>
  <c r="N11" i="37"/>
  <c r="O11" i="37"/>
  <c r="N10" i="37"/>
  <c r="O10" i="37"/>
  <c r="N9" i="37"/>
  <c r="O9" i="37"/>
  <c r="N8" i="37"/>
  <c r="O8" i="37" s="1"/>
  <c r="N7" i="37"/>
  <c r="O7" i="37" s="1"/>
  <c r="N6" i="37"/>
  <c r="O6" i="37"/>
  <c r="M5" i="37"/>
  <c r="M80" i="37" s="1"/>
  <c r="L5" i="37"/>
  <c r="L80" i="37" s="1"/>
  <c r="K5" i="37"/>
  <c r="J5" i="37"/>
  <c r="J80" i="37" s="1"/>
  <c r="I5" i="37"/>
  <c r="H5" i="37"/>
  <c r="G5" i="37"/>
  <c r="F5" i="37"/>
  <c r="F80" i="37" s="1"/>
  <c r="E5" i="37"/>
  <c r="D5" i="37"/>
  <c r="N75" i="36"/>
  <c r="O75" i="36"/>
  <c r="N74" i="36"/>
  <c r="O74" i="36"/>
  <c r="N73" i="36"/>
  <c r="O73" i="36"/>
  <c r="N72" i="36"/>
  <c r="O72" i="36" s="1"/>
  <c r="N71" i="36"/>
  <c r="O71" i="36" s="1"/>
  <c r="M70" i="36"/>
  <c r="L70" i="36"/>
  <c r="K70" i="36"/>
  <c r="J70" i="36"/>
  <c r="N70" i="36" s="1"/>
  <c r="O70" i="36" s="1"/>
  <c r="I70" i="36"/>
  <c r="H70" i="36"/>
  <c r="G70" i="36"/>
  <c r="F70" i="36"/>
  <c r="E70" i="36"/>
  <c r="D70" i="36"/>
  <c r="N69" i="36"/>
  <c r="O69" i="36" s="1"/>
  <c r="N68" i="36"/>
  <c r="O68" i="36"/>
  <c r="N67" i="36"/>
  <c r="O67" i="36"/>
  <c r="N66" i="36"/>
  <c r="O66" i="36"/>
  <c r="N65" i="36"/>
  <c r="O65" i="36"/>
  <c r="N64" i="36"/>
  <c r="O64" i="36" s="1"/>
  <c r="N63" i="36"/>
  <c r="O63" i="36" s="1"/>
  <c r="N62" i="36"/>
  <c r="O62" i="36"/>
  <c r="M61" i="36"/>
  <c r="L61" i="36"/>
  <c r="K61" i="36"/>
  <c r="J61" i="36"/>
  <c r="I61" i="36"/>
  <c r="H61" i="36"/>
  <c r="N61" i="36" s="1"/>
  <c r="O61" i="36" s="1"/>
  <c r="G61" i="36"/>
  <c r="F61" i="36"/>
  <c r="E61" i="36"/>
  <c r="D61" i="36"/>
  <c r="N60" i="36"/>
  <c r="O60" i="36"/>
  <c r="N59" i="36"/>
  <c r="O59" i="36" s="1"/>
  <c r="N58" i="36"/>
  <c r="O58" i="36" s="1"/>
  <c r="N57" i="36"/>
  <c r="O57" i="36" s="1"/>
  <c r="M56" i="36"/>
  <c r="L56" i="36"/>
  <c r="K56" i="36"/>
  <c r="J56" i="36"/>
  <c r="I56" i="36"/>
  <c r="H56" i="36"/>
  <c r="G56" i="36"/>
  <c r="F56" i="36"/>
  <c r="E56" i="36"/>
  <c r="N56" i="36" s="1"/>
  <c r="O56" i="36" s="1"/>
  <c r="D56" i="36"/>
  <c r="N55" i="36"/>
  <c r="O55" i="36"/>
  <c r="N54" i="36"/>
  <c r="O54" i="36" s="1"/>
  <c r="N53" i="36"/>
  <c r="O53" i="36"/>
  <c r="N52" i="36"/>
  <c r="O52" i="36" s="1"/>
  <c r="N51" i="36"/>
  <c r="O51" i="36" s="1"/>
  <c r="N50" i="36"/>
  <c r="O50" i="36" s="1"/>
  <c r="N49" i="36"/>
  <c r="O49" i="36"/>
  <c r="N48" i="36"/>
  <c r="O48" i="36" s="1"/>
  <c r="N47" i="36"/>
  <c r="O47" i="36"/>
  <c r="N46" i="36"/>
  <c r="O46" i="36" s="1"/>
  <c r="N45" i="36"/>
  <c r="O45" i="36" s="1"/>
  <c r="N44" i="36"/>
  <c r="O44" i="36" s="1"/>
  <c r="N43" i="36"/>
  <c r="O43" i="36"/>
  <c r="N42" i="36"/>
  <c r="O42" i="36" s="1"/>
  <c r="N41" i="36"/>
  <c r="O41" i="36"/>
  <c r="N40" i="36"/>
  <c r="O40" i="36" s="1"/>
  <c r="N39" i="36"/>
  <c r="O39" i="36" s="1"/>
  <c r="N38" i="36"/>
  <c r="O38" i="36" s="1"/>
  <c r="M37" i="36"/>
  <c r="L37" i="36"/>
  <c r="K37" i="36"/>
  <c r="J37" i="36"/>
  <c r="I37" i="36"/>
  <c r="H37" i="36"/>
  <c r="G37" i="36"/>
  <c r="F37" i="36"/>
  <c r="E37" i="36"/>
  <c r="N37" i="36" s="1"/>
  <c r="O37" i="36" s="1"/>
  <c r="D37" i="36"/>
  <c r="N36" i="36"/>
  <c r="O36" i="36" s="1"/>
  <c r="N35" i="36"/>
  <c r="O35" i="36"/>
  <c r="N34" i="36"/>
  <c r="O34" i="36" s="1"/>
  <c r="N33" i="36"/>
  <c r="O33" i="36"/>
  <c r="N32" i="36"/>
  <c r="O32" i="36" s="1"/>
  <c r="N31" i="36"/>
  <c r="O31" i="36" s="1"/>
  <c r="N30" i="36"/>
  <c r="O30" i="36" s="1"/>
  <c r="N29" i="36"/>
  <c r="O29" i="36"/>
  <c r="N28" i="36"/>
  <c r="O28" i="36" s="1"/>
  <c r="N27" i="36"/>
  <c r="O27" i="36"/>
  <c r="N26" i="36"/>
  <c r="O26" i="36" s="1"/>
  <c r="N25" i="36"/>
  <c r="O25" i="36" s="1"/>
  <c r="N24" i="36"/>
  <c r="O24" i="36" s="1"/>
  <c r="N23" i="36"/>
  <c r="O23" i="36"/>
  <c r="N22" i="36"/>
  <c r="O22" i="36" s="1"/>
  <c r="N21" i="36"/>
  <c r="O21" i="36"/>
  <c r="N20" i="36"/>
  <c r="O20" i="36" s="1"/>
  <c r="M19" i="36"/>
  <c r="L19" i="36"/>
  <c r="K19" i="36"/>
  <c r="K76" i="36" s="1"/>
  <c r="J19" i="36"/>
  <c r="I19" i="36"/>
  <c r="H19" i="36"/>
  <c r="G19" i="36"/>
  <c r="F19" i="36"/>
  <c r="E19" i="36"/>
  <c r="E76" i="36"/>
  <c r="D19" i="36"/>
  <c r="N19" i="36" s="1"/>
  <c r="O19" i="36" s="1"/>
  <c r="N18" i="36"/>
  <c r="O18" i="36"/>
  <c r="N17" i="36"/>
  <c r="O17" i="36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D76" i="36" s="1"/>
  <c r="N12" i="36"/>
  <c r="O12" i="36"/>
  <c r="N11" i="36"/>
  <c r="O11" i="36"/>
  <c r="N10" i="36"/>
  <c r="O10" i="36" s="1"/>
  <c r="N9" i="36"/>
  <c r="O9" i="36" s="1"/>
  <c r="N8" i="36"/>
  <c r="O8" i="36"/>
  <c r="N7" i="36"/>
  <c r="O7" i="36"/>
  <c r="N6" i="36"/>
  <c r="O6" i="36"/>
  <c r="M5" i="36"/>
  <c r="L5" i="36"/>
  <c r="L76" i="36" s="1"/>
  <c r="K5" i="36"/>
  <c r="J5" i="36"/>
  <c r="J76" i="36" s="1"/>
  <c r="I5" i="36"/>
  <c r="I76" i="36"/>
  <c r="H5" i="36"/>
  <c r="H76" i="36" s="1"/>
  <c r="G5" i="36"/>
  <c r="G76" i="36" s="1"/>
  <c r="F5" i="36"/>
  <c r="E5" i="36"/>
  <c r="N5" i="36" s="1"/>
  <c r="O5" i="36" s="1"/>
  <c r="D5" i="36"/>
  <c r="N78" i="35"/>
  <c r="O78" i="35" s="1"/>
  <c r="N77" i="35"/>
  <c r="O77" i="35" s="1"/>
  <c r="N76" i="35"/>
  <c r="O76" i="35"/>
  <c r="N75" i="35"/>
  <c r="O75" i="35"/>
  <c r="N74" i="35"/>
  <c r="O74" i="35"/>
  <c r="M73" i="35"/>
  <c r="L73" i="35"/>
  <c r="K73" i="35"/>
  <c r="J73" i="35"/>
  <c r="I73" i="35"/>
  <c r="H73" i="35"/>
  <c r="G73" i="35"/>
  <c r="F73" i="35"/>
  <c r="N73" i="35"/>
  <c r="O73" i="35"/>
  <c r="E73" i="35"/>
  <c r="D73" i="35"/>
  <c r="N72" i="35"/>
  <c r="O72" i="35"/>
  <c r="N71" i="35"/>
  <c r="O71" i="35" s="1"/>
  <c r="N70" i="35"/>
  <c r="O70" i="35" s="1"/>
  <c r="N69" i="35"/>
  <c r="O69" i="35"/>
  <c r="N68" i="35"/>
  <c r="O68" i="35"/>
  <c r="N67" i="35"/>
  <c r="O67" i="35"/>
  <c r="N66" i="35"/>
  <c r="O66" i="35"/>
  <c r="N65" i="35"/>
  <c r="O65" i="35" s="1"/>
  <c r="N64" i="35"/>
  <c r="O64" i="35" s="1"/>
  <c r="N63" i="35"/>
  <c r="O63" i="35"/>
  <c r="M62" i="35"/>
  <c r="M79" i="35" s="1"/>
  <c r="L62" i="35"/>
  <c r="K62" i="35"/>
  <c r="J62" i="35"/>
  <c r="I62" i="35"/>
  <c r="H62" i="35"/>
  <c r="G62" i="35"/>
  <c r="F62" i="35"/>
  <c r="E62" i="35"/>
  <c r="D62" i="35"/>
  <c r="N62" i="35" s="1"/>
  <c r="O62" i="35" s="1"/>
  <c r="N61" i="35"/>
  <c r="O61" i="35"/>
  <c r="N60" i="35"/>
  <c r="O60" i="35"/>
  <c r="N59" i="35"/>
  <c r="O59" i="35"/>
  <c r="N58" i="35"/>
  <c r="O58" i="35" s="1"/>
  <c r="M57" i="35"/>
  <c r="L57" i="35"/>
  <c r="K57" i="35"/>
  <c r="J57" i="35"/>
  <c r="I57" i="35"/>
  <c r="H57" i="35"/>
  <c r="G57" i="35"/>
  <c r="F57" i="35"/>
  <c r="N57" i="35" s="1"/>
  <c r="O57" i="35" s="1"/>
  <c r="E57" i="35"/>
  <c r="D57" i="35"/>
  <c r="N56" i="35"/>
  <c r="O56" i="35" s="1"/>
  <c r="N55" i="35"/>
  <c r="O55" i="35" s="1"/>
  <c r="N54" i="35"/>
  <c r="O54" i="35"/>
  <c r="N53" i="35"/>
  <c r="O53" i="35"/>
  <c r="N52" i="35"/>
  <c r="O52" i="35"/>
  <c r="N51" i="35"/>
  <c r="O51" i="35"/>
  <c r="N50" i="35"/>
  <c r="O50" i="35" s="1"/>
  <c r="N49" i="35"/>
  <c r="O49" i="35" s="1"/>
  <c r="N48" i="35"/>
  <c r="O48" i="35"/>
  <c r="N47" i="35"/>
  <c r="O47" i="35"/>
  <c r="N46" i="35"/>
  <c r="O46" i="35"/>
  <c r="N45" i="35"/>
  <c r="O45" i="35"/>
  <c r="N44" i="35"/>
  <c r="O44" i="35" s="1"/>
  <c r="N43" i="35"/>
  <c r="O43" i="35" s="1"/>
  <c r="N42" i="35"/>
  <c r="O42" i="35"/>
  <c r="N41" i="35"/>
  <c r="O41" i="35"/>
  <c r="N40" i="35"/>
  <c r="O40" i="35"/>
  <c r="M39" i="35"/>
  <c r="L39" i="35"/>
  <c r="K39" i="35"/>
  <c r="J39" i="35"/>
  <c r="I39" i="35"/>
  <c r="H39" i="35"/>
  <c r="G39" i="35"/>
  <c r="F39" i="35"/>
  <c r="E39" i="35"/>
  <c r="D39" i="35"/>
  <c r="N39" i="35" s="1"/>
  <c r="O39" i="35" s="1"/>
  <c r="N38" i="35"/>
  <c r="O38" i="35"/>
  <c r="N37" i="35"/>
  <c r="O37" i="35" s="1"/>
  <c r="N36" i="35"/>
  <c r="O36" i="35" s="1"/>
  <c r="N35" i="35"/>
  <c r="O35" i="35"/>
  <c r="N34" i="35"/>
  <c r="O34" i="35"/>
  <c r="N33" i="35"/>
  <c r="O33" i="35"/>
  <c r="N32" i="35"/>
  <c r="O32" i="35"/>
  <c r="N31" i="35"/>
  <c r="O31" i="35" s="1"/>
  <c r="N30" i="35"/>
  <c r="O30" i="35" s="1"/>
  <c r="N29" i="35"/>
  <c r="O29" i="35"/>
  <c r="N28" i="35"/>
  <c r="O28" i="35"/>
  <c r="N27" i="35"/>
  <c r="O27" i="35"/>
  <c r="N26" i="35"/>
  <c r="O26" i="35"/>
  <c r="N25" i="35"/>
  <c r="O25" i="35" s="1"/>
  <c r="N24" i="35"/>
  <c r="O24" i="35" s="1"/>
  <c r="N23" i="35"/>
  <c r="O23" i="35"/>
  <c r="N22" i="35"/>
  <c r="O22" i="35"/>
  <c r="N21" i="35"/>
  <c r="O21" i="35"/>
  <c r="N20" i="35"/>
  <c r="O20" i="35"/>
  <c r="M19" i="35"/>
  <c r="L19" i="35"/>
  <c r="K19" i="35"/>
  <c r="J19" i="35"/>
  <c r="I19" i="35"/>
  <c r="H19" i="35"/>
  <c r="G19" i="35"/>
  <c r="G79" i="35" s="1"/>
  <c r="F19" i="35"/>
  <c r="E19" i="35"/>
  <c r="D19" i="35"/>
  <c r="N18" i="35"/>
  <c r="O18" i="35" s="1"/>
  <c r="N17" i="35"/>
  <c r="O17" i="35" s="1"/>
  <c r="N16" i="35"/>
  <c r="O16" i="35"/>
  <c r="N15" i="35"/>
  <c r="O15" i="35"/>
  <c r="N14" i="35"/>
  <c r="O14" i="35"/>
  <c r="M13" i="35"/>
  <c r="L13" i="35"/>
  <c r="K13" i="35"/>
  <c r="J13" i="35"/>
  <c r="I13" i="35"/>
  <c r="H13" i="35"/>
  <c r="G13" i="35"/>
  <c r="F13" i="35"/>
  <c r="F79" i="35"/>
  <c r="E13" i="35"/>
  <c r="D13" i="35"/>
  <c r="N13" i="35" s="1"/>
  <c r="O13" i="35" s="1"/>
  <c r="N12" i="35"/>
  <c r="O12" i="35"/>
  <c r="N11" i="35"/>
  <c r="O11" i="35" s="1"/>
  <c r="N10" i="35"/>
  <c r="O10" i="35" s="1"/>
  <c r="N9" i="35"/>
  <c r="O9" i="35"/>
  <c r="N8" i="35"/>
  <c r="O8" i="35"/>
  <c r="N7" i="35"/>
  <c r="O7" i="35"/>
  <c r="N6" i="35"/>
  <c r="O6" i="35"/>
  <c r="M5" i="35"/>
  <c r="L5" i="35"/>
  <c r="L79" i="35" s="1"/>
  <c r="K5" i="35"/>
  <c r="J5" i="35"/>
  <c r="J79" i="35" s="1"/>
  <c r="I5" i="35"/>
  <c r="I79" i="35" s="1"/>
  <c r="H5" i="35"/>
  <c r="H79" i="35" s="1"/>
  <c r="G5" i="35"/>
  <c r="F5" i="35"/>
  <c r="E5" i="35"/>
  <c r="D5" i="35"/>
  <c r="N5" i="35" s="1"/>
  <c r="O5" i="35" s="1"/>
  <c r="N82" i="34"/>
  <c r="O82" i="34" s="1"/>
  <c r="N81" i="34"/>
  <c r="O81" i="34"/>
  <c r="N80" i="34"/>
  <c r="O80" i="34"/>
  <c r="N79" i="34"/>
  <c r="O79" i="34"/>
  <c r="N78" i="34"/>
  <c r="O78" i="34"/>
  <c r="N77" i="34"/>
  <c r="O77" i="34"/>
  <c r="M76" i="34"/>
  <c r="L76" i="34"/>
  <c r="K76" i="34"/>
  <c r="J76" i="34"/>
  <c r="I76" i="34"/>
  <c r="H76" i="34"/>
  <c r="G76" i="34"/>
  <c r="F76" i="34"/>
  <c r="E76" i="34"/>
  <c r="D76" i="34"/>
  <c r="N76" i="34" s="1"/>
  <c r="O76" i="34" s="1"/>
  <c r="N75" i="34"/>
  <c r="O75" i="34" s="1"/>
  <c r="N74" i="34"/>
  <c r="O74" i="34"/>
  <c r="N73" i="34"/>
  <c r="O73" i="34"/>
  <c r="N72" i="34"/>
  <c r="O72" i="34"/>
  <c r="N71" i="34"/>
  <c r="O71" i="34"/>
  <c r="N70" i="34"/>
  <c r="O70" i="34"/>
  <c r="N69" i="34"/>
  <c r="O69" i="34" s="1"/>
  <c r="N68" i="34"/>
  <c r="O68" i="34"/>
  <c r="N67" i="34"/>
  <c r="O67" i="34"/>
  <c r="M66" i="34"/>
  <c r="L66" i="34"/>
  <c r="N66" i="34" s="1"/>
  <c r="O66" i="34" s="1"/>
  <c r="K66" i="34"/>
  <c r="J66" i="34"/>
  <c r="I66" i="34"/>
  <c r="H66" i="34"/>
  <c r="G66" i="34"/>
  <c r="F66" i="34"/>
  <c r="E66" i="34"/>
  <c r="D66" i="34"/>
  <c r="N65" i="34"/>
  <c r="O65" i="34"/>
  <c r="N64" i="34"/>
  <c r="O64" i="34"/>
  <c r="N63" i="34"/>
  <c r="O63" i="34"/>
  <c r="N62" i="34"/>
  <c r="O62" i="34"/>
  <c r="M61" i="34"/>
  <c r="L61" i="34"/>
  <c r="K61" i="34"/>
  <c r="J61" i="34"/>
  <c r="I61" i="34"/>
  <c r="H61" i="34"/>
  <c r="H83" i="34" s="1"/>
  <c r="G61" i="34"/>
  <c r="F61" i="34"/>
  <c r="E61" i="34"/>
  <c r="D61" i="34"/>
  <c r="N61" i="34" s="1"/>
  <c r="O61" i="34" s="1"/>
  <c r="N60" i="34"/>
  <c r="O60" i="34" s="1"/>
  <c r="N59" i="34"/>
  <c r="O59" i="34"/>
  <c r="N58" i="34"/>
  <c r="O58" i="34"/>
  <c r="N57" i="34"/>
  <c r="O57" i="34"/>
  <c r="N56" i="34"/>
  <c r="O56" i="34"/>
  <c r="N55" i="34"/>
  <c r="O55" i="34"/>
  <c r="N54" i="34"/>
  <c r="O54" i="34" s="1"/>
  <c r="N53" i="34"/>
  <c r="O53" i="34"/>
  <c r="N52" i="34"/>
  <c r="O52" i="34"/>
  <c r="N51" i="34"/>
  <c r="O51" i="34"/>
  <c r="N50" i="34"/>
  <c r="O50" i="34"/>
  <c r="N49" i="34"/>
  <c r="O49" i="34" s="1"/>
  <c r="N48" i="34"/>
  <c r="O48" i="34" s="1"/>
  <c r="N47" i="34"/>
  <c r="O47" i="34"/>
  <c r="N46" i="34"/>
  <c r="O46" i="34"/>
  <c r="N45" i="34"/>
  <c r="O45" i="34"/>
  <c r="N44" i="34"/>
  <c r="O44" i="34"/>
  <c r="M43" i="34"/>
  <c r="L43" i="34"/>
  <c r="K43" i="34"/>
  <c r="J43" i="34"/>
  <c r="J83" i="34"/>
  <c r="I43" i="34"/>
  <c r="I83" i="34"/>
  <c r="H43" i="34"/>
  <c r="G43" i="34"/>
  <c r="N43" i="34" s="1"/>
  <c r="O43" i="34" s="1"/>
  <c r="F43" i="34"/>
  <c r="E43" i="34"/>
  <c r="D43" i="34"/>
  <c r="N42" i="34"/>
  <c r="O42" i="34" s="1"/>
  <c r="N41" i="34"/>
  <c r="O41" i="34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/>
  <c r="M14" i="34"/>
  <c r="L14" i="34"/>
  <c r="K14" i="34"/>
  <c r="N14" i="34" s="1"/>
  <c r="O14" i="34" s="1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M83" i="34" s="1"/>
  <c r="L5" i="34"/>
  <c r="K5" i="34"/>
  <c r="K83" i="34" s="1"/>
  <c r="J5" i="34"/>
  <c r="I5" i="34"/>
  <c r="H5" i="34"/>
  <c r="G5" i="34"/>
  <c r="N5" i="34" s="1"/>
  <c r="O5" i="34" s="1"/>
  <c r="F5" i="34"/>
  <c r="F83" i="34"/>
  <c r="E5" i="34"/>
  <c r="D5" i="34"/>
  <c r="D68" i="33"/>
  <c r="N45" i="33"/>
  <c r="O45" i="33"/>
  <c r="N79" i="33"/>
  <c r="O79" i="33" s="1"/>
  <c r="N80" i="33"/>
  <c r="O80" i="33" s="1"/>
  <c r="N81" i="33"/>
  <c r="O81" i="33" s="1"/>
  <c r="N82" i="33"/>
  <c r="O82" i="33" s="1"/>
  <c r="N83" i="33"/>
  <c r="O83" i="33" s="1"/>
  <c r="N61" i="33"/>
  <c r="O61" i="33"/>
  <c r="N46" i="33"/>
  <c r="O46" i="33" s="1"/>
  <c r="N47" i="33"/>
  <c r="O47" i="33" s="1"/>
  <c r="N48" i="33"/>
  <c r="O48" i="33" s="1"/>
  <c r="N49" i="33"/>
  <c r="O49" i="33" s="1"/>
  <c r="N50" i="33"/>
  <c r="O50" i="33" s="1"/>
  <c r="N51" i="33"/>
  <c r="O51" i="33"/>
  <c r="N52" i="33"/>
  <c r="O52" i="33" s="1"/>
  <c r="N53" i="33"/>
  <c r="O53" i="33" s="1"/>
  <c r="N54" i="33"/>
  <c r="O54" i="33" s="1"/>
  <c r="N55" i="33"/>
  <c r="O55" i="33" s="1"/>
  <c r="N56" i="33"/>
  <c r="O56" i="33" s="1"/>
  <c r="N57" i="33"/>
  <c r="O57" i="33"/>
  <c r="N58" i="33"/>
  <c r="O58" i="33" s="1"/>
  <c r="N59" i="33"/>
  <c r="O59" i="33" s="1"/>
  <c r="N60" i="33"/>
  <c r="O60" i="33" s="1"/>
  <c r="N24" i="33"/>
  <c r="O24" i="33" s="1"/>
  <c r="N25" i="33"/>
  <c r="O25" i="33" s="1"/>
  <c r="N26" i="33"/>
  <c r="O26" i="33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/>
  <c r="N39" i="33"/>
  <c r="O39" i="33" s="1"/>
  <c r="N40" i="33"/>
  <c r="O40" i="33" s="1"/>
  <c r="N41" i="33"/>
  <c r="O41" i="33" s="1"/>
  <c r="N42" i="33"/>
  <c r="O42" i="33" s="1"/>
  <c r="N43" i="33"/>
  <c r="O43" i="33" s="1"/>
  <c r="E44" i="33"/>
  <c r="F44" i="33"/>
  <c r="N44" i="33" s="1"/>
  <c r="O44" i="33" s="1"/>
  <c r="G44" i="33"/>
  <c r="H44" i="33"/>
  <c r="I44" i="33"/>
  <c r="J44" i="33"/>
  <c r="K44" i="33"/>
  <c r="L44" i="33"/>
  <c r="M44" i="33"/>
  <c r="D44" i="33"/>
  <c r="E22" i="33"/>
  <c r="N22" i="33" s="1"/>
  <c r="O22" i="33" s="1"/>
  <c r="F22" i="33"/>
  <c r="G22" i="33"/>
  <c r="H22" i="33"/>
  <c r="I22" i="33"/>
  <c r="I84" i="33" s="1"/>
  <c r="J22" i="33"/>
  <c r="K22" i="33"/>
  <c r="L22" i="33"/>
  <c r="M22" i="33"/>
  <c r="D22" i="33"/>
  <c r="E14" i="33"/>
  <c r="F14" i="33"/>
  <c r="N14" i="33" s="1"/>
  <c r="O14" i="33" s="1"/>
  <c r="G14" i="33"/>
  <c r="H14" i="33"/>
  <c r="I14" i="33"/>
  <c r="J14" i="33"/>
  <c r="K14" i="33"/>
  <c r="L14" i="33"/>
  <c r="M14" i="33"/>
  <c r="D14" i="33"/>
  <c r="E5" i="33"/>
  <c r="F5" i="33"/>
  <c r="G5" i="33"/>
  <c r="G84" i="33" s="1"/>
  <c r="H5" i="33"/>
  <c r="H84" i="33"/>
  <c r="I5" i="33"/>
  <c r="J5" i="33"/>
  <c r="J84" i="33" s="1"/>
  <c r="K5" i="33"/>
  <c r="L5" i="33"/>
  <c r="M5" i="33"/>
  <c r="D5" i="33"/>
  <c r="N5" i="33" s="1"/>
  <c r="O5" i="33" s="1"/>
  <c r="E77" i="33"/>
  <c r="F77" i="33"/>
  <c r="F84" i="33" s="1"/>
  <c r="G77" i="33"/>
  <c r="H77" i="33"/>
  <c r="I77" i="33"/>
  <c r="J77" i="33"/>
  <c r="K77" i="33"/>
  <c r="L77" i="33"/>
  <c r="M77" i="33"/>
  <c r="D77" i="33"/>
  <c r="N77" i="33" s="1"/>
  <c r="O77" i="33" s="1"/>
  <c r="N78" i="33"/>
  <c r="O78" i="33"/>
  <c r="N70" i="33"/>
  <c r="N71" i="33"/>
  <c r="O71" i="33" s="1"/>
  <c r="N72" i="33"/>
  <c r="N73" i="33"/>
  <c r="O73" i="33"/>
  <c r="N74" i="33"/>
  <c r="O74" i="33"/>
  <c r="N75" i="33"/>
  <c r="O75" i="33"/>
  <c r="N76" i="33"/>
  <c r="O76" i="33"/>
  <c r="N69" i="33"/>
  <c r="O69" i="33"/>
  <c r="E68" i="33"/>
  <c r="N68" i="33" s="1"/>
  <c r="O68" i="33" s="1"/>
  <c r="F68" i="33"/>
  <c r="G68" i="33"/>
  <c r="H68" i="33"/>
  <c r="I68" i="33"/>
  <c r="J68" i="33"/>
  <c r="K68" i="33"/>
  <c r="L68" i="33"/>
  <c r="L84" i="33" s="1"/>
  <c r="M68" i="33"/>
  <c r="M84" i="33" s="1"/>
  <c r="E63" i="33"/>
  <c r="E84" i="33" s="1"/>
  <c r="F63" i="33"/>
  <c r="G63" i="33"/>
  <c r="H63" i="33"/>
  <c r="I63" i="33"/>
  <c r="J63" i="33"/>
  <c r="K63" i="33"/>
  <c r="L63" i="33"/>
  <c r="M63" i="33"/>
  <c r="D63" i="33"/>
  <c r="N64" i="33"/>
  <c r="O64" i="33" s="1"/>
  <c r="N65" i="33"/>
  <c r="O65" i="33" s="1"/>
  <c r="N66" i="33"/>
  <c r="O66" i="33" s="1"/>
  <c r="N67" i="33"/>
  <c r="O67" i="33" s="1"/>
  <c r="N62" i="33"/>
  <c r="O62" i="33" s="1"/>
  <c r="O72" i="33"/>
  <c r="O70" i="33"/>
  <c r="N16" i="33"/>
  <c r="O16" i="33" s="1"/>
  <c r="N17" i="33"/>
  <c r="O17" i="33" s="1"/>
  <c r="N18" i="33"/>
  <c r="O18" i="33" s="1"/>
  <c r="N19" i="33"/>
  <c r="O19" i="33" s="1"/>
  <c r="N20" i="33"/>
  <c r="O20" i="33" s="1"/>
  <c r="N21" i="33"/>
  <c r="O21" i="33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/>
  <c r="N13" i="33"/>
  <c r="O13" i="33" s="1"/>
  <c r="N6" i="33"/>
  <c r="O6" i="33" s="1"/>
  <c r="N23" i="33"/>
  <c r="O23" i="33" s="1"/>
  <c r="N15" i="33"/>
  <c r="O15" i="33" s="1"/>
  <c r="K79" i="35"/>
  <c r="E79" i="35"/>
  <c r="M76" i="36"/>
  <c r="F76" i="36"/>
  <c r="E80" i="37"/>
  <c r="N5" i="37"/>
  <c r="O5" i="37" s="1"/>
  <c r="M84" i="38"/>
  <c r="G79" i="39"/>
  <c r="K79" i="39"/>
  <c r="O70" i="39"/>
  <c r="E79" i="39"/>
  <c r="I79" i="39"/>
  <c r="D83" i="34"/>
  <c r="E83" i="34"/>
  <c r="H80" i="37"/>
  <c r="N13" i="37"/>
  <c r="O13" i="37" s="1"/>
  <c r="D84" i="33"/>
  <c r="N36" i="39"/>
  <c r="O36" i="39"/>
  <c r="K84" i="33"/>
  <c r="N41" i="38"/>
  <c r="O41" i="38" s="1"/>
  <c r="L80" i="40"/>
  <c r="M80" i="40"/>
  <c r="H80" i="40"/>
  <c r="N72" i="40"/>
  <c r="O72" i="40"/>
  <c r="N61" i="40"/>
  <c r="O61" i="40" s="1"/>
  <c r="E80" i="40"/>
  <c r="N20" i="40"/>
  <c r="O20" i="40"/>
  <c r="D80" i="40"/>
  <c r="N5" i="40"/>
  <c r="O5" i="40" s="1"/>
  <c r="M86" i="41"/>
  <c r="N76" i="41"/>
  <c r="O76" i="41"/>
  <c r="F86" i="41"/>
  <c r="G86" i="41"/>
  <c r="D86" i="41"/>
  <c r="N5" i="41"/>
  <c r="O5" i="41" s="1"/>
  <c r="M88" i="42"/>
  <c r="N62" i="42"/>
  <c r="O62" i="42"/>
  <c r="K88" i="42"/>
  <c r="L88" i="42"/>
  <c r="N5" i="42"/>
  <c r="O5" i="42"/>
  <c r="J88" i="42"/>
  <c r="I88" i="42"/>
  <c r="N78" i="42"/>
  <c r="O78" i="42"/>
  <c r="N67" i="42"/>
  <c r="O67" i="42"/>
  <c r="F88" i="42"/>
  <c r="G88" i="42"/>
  <c r="E88" i="42"/>
  <c r="N88" i="42" s="1"/>
  <c r="O88" i="42" s="1"/>
  <c r="N43" i="42"/>
  <c r="O43" i="42"/>
  <c r="N14" i="42"/>
  <c r="O14" i="42"/>
  <c r="D88" i="42"/>
  <c r="L87" i="43"/>
  <c r="N62" i="43"/>
  <c r="O62" i="43"/>
  <c r="K87" i="43"/>
  <c r="N78" i="43"/>
  <c r="O78" i="43"/>
  <c r="H87" i="43"/>
  <c r="I87" i="43"/>
  <c r="N67" i="43"/>
  <c r="O67" i="43"/>
  <c r="J87" i="43"/>
  <c r="E87" i="43"/>
  <c r="N87" i="43" s="1"/>
  <c r="O87" i="43" s="1"/>
  <c r="F87" i="43"/>
  <c r="N43" i="43"/>
  <c r="O43" i="43" s="1"/>
  <c r="N21" i="43"/>
  <c r="O21" i="43" s="1"/>
  <c r="G87" i="43"/>
  <c r="D87" i="43"/>
  <c r="N5" i="43"/>
  <c r="O5" i="43" s="1"/>
  <c r="L82" i="44"/>
  <c r="M82" i="44"/>
  <c r="K82" i="44"/>
  <c r="I82" i="44"/>
  <c r="N59" i="44"/>
  <c r="O59" i="44" s="1"/>
  <c r="N13" i="44"/>
  <c r="O13" i="44"/>
  <c r="N74" i="44"/>
  <c r="O74" i="44"/>
  <c r="N64" i="44"/>
  <c r="O64" i="44"/>
  <c r="G82" i="44"/>
  <c r="E82" i="44"/>
  <c r="F82" i="44"/>
  <c r="N40" i="44"/>
  <c r="O40" i="44"/>
  <c r="N20" i="44"/>
  <c r="O20" i="44"/>
  <c r="D82" i="44"/>
  <c r="L83" i="45"/>
  <c r="M83" i="45"/>
  <c r="N59" i="45"/>
  <c r="O59" i="45" s="1"/>
  <c r="N74" i="45"/>
  <c r="O74" i="45" s="1"/>
  <c r="N64" i="45"/>
  <c r="O64" i="45" s="1"/>
  <c r="H83" i="45"/>
  <c r="I83" i="45"/>
  <c r="J83" i="45"/>
  <c r="K83" i="45"/>
  <c r="F83" i="45"/>
  <c r="N83" i="45" s="1"/>
  <c r="O83" i="45" s="1"/>
  <c r="N40" i="45"/>
  <c r="O40" i="45"/>
  <c r="D83" i="45"/>
  <c r="N19" i="45"/>
  <c r="O19" i="45" s="1"/>
  <c r="G83" i="45"/>
  <c r="N13" i="45"/>
  <c r="O13" i="45"/>
  <c r="E83" i="45"/>
  <c r="N5" i="45"/>
  <c r="O5" i="45"/>
  <c r="O74" i="46"/>
  <c r="P74" i="46" s="1"/>
  <c r="O65" i="46"/>
  <c r="P65" i="46" s="1"/>
  <c r="O60" i="46"/>
  <c r="P60" i="46" s="1"/>
  <c r="O40" i="46"/>
  <c r="P40" i="46" s="1"/>
  <c r="I83" i="46"/>
  <c r="G83" i="46"/>
  <c r="F83" i="46"/>
  <c r="O13" i="46"/>
  <c r="P13" i="46"/>
  <c r="K83" i="46"/>
  <c r="J83" i="46"/>
  <c r="L83" i="46"/>
  <c r="E83" i="46"/>
  <c r="M83" i="46"/>
  <c r="N83" i="46"/>
  <c r="O5" i="46"/>
  <c r="P5" i="46" s="1"/>
  <c r="D83" i="46"/>
  <c r="O83" i="46" s="1"/>
  <c r="P83" i="46" s="1"/>
  <c r="O93" i="47" l="1"/>
  <c r="P93" i="47" s="1"/>
  <c r="N84" i="33"/>
  <c r="O84" i="33" s="1"/>
  <c r="N82" i="44"/>
  <c r="O82" i="44" s="1"/>
  <c r="N76" i="36"/>
  <c r="O76" i="36" s="1"/>
  <c r="J84" i="38"/>
  <c r="N84" i="38" s="1"/>
  <c r="O84" i="38" s="1"/>
  <c r="L83" i="34"/>
  <c r="D79" i="39"/>
  <c r="N5" i="44"/>
  <c r="O5" i="44" s="1"/>
  <c r="N14" i="43"/>
  <c r="O14" i="43" s="1"/>
  <c r="N21" i="42"/>
  <c r="O21" i="42" s="1"/>
  <c r="I80" i="40"/>
  <c r="N80" i="40" s="1"/>
  <c r="O80" i="40" s="1"/>
  <c r="L79" i="39"/>
  <c r="N19" i="35"/>
  <c r="O19" i="35" s="1"/>
  <c r="J80" i="40"/>
  <c r="N63" i="33"/>
  <c r="O63" i="33" s="1"/>
  <c r="O20" i="46"/>
  <c r="P20" i="46" s="1"/>
  <c r="N21" i="41"/>
  <c r="O21" i="41" s="1"/>
  <c r="N61" i="41"/>
  <c r="O61" i="41" s="1"/>
  <c r="D80" i="37"/>
  <c r="N80" i="37" s="1"/>
  <c r="O80" i="37" s="1"/>
  <c r="N13" i="36"/>
  <c r="O13" i="36" s="1"/>
  <c r="H86" i="41"/>
  <c r="D79" i="35"/>
  <c r="N79" i="35" s="1"/>
  <c r="O79" i="35" s="1"/>
  <c r="H79" i="39"/>
  <c r="E86" i="41"/>
  <c r="N64" i="38"/>
  <c r="O64" i="38" s="1"/>
  <c r="N19" i="39"/>
  <c r="O19" i="39" s="1"/>
  <c r="G83" i="34"/>
  <c r="N83" i="34" s="1"/>
  <c r="O83" i="34" s="1"/>
  <c r="N79" i="39" l="1"/>
  <c r="O79" i="39" s="1"/>
  <c r="N86" i="41"/>
  <c r="O86" i="41" s="1"/>
</calcChain>
</file>

<file path=xl/sharedStrings.xml><?xml version="1.0" encoding="utf-8"?>
<sst xmlns="http://schemas.openxmlformats.org/spreadsheetml/2006/main" count="1597" uniqueCount="215">
  <si>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</si>
  <si>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</si>
  <si>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</si>
  <si>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</si>
  <si>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</si>
  <si>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</si>
  <si>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</si>
  <si>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</si>
  <si>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</si>
  <si>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</si>
  <si>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</si>
  <si>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</si>
  <si>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</si>
  <si>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</si>
  <si>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</si>
  <si>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</si>
  <si>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</si>
  <si>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</si>
  <si>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</si>
  <si>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</si>
  <si>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Cable Television</t>
  </si>
  <si>
    <t>Impact Fees - Residential - Other</t>
  </si>
  <si>
    <t>Impact Fees - Commercial - Other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</si>
  <si>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</si>
  <si>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</si>
  <si>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</si>
  <si>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</si>
  <si>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</si>
  <si>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</si>
  <si>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State Grant - Public Safety</t>
  </si>
  <si>
    <t>Federal Grant - Transportation - Other Transportation</t>
  </si>
  <si>
    <t>State Grant - Physical Environment - Other Physical Environment</t>
  </si>
  <si>
    <t>State Grant - Transportation - Other Transportation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</si>
  <si>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</si>
  <si>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</si>
  <si>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</si>
  <si>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</si>
  <si>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</si>
  <si>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</si>
  <si>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Economic Environment</t>
  </si>
  <si>
    <t>State Shared Revenues - Other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</si>
  <si>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</si>
  <si>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</si>
  <si>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</si>
  <si>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</si>
  <si>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</si>
  <si>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</si>
  <si>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</si>
  <si>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</si>
  <si>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</si>
  <si>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</si>
  <si>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</si>
  <si>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</si>
  <si>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</si>
  <si>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</si>
  <si>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</si>
  <si>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</si>
  <si>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</si>
  <si>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Public Safety - Emergency Management Service Fees / Charges</t>
  </si>
  <si>
    <t>Physical Environment - Garbage / Solid Waste</t>
  </si>
  <si>
    <t>Physical Environment - Water / Sewer Combination Utility</t>
  </si>
  <si>
    <t>Transportation (User Fees) - Airports</t>
  </si>
  <si>
    <t>Transportation (User Fees) - Water Ports and Terminals</t>
  </si>
  <si>
    <t>Transportation (User Fees) - Parking Facilities</t>
  </si>
  <si>
    <t>Transportation (User Fees) - Other Transportation Charges</t>
  </si>
  <si>
    <t>Economic Environment - Housing</t>
  </si>
  <si>
    <t>Economic Environment - Other Economic Environment Charges</t>
  </si>
  <si>
    <t>Culture / Recreation - Libraries</t>
  </si>
  <si>
    <t>Culture / Recreation - Parks and Recreation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</si>
  <si>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</si>
  <si>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</si>
  <si>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</si>
  <si>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</si>
  <si>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Fines - Library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</si>
  <si>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</si>
  <si>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</si>
  <si>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</si>
  <si>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</si>
  <si>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</si>
  <si>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</si>
  <si>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</si>
  <si>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</si>
  <si>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</si>
  <si>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</si>
  <si>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</si>
  <si>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</si>
  <si>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Interest</t>
  </si>
  <si>
    <t>Proprietary Non-Operating Sources - Federal Grants and Donations</t>
  </si>
  <si>
    <t>Proprietary Non-Operating Sources - State Grants and Donations</t>
  </si>
  <si>
    <t>Proprietary Non-Operating Sources - Other Grants and Donations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</si>
  <si>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</si>
  <si>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</si>
  <si>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</si>
  <si>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</si>
  <si>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</si>
  <si>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</si>
  <si>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</si>
  <si>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</si>
  <si>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St. Petersburg Revenues Reported by Account Code and Fund Type</t>
  </si>
  <si>
    <t>Local Fiscal Year Ended September 30, 2010</t>
  </si>
  <si>
    <t>Utility Service Tax - Telecommunications</t>
  </si>
  <si>
    <t>Other General Taxes</t>
  </si>
  <si>
    <t>Franchise Fee - Telecommunications</t>
  </si>
  <si>
    <t>Franchise Fee - Gas</t>
  </si>
  <si>
    <t>Impact Fees - Commercial - Transportation</t>
  </si>
  <si>
    <t>Special Assessments - Capital Improvement</t>
  </si>
  <si>
    <t>Federal Grant - Physical Environment - Other Physical Environment</t>
  </si>
  <si>
    <t>Federal Grant - Human Services - Other Human Services</t>
  </si>
  <si>
    <t>Federal Grant - Culture / Recreation</t>
  </si>
  <si>
    <t>State Shared Revenues - Public Safety - Other Public Safety</t>
  </si>
  <si>
    <t>Payments from Other Local Units in Lieu of Taxes</t>
  </si>
  <si>
    <t>Sale of Surplus Materials and Scrap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</si>
  <si>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</si>
  <si>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</si>
  <si>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</si>
  <si>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Human Services - Other Human Services</t>
  </si>
  <si>
    <t>Interest and Other Earnings - Gain or Loss on Sale of Investments</t>
  </si>
  <si>
    <t>Proceeds - Debt Proceeds</t>
  </si>
  <si>
    <t>2011 Municipal Population:</t>
  </si>
  <si>
    <t>Local Fiscal Year Ended September 30, 2012</t>
  </si>
  <si>
    <t>General Gov't (Not Court-Related) - Administrative Service Fees</t>
  </si>
  <si>
    <t>Proceeds - Proceeds from Refunding Bonds</t>
  </si>
  <si>
    <t>2012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</si>
  <si>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</si>
  <si>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</si>
  <si>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</si>
  <si>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</si>
  <si>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</si>
  <si>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</si>
  <si>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General Government</t>
  </si>
  <si>
    <t>General Government - Internal Service Fund Fees and Charges</t>
  </si>
  <si>
    <t>General Government - Administrative Service Fees</t>
  </si>
  <si>
    <t>General Government - Other General Government Charges and Fees</t>
  </si>
  <si>
    <t>Transportation - Airports</t>
  </si>
  <si>
    <t>Transportation - Water Ports and Terminals</t>
  </si>
  <si>
    <t>Transportation - Parking Facilities</t>
  </si>
  <si>
    <t>Court-Ordered Judgments and Fines - Other Court-Ordered</t>
  </si>
  <si>
    <t>Interest and Other Earnings - Gain (Loss) on Sale of Investments</t>
  </si>
  <si>
    <t>Sales - Disposition of Fixed Assets</t>
  </si>
  <si>
    <t>Other Miscellaneous Revenues - Settlements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</si>
  <si>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</si>
  <si>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</si>
  <si>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</si>
  <si>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</si>
  <si>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Private Source</t>
  </si>
  <si>
    <t>Proprietary Non-Operating - Other Non-Operating Sources</t>
  </si>
  <si>
    <t>2013 Municipal Population:</t>
  </si>
  <si>
    <t>Local Fiscal Year Ended September 30, 2008</t>
  </si>
  <si>
    <t>Permits and Franchise Fees</t>
  </si>
  <si>
    <t>Other Permits and Fees</t>
  </si>
  <si>
    <t>Impact Fees - Transportation</t>
  </si>
  <si>
    <t>2008 Municipal Population:</t>
  </si>
  <si>
    <t>Local Fiscal Year Ended September 30, 2014</t>
  </si>
  <si>
    <t>2014 Municipal Population:</t>
  </si>
  <si>
    <t>Local Fiscal Year Ended September 30, 2015</t>
  </si>
  <si>
    <t>Grants from Other Local Units - Human Services</t>
  </si>
  <si>
    <t>2015 Municipal Population:</t>
  </si>
  <si>
    <t>Local Fiscal Year Ended September 30, 2016</t>
  </si>
  <si>
    <t>Local Business Tax (Chapter 205, F.S.)</t>
  </si>
  <si>
    <t>Grants from Other Local Units - Economic Environment</t>
  </si>
  <si>
    <t>Grants from Other Local Units - Other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</si>
  <si>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</si>
  <si>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</si>
  <si>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</si>
  <si>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2016 Municipal Population:</t>
  </si>
  <si>
    <t>Local Fiscal Year Ended September 30, 2017</t>
  </si>
  <si>
    <t>Federal Grant - Human Services - Public Assistance</t>
  </si>
  <si>
    <t>State Shared Revenues - Public Safety - Emergency Management Assistance</t>
  </si>
  <si>
    <t>2017 Municipal Population:</t>
  </si>
  <si>
    <t>Local Fiscal Year Ended September 30, 2018</t>
  </si>
  <si>
    <t>Federal Grant - Other Federal Grants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</si>
  <si>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</si>
  <si>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</si>
  <si>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</si>
  <si>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</si>
  <si>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</si>
  <si>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</si>
  <si>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</si>
  <si>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</si>
  <si>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</si>
  <si>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</si>
  <si>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State Communications Services Taxes</t>
  </si>
  <si>
    <t>Building Permits (Buildling Permit Fees)</t>
  </si>
  <si>
    <t>Permits - Other</t>
  </si>
  <si>
    <t>Impact Fees - Residential - Transportation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</si>
  <si>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</si>
  <si>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</si>
  <si>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</si>
  <si>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Physical Environment - Water Utility</t>
  </si>
  <si>
    <t>Other Charges for Services (Not Court-Related)</t>
  </si>
  <si>
    <t>Court-Ordered Judgments and Fines - Other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</si>
  <si>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</si>
  <si>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</si>
  <si>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</si>
  <si>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2021 Municipal Population:</t>
  </si>
  <si>
    <t>Local Fiscal Year Ended September 30, 2022</t>
  </si>
  <si>
    <t>Federal Grant - Transportation - Airport Development</t>
  </si>
  <si>
    <t>Federal Grant - American Rescue Plan Act Funds</t>
  </si>
  <si>
    <t>Other Financial Assistance - Federal Source</t>
  </si>
  <si>
    <t>State Grant - General Government</t>
  </si>
  <si>
    <t>State Grant - Physical Environment - Water Supply System</t>
  </si>
  <si>
    <t>State Grant - Physical Environment - Garbage / Solid Waste</t>
  </si>
  <si>
    <t>State Grant - Physical Environment - Stormwater Management</t>
  </si>
  <si>
    <t>State Grant - Human Services - Public Welfare</t>
  </si>
  <si>
    <t>State Shared Revenues - General Government - Other General Government</t>
  </si>
  <si>
    <t>State Shared Revenues - Public Safety - Firefighter Supplemental Compensation</t>
  </si>
  <si>
    <t>State Shared Revenues - Transportation - Fuel Tax Refunds and Credits</t>
  </si>
  <si>
    <t>2022 Municipal Population:</t>
  </si>
  <si>
    <t>Local Fiscal Year Ended September 30, 2023</t>
  </si>
  <si>
    <t>Other Fees and Special Assessments</t>
  </si>
  <si>
    <t>Federal Grant - Physical Environment - Water Supply System</t>
  </si>
  <si>
    <t>Federal Grant - Physical Environment - Garbage / Solid Waste</t>
  </si>
  <si>
    <t>Other Financial Assistance - State Source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</si>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</sst>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91</v>
      </c>
      <c r="B3" s="62"/>
      <c r="C3" s="63"/>
      <c r="D3" s="67" t="s">
        <v>46</v>
      </c>
      <c r="E3" s="68"/>
      <c r="F3" s="68"/>
      <c r="G3" s="68"/>
      <c r="H3" s="69"/>
      <c r="I3" s="67" t="s">
        <v>47</v>
      </c>
      <c r="J3" s="69"/>
      <c r="K3" s="67" t="s">
        <v>49</v>
      </c>
      <c r="L3" s="68"/>
      <c r="M3" s="69"/>
      <c r="N3" s="36"/>
      <c r="O3" s="37"/>
      <c r="P3" s="70" t="s">
        <v>177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92</v>
      </c>
      <c r="F4" s="34" t="s">
        <v>93</v>
      </c>
      <c r="G4" s="34" t="s">
        <v>94</v>
      </c>
      <c r="H4" s="34" t="s">
        <v>6</v>
      </c>
      <c r="I4" s="34" t="s">
        <v>7</v>
      </c>
      <c r="J4" s="35" t="s">
        <v>95</v>
      </c>
      <c r="K4" s="35" t="s">
        <v>8</v>
      </c>
      <c r="L4" s="35" t="s">
        <v>9</v>
      </c>
      <c r="M4" s="35" t="s">
        <v>178</v>
      </c>
      <c r="N4" s="35" t="s">
        <v>10</v>
      </c>
      <c r="O4" s="35" t="s">
        <v>179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180</v>
      </c>
      <c r="B5" s="26"/>
      <c r="C5" s="26"/>
      <c r="D5" s="27">
        <f>SUM(D6:D12)</f>
        <v>228048086</v>
      </c>
      <c r="E5" s="27">
        <f>SUM(E6:E12)</f>
        <v>0</v>
      </c>
      <c r="F5" s="27">
        <f>SUM(F6:F12)</f>
        <v>0</v>
      </c>
      <c r="G5" s="27">
        <f>SUM(G6:G12)</f>
        <v>0</v>
      </c>
      <c r="H5" s="27">
        <f>SUM(H6:H12)</f>
        <v>0</v>
      </c>
      <c r="I5" s="27">
        <f>SUM(I6:I12)</f>
        <v>0</v>
      </c>
      <c r="J5" s="27">
        <f>SUM(J6:J12)</f>
        <v>0</v>
      </c>
      <c r="K5" s="27">
        <f>SUM(K6:K12)</f>
        <v>0</v>
      </c>
      <c r="L5" s="27">
        <f>SUM(L6:L12)</f>
        <v>0</v>
      </c>
      <c r="M5" s="27">
        <f>SUM(M6:M12)</f>
        <v>0</v>
      </c>
      <c r="N5" s="27">
        <f>SUM(N6:N12)</f>
        <v>0</v>
      </c>
      <c r="O5" s="28">
        <f>SUM(D5:N5)</f>
        <v>228048086</v>
      </c>
      <c r="P5" s="33">
        <f>(O5/P$93)</f>
        <v>858.02682649690348</v>
      </c>
      <c r="Q5" s="6"/>
    </row>
    <row r="6" spans="1:134">
      <c r="A6" s="12"/>
      <c r="B6" s="25">
        <v>311</v>
      </c>
      <c r="C6" s="20" t="s">
        <v>3</v>
      </c>
      <c r="D6" s="46">
        <v>178442456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178442456</v>
      </c>
      <c r="P6" s="47">
        <f>(O6/P$93)</f>
        <v>671.38653482929624</v>
      </c>
      <c r="Q6" s="9"/>
    </row>
    <row r="7" spans="1:134">
      <c r="A7" s="12"/>
      <c r="B7" s="25">
        <v>314.10000000000002</v>
      </c>
      <c r="C7" s="20" t="s">
        <v>11</v>
      </c>
      <c r="D7" s="46">
        <v>29941140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29941140</v>
      </c>
      <c r="P7" s="47">
        <f>(O7/P$93)</f>
        <v>112.65300133191865</v>
      </c>
      <c r="Q7" s="9"/>
    </row>
    <row r="8" spans="1:134">
      <c r="A8" s="12"/>
      <c r="B8" s="25">
        <v>314.3</v>
      </c>
      <c r="C8" s="20" t="s">
        <v>12</v>
      </c>
      <c r="D8" s="46">
        <v>6138478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6138478</v>
      </c>
      <c r="P8" s="47">
        <f>(O8/P$93)</f>
        <v>23.095913192014507</v>
      </c>
      <c r="Q8" s="9"/>
    </row>
    <row r="9" spans="1:134">
      <c r="A9" s="12"/>
      <c r="B9" s="25">
        <v>314.39999999999998</v>
      </c>
      <c r="C9" s="20" t="s">
        <v>13</v>
      </c>
      <c r="D9" s="46">
        <v>656330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656330</v>
      </c>
      <c r="P9" s="47">
        <f>(O9/P$93)</f>
        <v>2.4694298334725451</v>
      </c>
      <c r="Q9" s="9"/>
    </row>
    <row r="10" spans="1:134">
      <c r="A10" s="12"/>
      <c r="B10" s="25">
        <v>314.8</v>
      </c>
      <c r="C10" s="20" t="s">
        <v>15</v>
      </c>
      <c r="D10" s="46">
        <v>235906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235906</v>
      </c>
      <c r="P10" s="47">
        <f>(O10/P$93)</f>
        <v>0.88759208674778578</v>
      </c>
      <c r="Q10" s="9"/>
    </row>
    <row r="11" spans="1:134">
      <c r="A11" s="12"/>
      <c r="B11" s="25">
        <v>315.10000000000002</v>
      </c>
      <c r="C11" s="20" t="s">
        <v>181</v>
      </c>
      <c r="D11" s="46">
        <v>9981688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9981688</v>
      </c>
      <c r="P11" s="47">
        <f>(O11/P$93)</f>
        <v>37.555921770473546</v>
      </c>
      <c r="Q11" s="9"/>
    </row>
    <row r="12" spans="1:134">
      <c r="A12" s="12"/>
      <c r="B12" s="25">
        <v>316</v>
      </c>
      <c r="C12" s="20" t="s">
        <v>158</v>
      </c>
      <c r="D12" s="46">
        <v>2652088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2652088</v>
      </c>
      <c r="P12" s="47">
        <f>(O12/P$93)</f>
        <v>9.9784334529802621</v>
      </c>
      <c r="Q12" s="9"/>
    </row>
    <row r="13" spans="1:134" ht="15.75">
      <c r="A13" s="29" t="s">
        <v>18</v>
      </c>
      <c r="B13" s="30"/>
      <c r="C13" s="31"/>
      <c r="D13" s="32">
        <f>SUM(D14:D20)</f>
        <v>25244463</v>
      </c>
      <c r="E13" s="32">
        <f>SUM(E14:E20)</f>
        <v>6023151</v>
      </c>
      <c r="F13" s="32">
        <f>SUM(F14:F20)</f>
        <v>0</v>
      </c>
      <c r="G13" s="32">
        <f>SUM(G14:G20)</f>
        <v>3108998</v>
      </c>
      <c r="H13" s="32">
        <f>SUM(H14:H20)</f>
        <v>0</v>
      </c>
      <c r="I13" s="32">
        <f>SUM(I14:I20)</f>
        <v>0</v>
      </c>
      <c r="J13" s="32">
        <f>SUM(J14:J20)</f>
        <v>0</v>
      </c>
      <c r="K13" s="32">
        <f>SUM(K14:K20)</f>
        <v>0</v>
      </c>
      <c r="L13" s="32">
        <f>SUM(L14:L20)</f>
        <v>0</v>
      </c>
      <c r="M13" s="32">
        <f>SUM(M14:M20)</f>
        <v>0</v>
      </c>
      <c r="N13" s="32">
        <f>SUM(N14:N20)</f>
        <v>0</v>
      </c>
      <c r="O13" s="44">
        <f>SUM(D13:N13)</f>
        <v>34376612</v>
      </c>
      <c r="P13" s="45">
        <f>(O13/P$93)</f>
        <v>129.34138504488641</v>
      </c>
      <c r="Q13" s="10"/>
    </row>
    <row r="14" spans="1:134">
      <c r="A14" s="12"/>
      <c r="B14" s="25">
        <v>322</v>
      </c>
      <c r="C14" s="20" t="s">
        <v>182</v>
      </c>
      <c r="D14" s="46">
        <v>131089</v>
      </c>
      <c r="E14" s="46">
        <v>6023151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6154240</v>
      </c>
      <c r="P14" s="47">
        <f>(O14/P$93)</f>
        <v>23.155217433836754</v>
      </c>
      <c r="Q14" s="9"/>
    </row>
    <row r="15" spans="1:134">
      <c r="A15" s="12"/>
      <c r="B15" s="25">
        <v>322.89999999999998</v>
      </c>
      <c r="C15" s="20" t="s">
        <v>183</v>
      </c>
      <c r="D15" s="46">
        <v>135285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1">SUM(D15:N15)</f>
        <v>135285</v>
      </c>
      <c r="P15" s="47">
        <f>(O15/P$93)</f>
        <v>0.50900738198975104</v>
      </c>
      <c r="Q15" s="9"/>
    </row>
    <row r="16" spans="1:134">
      <c r="A16" s="12"/>
      <c r="B16" s="25">
        <v>323.10000000000002</v>
      </c>
      <c r="C16" s="20" t="s">
        <v>19</v>
      </c>
      <c r="D16" s="46">
        <v>24105759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24105759</v>
      </c>
      <c r="P16" s="47">
        <f>(O16/P$93)</f>
        <v>90.697485157008373</v>
      </c>
      <c r="Q16" s="9"/>
    </row>
    <row r="17" spans="1:17">
      <c r="A17" s="12"/>
      <c r="B17" s="25">
        <v>323.39999999999998</v>
      </c>
      <c r="C17" s="20" t="s">
        <v>103</v>
      </c>
      <c r="D17" s="46">
        <v>872330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872330</v>
      </c>
      <c r="P17" s="47">
        <f>(O17/P$93)</f>
        <v>3.2821259528485753</v>
      </c>
      <c r="Q17" s="9"/>
    </row>
    <row r="18" spans="1:17">
      <c r="A18" s="12"/>
      <c r="B18" s="25">
        <v>324.31</v>
      </c>
      <c r="C18" s="20" t="s">
        <v>184</v>
      </c>
      <c r="D18" s="46">
        <v>0</v>
      </c>
      <c r="E18" s="46">
        <v>0</v>
      </c>
      <c r="F18" s="46">
        <v>0</v>
      </c>
      <c r="G18" s="46">
        <v>895836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895836</v>
      </c>
      <c r="P18" s="47">
        <f>(O18/P$93)</f>
        <v>3.3705668555432649</v>
      </c>
      <c r="Q18" s="9"/>
    </row>
    <row r="19" spans="1:17">
      <c r="A19" s="12"/>
      <c r="B19" s="25">
        <v>324.32</v>
      </c>
      <c r="C19" s="20" t="s">
        <v>104</v>
      </c>
      <c r="D19" s="46">
        <v>0</v>
      </c>
      <c r="E19" s="46">
        <v>0</v>
      </c>
      <c r="F19" s="46">
        <v>0</v>
      </c>
      <c r="G19" s="46">
        <v>658663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658663</v>
      </c>
      <c r="P19" s="47">
        <f>(O19/P$93)</f>
        <v>2.4782077040582133</v>
      </c>
      <c r="Q19" s="9"/>
    </row>
    <row r="20" spans="1:17">
      <c r="A20" s="12"/>
      <c r="B20" s="25">
        <v>329.5</v>
      </c>
      <c r="C20" s="20" t="s">
        <v>209</v>
      </c>
      <c r="D20" s="46">
        <v>0</v>
      </c>
      <c r="E20" s="46">
        <v>0</v>
      </c>
      <c r="F20" s="46">
        <v>0</v>
      </c>
      <c r="G20" s="46">
        <v>1554499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1554499</v>
      </c>
      <c r="P20" s="47">
        <f>(O20/P$93)</f>
        <v>5.8487745596014777</v>
      </c>
      <c r="Q20" s="9"/>
    </row>
    <row r="21" spans="1:17" ht="15.75">
      <c r="A21" s="29" t="s">
        <v>185</v>
      </c>
      <c r="B21" s="30"/>
      <c r="C21" s="31"/>
      <c r="D21" s="32">
        <f>SUM(D22:D47)</f>
        <v>46292082</v>
      </c>
      <c r="E21" s="32">
        <f>SUM(E22:E47)</f>
        <v>26515209</v>
      </c>
      <c r="F21" s="32">
        <f>SUM(F22:F47)</f>
        <v>57504</v>
      </c>
      <c r="G21" s="32">
        <f>SUM(G22:G47)</f>
        <v>39882775</v>
      </c>
      <c r="H21" s="32">
        <f>SUM(H22:H47)</f>
        <v>0</v>
      </c>
      <c r="I21" s="32">
        <f>SUM(I22:I47)</f>
        <v>588069</v>
      </c>
      <c r="J21" s="32">
        <f>SUM(J22:J47)</f>
        <v>0</v>
      </c>
      <c r="K21" s="32">
        <f>SUM(K22:K47)</f>
        <v>0</v>
      </c>
      <c r="L21" s="32">
        <f>SUM(L22:L47)</f>
        <v>0</v>
      </c>
      <c r="M21" s="32">
        <f>SUM(M22:M47)</f>
        <v>483445</v>
      </c>
      <c r="N21" s="32">
        <f>SUM(N22:N47)</f>
        <v>0</v>
      </c>
      <c r="O21" s="44">
        <f>SUM(D21:N21)</f>
        <v>113819084</v>
      </c>
      <c r="P21" s="45">
        <f>(O21/P$93)</f>
        <v>428.24225869321475</v>
      </c>
      <c r="Q21" s="10"/>
    </row>
    <row r="22" spans="1:17">
      <c r="A22" s="12"/>
      <c r="B22" s="25">
        <v>331.1</v>
      </c>
      <c r="C22" s="20" t="s">
        <v>25</v>
      </c>
      <c r="D22" s="46">
        <v>258032</v>
      </c>
      <c r="E22" s="46">
        <v>4874400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5132432</v>
      </c>
      <c r="P22" s="47">
        <f>(O22/P$93)</f>
        <v>19.310683191487762</v>
      </c>
      <c r="Q22" s="9"/>
    </row>
    <row r="23" spans="1:17">
      <c r="A23" s="12"/>
      <c r="B23" s="25">
        <v>331.2</v>
      </c>
      <c r="C23" s="20" t="s">
        <v>26</v>
      </c>
      <c r="D23" s="46">
        <v>1140580</v>
      </c>
      <c r="E23" s="46">
        <v>221708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1362288</v>
      </c>
      <c r="P23" s="47">
        <f>(O23/P$93)</f>
        <v>5.1255841253358012</v>
      </c>
      <c r="Q23" s="9"/>
    </row>
    <row r="24" spans="1:17">
      <c r="A24" s="12"/>
      <c r="B24" s="25">
        <v>331.31</v>
      </c>
      <c r="C24" s="20" t="s">
        <v>210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328924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2" si="2">SUM(D24:N24)</f>
        <v>328924</v>
      </c>
      <c r="P24" s="47">
        <f>(O24/P$93)</f>
        <v>1.2375706406001912</v>
      </c>
      <c r="Q24" s="9"/>
    </row>
    <row r="25" spans="1:17">
      <c r="A25" s="12"/>
      <c r="B25" s="25">
        <v>331.34</v>
      </c>
      <c r="C25" s="20" t="s">
        <v>211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16680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16680</v>
      </c>
      <c r="P25" s="47">
        <f>(O25/P$93)</f>
        <v>6.2758200329593422E-2</v>
      </c>
      <c r="Q25" s="9"/>
    </row>
    <row r="26" spans="1:17">
      <c r="A26" s="12"/>
      <c r="B26" s="25">
        <v>331.39</v>
      </c>
      <c r="C26" s="20" t="s">
        <v>106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2360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2360</v>
      </c>
      <c r="P26" s="47">
        <f>(O26/P$93)</f>
        <v>8.8794576005899566E-3</v>
      </c>
      <c r="Q26" s="9"/>
    </row>
    <row r="27" spans="1:17">
      <c r="A27" s="12"/>
      <c r="B27" s="25">
        <v>331.41</v>
      </c>
      <c r="C27" s="20" t="s">
        <v>196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324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324</v>
      </c>
      <c r="P27" s="47">
        <f>(O27/P$93)</f>
        <v>1.2190441790640449E-3</v>
      </c>
      <c r="Q27" s="9"/>
    </row>
    <row r="28" spans="1:17">
      <c r="A28" s="12"/>
      <c r="B28" s="25">
        <v>331.49</v>
      </c>
      <c r="C28" s="20" t="s">
        <v>30</v>
      </c>
      <c r="D28" s="46">
        <v>0</v>
      </c>
      <c r="E28" s="46">
        <v>0</v>
      </c>
      <c r="F28" s="46">
        <v>0</v>
      </c>
      <c r="G28" s="46">
        <v>187762</v>
      </c>
      <c r="H28" s="46">
        <v>0</v>
      </c>
      <c r="I28" s="46">
        <v>13171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200933</v>
      </c>
      <c r="P28" s="47">
        <f>(O28/P$93)</f>
        <v>0.75600680256751773</v>
      </c>
      <c r="Q28" s="9"/>
    </row>
    <row r="29" spans="1:17">
      <c r="A29" s="12"/>
      <c r="B29" s="25">
        <v>331.51</v>
      </c>
      <c r="C29" s="20" t="s">
        <v>197</v>
      </c>
      <c r="D29" s="46">
        <v>0</v>
      </c>
      <c r="E29" s="46">
        <v>5949436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5949436</v>
      </c>
      <c r="P29" s="47">
        <f>(O29/P$93)</f>
        <v>22.384646063315049</v>
      </c>
      <c r="Q29" s="9"/>
    </row>
    <row r="30" spans="1:17">
      <c r="A30" s="12"/>
      <c r="B30" s="25">
        <v>331.7</v>
      </c>
      <c r="C30" s="20" t="s">
        <v>108</v>
      </c>
      <c r="D30" s="46">
        <v>724966</v>
      </c>
      <c r="E30" s="46">
        <v>0</v>
      </c>
      <c r="F30" s="46">
        <v>0</v>
      </c>
      <c r="G30" s="46">
        <v>0</v>
      </c>
      <c r="H30" s="46">
        <v>0</v>
      </c>
      <c r="I30" s="46">
        <v>11748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736714</v>
      </c>
      <c r="P30" s="47">
        <f>(O30/P$93)</f>
        <v>2.7718731893055208</v>
      </c>
      <c r="Q30" s="9"/>
    </row>
    <row r="31" spans="1:17">
      <c r="A31" s="12"/>
      <c r="B31" s="25">
        <v>332</v>
      </c>
      <c r="C31" s="20" t="s">
        <v>198</v>
      </c>
      <c r="D31" s="46">
        <v>0</v>
      </c>
      <c r="E31" s="46">
        <v>4113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4113</v>
      </c>
      <c r="P31" s="47">
        <f>(O31/P$93)</f>
        <v>1.5475088606451904E-2</v>
      </c>
      <c r="Q31" s="9"/>
    </row>
    <row r="32" spans="1:17">
      <c r="A32" s="12"/>
      <c r="B32" s="25">
        <v>332.1</v>
      </c>
      <c r="C32" s="20" t="s">
        <v>212</v>
      </c>
      <c r="D32" s="46">
        <v>0</v>
      </c>
      <c r="E32" s="46">
        <v>2394271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2394271</v>
      </c>
      <c r="P32" s="47">
        <f>(O32/P$93)</f>
        <v>9.0084016223822534</v>
      </c>
      <c r="Q32" s="9"/>
    </row>
    <row r="33" spans="1:17">
      <c r="A33" s="12"/>
      <c r="B33" s="25">
        <v>334.2</v>
      </c>
      <c r="C33" s="20" t="s">
        <v>29</v>
      </c>
      <c r="D33" s="46">
        <v>16644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16644</v>
      </c>
      <c r="P33" s="47">
        <f>(O33/P$93)</f>
        <v>6.2622750976364092E-2</v>
      </c>
      <c r="Q33" s="9"/>
    </row>
    <row r="34" spans="1:17">
      <c r="A34" s="12"/>
      <c r="B34" s="25">
        <v>334.49</v>
      </c>
      <c r="C34" s="20" t="s">
        <v>32</v>
      </c>
      <c r="D34" s="46">
        <v>0</v>
      </c>
      <c r="E34" s="46">
        <v>0</v>
      </c>
      <c r="F34" s="46">
        <v>0</v>
      </c>
      <c r="G34" s="46">
        <v>211178</v>
      </c>
      <c r="H34" s="46">
        <v>0</v>
      </c>
      <c r="I34" s="46">
        <v>2195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213373</v>
      </c>
      <c r="P34" s="47">
        <f>(O34/P$93)</f>
        <v>0.80281207907232244</v>
      </c>
      <c r="Q34" s="9"/>
    </row>
    <row r="35" spans="1:17">
      <c r="A35" s="12"/>
      <c r="B35" s="25">
        <v>334.7</v>
      </c>
      <c r="C35" s="20" t="s">
        <v>34</v>
      </c>
      <c r="D35" s="46">
        <v>17305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17305</v>
      </c>
      <c r="P35" s="47">
        <f>(O35/P$93)</f>
        <v>6.51097516009361E-2</v>
      </c>
      <c r="Q35" s="9"/>
    </row>
    <row r="36" spans="1:17">
      <c r="A36" s="12"/>
      <c r="B36" s="25">
        <v>335.125</v>
      </c>
      <c r="C36" s="20" t="s">
        <v>186</v>
      </c>
      <c r="D36" s="46">
        <v>13620526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13620526</v>
      </c>
      <c r="P36" s="47">
        <f>(O36/P$93)</f>
        <v>51.246984370649628</v>
      </c>
      <c r="Q36" s="9"/>
    </row>
    <row r="37" spans="1:17">
      <c r="A37" s="12"/>
      <c r="B37" s="25">
        <v>335.14</v>
      </c>
      <c r="C37" s="20" t="s">
        <v>126</v>
      </c>
      <c r="D37" s="46">
        <v>102359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102359</v>
      </c>
      <c r="P37" s="47">
        <f>(O37/P$93)</f>
        <v>0.38512389853338452</v>
      </c>
      <c r="Q37" s="9"/>
    </row>
    <row r="38" spans="1:17">
      <c r="A38" s="12"/>
      <c r="B38" s="25">
        <v>335.15</v>
      </c>
      <c r="C38" s="20" t="s">
        <v>127</v>
      </c>
      <c r="D38" s="46">
        <v>223874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2"/>
        <v>223874</v>
      </c>
      <c r="P38" s="47">
        <f>(O38/P$93)</f>
        <v>0.84232190291291364</v>
      </c>
      <c r="Q38" s="9"/>
    </row>
    <row r="39" spans="1:17">
      <c r="A39" s="12"/>
      <c r="B39" s="25">
        <v>335.18</v>
      </c>
      <c r="C39" s="20" t="s">
        <v>187</v>
      </c>
      <c r="D39" s="46">
        <v>22108000</v>
      </c>
      <c r="E39" s="46">
        <v>2000004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2"/>
        <v>24108004</v>
      </c>
      <c r="P39" s="47">
        <f>(O39/P$93)</f>
        <v>90.705931929175037</v>
      </c>
      <c r="Q39" s="9"/>
    </row>
    <row r="40" spans="1:17">
      <c r="A40" s="12"/>
      <c r="B40" s="25">
        <v>335.19</v>
      </c>
      <c r="C40" s="20" t="s">
        <v>204</v>
      </c>
      <c r="D40" s="46">
        <v>3424181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2"/>
        <v>3424181</v>
      </c>
      <c r="P40" s="47">
        <f>(O40/P$93)</f>
        <v>12.883419494171916</v>
      </c>
      <c r="Q40" s="9"/>
    </row>
    <row r="41" spans="1:17">
      <c r="A41" s="12"/>
      <c r="B41" s="25">
        <v>335.21</v>
      </c>
      <c r="C41" s="20" t="s">
        <v>205</v>
      </c>
      <c r="D41" s="46">
        <v>106996</v>
      </c>
      <c r="E41" s="46">
        <v>51140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2"/>
        <v>158136</v>
      </c>
      <c r="P41" s="47">
        <f>(O41/P$93)</f>
        <v>0.59498385895207351</v>
      </c>
      <c r="Q41" s="9"/>
    </row>
    <row r="42" spans="1:17">
      <c r="A42" s="12"/>
      <c r="B42" s="25">
        <v>335.29</v>
      </c>
      <c r="C42" s="20" t="s">
        <v>109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483445</v>
      </c>
      <c r="N42" s="46">
        <v>0</v>
      </c>
      <c r="O42" s="46">
        <f t="shared" si="2"/>
        <v>483445</v>
      </c>
      <c r="P42" s="47">
        <f>(O42/P$93)</f>
        <v>1.8189531269988186</v>
      </c>
      <c r="Q42" s="9"/>
    </row>
    <row r="43" spans="1:17">
      <c r="A43" s="12"/>
      <c r="B43" s="25">
        <v>335.9</v>
      </c>
      <c r="C43" s="20" t="s">
        <v>40</v>
      </c>
      <c r="D43" s="46">
        <v>0</v>
      </c>
      <c r="E43" s="46">
        <v>0</v>
      </c>
      <c r="F43" s="46">
        <v>57504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6" si="3">SUM(D43:N43)</f>
        <v>57504</v>
      </c>
      <c r="P43" s="47">
        <f>(O43/P$93)</f>
        <v>0.21635776689166308</v>
      </c>
      <c r="Q43" s="9"/>
    </row>
    <row r="44" spans="1:17">
      <c r="A44" s="12"/>
      <c r="B44" s="25">
        <v>337.1</v>
      </c>
      <c r="C44" s="20" t="s">
        <v>129</v>
      </c>
      <c r="D44" s="46">
        <v>35000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3"/>
        <v>35000</v>
      </c>
      <c r="P44" s="47">
        <f>(O44/P$93)</f>
        <v>0.13168687119519004</v>
      </c>
      <c r="Q44" s="9"/>
    </row>
    <row r="45" spans="1:17">
      <c r="A45" s="12"/>
      <c r="B45" s="25">
        <v>337.7</v>
      </c>
      <c r="C45" s="20" t="s">
        <v>44</v>
      </c>
      <c r="D45" s="46">
        <v>3088766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3"/>
        <v>3088766</v>
      </c>
      <c r="P45" s="47">
        <f>(O45/P$93)</f>
        <v>11.621426582688068</v>
      </c>
      <c r="Q45" s="9"/>
    </row>
    <row r="46" spans="1:17">
      <c r="A46" s="12"/>
      <c r="B46" s="25">
        <v>337.9</v>
      </c>
      <c r="C46" s="20" t="s">
        <v>160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212667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3"/>
        <v>212667</v>
      </c>
      <c r="P46" s="47">
        <f>(O46/P$93)</f>
        <v>0.80015576675621369</v>
      </c>
      <c r="Q46" s="9"/>
    </row>
    <row r="47" spans="1:17">
      <c r="A47" s="12"/>
      <c r="B47" s="25">
        <v>338</v>
      </c>
      <c r="C47" s="20" t="s">
        <v>45</v>
      </c>
      <c r="D47" s="46">
        <v>1424853</v>
      </c>
      <c r="E47" s="46">
        <v>11020137</v>
      </c>
      <c r="F47" s="46">
        <v>0</v>
      </c>
      <c r="G47" s="46">
        <v>39483835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51928825</v>
      </c>
      <c r="P47" s="47">
        <f>(O47/P$93)</f>
        <v>195.38127111693041</v>
      </c>
      <c r="Q47" s="9"/>
    </row>
    <row r="48" spans="1:17" ht="15.75">
      <c r="A48" s="29" t="s">
        <v>50</v>
      </c>
      <c r="B48" s="30"/>
      <c r="C48" s="31"/>
      <c r="D48" s="32">
        <f>SUM(D49:D66)</f>
        <v>28289909</v>
      </c>
      <c r="E48" s="32">
        <f>SUM(E49:E66)</f>
        <v>20820634</v>
      </c>
      <c r="F48" s="32">
        <f>SUM(F49:F66)</f>
        <v>0</v>
      </c>
      <c r="G48" s="32">
        <f>SUM(G49:G66)</f>
        <v>0</v>
      </c>
      <c r="H48" s="32">
        <f>SUM(H49:H66)</f>
        <v>0</v>
      </c>
      <c r="I48" s="32">
        <f>SUM(I49:I66)</f>
        <v>311089126</v>
      </c>
      <c r="J48" s="32">
        <f>SUM(J49:J66)</f>
        <v>142087100</v>
      </c>
      <c r="K48" s="32">
        <f>SUM(K49:K66)</f>
        <v>0</v>
      </c>
      <c r="L48" s="32">
        <f>SUM(L49:L66)</f>
        <v>0</v>
      </c>
      <c r="M48" s="32">
        <f>SUM(M49:M66)</f>
        <v>0</v>
      </c>
      <c r="N48" s="32">
        <f>SUM(N49:N66)</f>
        <v>10000</v>
      </c>
      <c r="O48" s="32">
        <f>SUM(D48:N48)</f>
        <v>502296769</v>
      </c>
      <c r="P48" s="45">
        <f>(O48/P$93)</f>
        <v>1889.8825691732322</v>
      </c>
      <c r="Q48" s="10"/>
    </row>
    <row r="49" spans="1:17">
      <c r="A49" s="12"/>
      <c r="B49" s="25">
        <v>341.2</v>
      </c>
      <c r="C49" s="20" t="s">
        <v>130</v>
      </c>
      <c r="D49" s="46">
        <v>7942634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142087100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65" si="4">SUM(D49:N49)</f>
        <v>150029734</v>
      </c>
      <c r="P49" s="47">
        <f>(O49/P$93)</f>
        <v>564.48417876304643</v>
      </c>
      <c r="Q49" s="9"/>
    </row>
    <row r="50" spans="1:17">
      <c r="A50" s="12"/>
      <c r="B50" s="25">
        <v>341.3</v>
      </c>
      <c r="C50" s="20" t="s">
        <v>131</v>
      </c>
      <c r="D50" s="46">
        <v>494809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4"/>
        <v>494809</v>
      </c>
      <c r="P50" s="47">
        <f>(O50/P$93)</f>
        <v>1.8617099728348798</v>
      </c>
      <c r="Q50" s="9"/>
    </row>
    <row r="51" spans="1:17">
      <c r="A51" s="12"/>
      <c r="B51" s="25">
        <v>341.9</v>
      </c>
      <c r="C51" s="20" t="s">
        <v>132</v>
      </c>
      <c r="D51" s="46">
        <v>61043</v>
      </c>
      <c r="E51" s="46">
        <v>1269105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4"/>
        <v>1330148</v>
      </c>
      <c r="P51" s="47">
        <f>(O51/P$93)</f>
        <v>5.0046579527582757</v>
      </c>
      <c r="Q51" s="9"/>
    </row>
    <row r="52" spans="1:17">
      <c r="A52" s="12"/>
      <c r="B52" s="25">
        <v>342.1</v>
      </c>
      <c r="C52" s="20" t="s">
        <v>56</v>
      </c>
      <c r="D52" s="46">
        <v>4806585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4"/>
        <v>4806585</v>
      </c>
      <c r="P52" s="47">
        <f>(O52/P$93)</f>
        <v>18.084689708106644</v>
      </c>
      <c r="Q52" s="9"/>
    </row>
    <row r="53" spans="1:17">
      <c r="A53" s="12"/>
      <c r="B53" s="25">
        <v>342.2</v>
      </c>
      <c r="C53" s="20" t="s">
        <v>57</v>
      </c>
      <c r="D53" s="46">
        <v>1719131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4"/>
        <v>1719131</v>
      </c>
      <c r="P53" s="47">
        <f>(O53/P$93)</f>
        <v>6.468199501847379</v>
      </c>
      <c r="Q53" s="9"/>
    </row>
    <row r="54" spans="1:17">
      <c r="A54" s="12"/>
      <c r="B54" s="25">
        <v>342.4</v>
      </c>
      <c r="C54" s="20" t="s">
        <v>58</v>
      </c>
      <c r="D54" s="46">
        <v>0</v>
      </c>
      <c r="E54" s="46">
        <v>19551529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4"/>
        <v>19551529</v>
      </c>
      <c r="P54" s="47">
        <f>(O54/P$93)</f>
        <v>73.562276602629225</v>
      </c>
      <c r="Q54" s="9"/>
    </row>
    <row r="55" spans="1:17">
      <c r="A55" s="12"/>
      <c r="B55" s="25">
        <v>343.4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57113509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4"/>
        <v>57113509</v>
      </c>
      <c r="P55" s="47">
        <f>(O55/P$93)</f>
        <v>214.88855151966649</v>
      </c>
      <c r="Q55" s="9"/>
    </row>
    <row r="56" spans="1:17">
      <c r="A56" s="12"/>
      <c r="B56" s="25">
        <v>343.6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218314306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4"/>
        <v>218314306</v>
      </c>
      <c r="P56" s="47">
        <f>(O56/P$93)</f>
        <v>821.40365412255153</v>
      </c>
      <c r="Q56" s="9"/>
    </row>
    <row r="57" spans="1:17">
      <c r="A57" s="12"/>
      <c r="B57" s="25">
        <v>344.1</v>
      </c>
      <c r="C57" s="20" t="s">
        <v>133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1778315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4"/>
        <v>1778315</v>
      </c>
      <c r="P57" s="47">
        <f>(O57/P$93)</f>
        <v>6.6908782385564107</v>
      </c>
      <c r="Q57" s="9"/>
    </row>
    <row r="58" spans="1:17">
      <c r="A58" s="12"/>
      <c r="B58" s="25">
        <v>344.2</v>
      </c>
      <c r="C58" s="20" t="s">
        <v>134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486997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4"/>
        <v>486997</v>
      </c>
      <c r="P58" s="47">
        <f>(O58/P$93)</f>
        <v>1.8323174631841133</v>
      </c>
      <c r="Q58" s="9"/>
    </row>
    <row r="59" spans="1:17">
      <c r="A59" s="12"/>
      <c r="B59" s="25">
        <v>344.5</v>
      </c>
      <c r="C59" s="20" t="s">
        <v>135</v>
      </c>
      <c r="D59" s="46">
        <v>240799</v>
      </c>
      <c r="E59" s="46">
        <v>0</v>
      </c>
      <c r="F59" s="46">
        <v>0</v>
      </c>
      <c r="G59" s="46">
        <v>0</v>
      </c>
      <c r="H59" s="46">
        <v>0</v>
      </c>
      <c r="I59" s="46">
        <v>10202075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4"/>
        <v>10442874</v>
      </c>
      <c r="P59" s="47">
        <f>(O59/P$93)</f>
        <v>39.291125809874259</v>
      </c>
      <c r="Q59" s="9"/>
    </row>
    <row r="60" spans="1:17">
      <c r="A60" s="12"/>
      <c r="B60" s="25">
        <v>345.1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628549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4"/>
        <v>628549</v>
      </c>
      <c r="P60" s="47">
        <f>(O60/P$93)</f>
        <v>2.3649043200818718</v>
      </c>
      <c r="Q60" s="9"/>
    </row>
    <row r="61" spans="1:17">
      <c r="A61" s="12"/>
      <c r="B61" s="25">
        <v>345.9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10000</v>
      </c>
      <c r="O61" s="46">
        <f t="shared" si="4"/>
        <v>10000</v>
      </c>
      <c r="P61" s="47">
        <f>(O61/P$93)</f>
        <v>3.7624820341482866E-2</v>
      </c>
      <c r="Q61" s="9"/>
    </row>
    <row r="62" spans="1:17">
      <c r="A62" s="12"/>
      <c r="B62" s="25">
        <v>347.1</v>
      </c>
      <c r="C62" s="20" t="s">
        <v>67</v>
      </c>
      <c r="D62" s="46">
        <v>980030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4"/>
        <v>980030</v>
      </c>
      <c r="P62" s="47">
        <f>(O62/P$93)</f>
        <v>3.6873452679263456</v>
      </c>
      <c r="Q62" s="9"/>
    </row>
    <row r="63" spans="1:17">
      <c r="A63" s="12"/>
      <c r="B63" s="25">
        <v>347.2</v>
      </c>
      <c r="C63" s="20" t="s">
        <v>68</v>
      </c>
      <c r="D63" s="46">
        <v>6234168</v>
      </c>
      <c r="E63" s="46">
        <v>0</v>
      </c>
      <c r="F63" s="46">
        <v>0</v>
      </c>
      <c r="G63" s="46">
        <v>0</v>
      </c>
      <c r="H63" s="46">
        <v>0</v>
      </c>
      <c r="I63" s="46">
        <v>6341666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4"/>
        <v>12575834</v>
      </c>
      <c r="P63" s="47">
        <f>(O63/P$93)</f>
        <v>47.31634948943119</v>
      </c>
      <c r="Q63" s="9"/>
    </row>
    <row r="64" spans="1:17">
      <c r="A64" s="12"/>
      <c r="B64" s="25">
        <v>347.5</v>
      </c>
      <c r="C64" s="20" t="s">
        <v>69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16223709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4"/>
        <v>16223709</v>
      </c>
      <c r="P64" s="47">
        <f>(O64/P$93)</f>
        <v>61.041413639749869</v>
      </c>
      <c r="Q64" s="9"/>
    </row>
    <row r="65" spans="1:17">
      <c r="A65" s="12"/>
      <c r="B65" s="25">
        <v>347.9</v>
      </c>
      <c r="C65" s="20" t="s">
        <v>70</v>
      </c>
      <c r="D65" s="46">
        <v>832869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4"/>
        <v>832869</v>
      </c>
      <c r="P65" s="47">
        <f>(O65/P$93)</f>
        <v>3.1336546492990496</v>
      </c>
      <c r="Q65" s="9"/>
    </row>
    <row r="66" spans="1:17">
      <c r="A66" s="12"/>
      <c r="B66" s="25">
        <v>349</v>
      </c>
      <c r="C66" s="20" t="s">
        <v>189</v>
      </c>
      <c r="D66" s="46">
        <v>4977841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4977841</v>
      </c>
      <c r="P66" s="47">
        <f>(O66/P$93)</f>
        <v>18.729037331346742</v>
      </c>
      <c r="Q66" s="9"/>
    </row>
    <row r="67" spans="1:17" ht="15.75">
      <c r="A67" s="29" t="s">
        <v>51</v>
      </c>
      <c r="B67" s="30"/>
      <c r="C67" s="31"/>
      <c r="D67" s="32">
        <f>SUM(D68:D71)</f>
        <v>2056739</v>
      </c>
      <c r="E67" s="32">
        <f>SUM(E68:E71)</f>
        <v>1561262</v>
      </c>
      <c r="F67" s="32">
        <f>SUM(F68:F71)</f>
        <v>0</v>
      </c>
      <c r="G67" s="32">
        <f>SUM(G68:G71)</f>
        <v>0</v>
      </c>
      <c r="H67" s="32">
        <f>SUM(H68:H71)</f>
        <v>0</v>
      </c>
      <c r="I67" s="32">
        <f>SUM(I68:I71)</f>
        <v>0</v>
      </c>
      <c r="J67" s="32">
        <f>SUM(J68:J71)</f>
        <v>0</v>
      </c>
      <c r="K67" s="32">
        <f>SUM(K68:K71)</f>
        <v>0</v>
      </c>
      <c r="L67" s="32">
        <f>SUM(L68:L71)</f>
        <v>0</v>
      </c>
      <c r="M67" s="32">
        <f>SUM(M68:M71)</f>
        <v>0</v>
      </c>
      <c r="N67" s="32">
        <f>SUM(N68:N71)</f>
        <v>0</v>
      </c>
      <c r="O67" s="32">
        <f>SUM(D67:N67)</f>
        <v>3618001</v>
      </c>
      <c r="P67" s="45">
        <f>(O67/P$93)</f>
        <v>13.612663762030536</v>
      </c>
      <c r="Q67" s="10"/>
    </row>
    <row r="68" spans="1:17">
      <c r="A68" s="13"/>
      <c r="B68" s="39">
        <v>351.9</v>
      </c>
      <c r="C68" s="21" t="s">
        <v>190</v>
      </c>
      <c r="D68" s="46">
        <v>537043</v>
      </c>
      <c r="E68" s="46">
        <v>1561262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ref="O68:O71" si="5">SUM(D68:N68)</f>
        <v>2098305</v>
      </c>
      <c r="P68" s="47">
        <f>(O68/P$93)</f>
        <v>7.8948348646635216</v>
      </c>
      <c r="Q68" s="9"/>
    </row>
    <row r="69" spans="1:17">
      <c r="A69" s="13"/>
      <c r="B69" s="39">
        <v>352</v>
      </c>
      <c r="C69" s="21" t="s">
        <v>73</v>
      </c>
      <c r="D69" s="46">
        <v>5930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5"/>
        <v>5930</v>
      </c>
      <c r="P69" s="47">
        <f>(O69/P$93)</f>
        <v>2.231151846249934E-2</v>
      </c>
      <c r="Q69" s="9"/>
    </row>
    <row r="70" spans="1:17">
      <c r="A70" s="13"/>
      <c r="B70" s="39">
        <v>354</v>
      </c>
      <c r="C70" s="21" t="s">
        <v>74</v>
      </c>
      <c r="D70" s="46">
        <v>1384832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5"/>
        <v>1384832</v>
      </c>
      <c r="P70" s="47">
        <f>(O70/P$93)</f>
        <v>5.2104055203136408</v>
      </c>
      <c r="Q70" s="9"/>
    </row>
    <row r="71" spans="1:17">
      <c r="A71" s="13"/>
      <c r="B71" s="39">
        <v>359</v>
      </c>
      <c r="C71" s="21" t="s">
        <v>75</v>
      </c>
      <c r="D71" s="46">
        <v>128934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5"/>
        <v>128934</v>
      </c>
      <c r="P71" s="47">
        <f>(O71/P$93)</f>
        <v>0.48511185859087524</v>
      </c>
      <c r="Q71" s="9"/>
    </row>
    <row r="72" spans="1:17" ht="15.75">
      <c r="A72" s="29" t="s">
        <v>4</v>
      </c>
      <c r="B72" s="30"/>
      <c r="C72" s="31"/>
      <c r="D72" s="32">
        <f>SUM(D73:D80)</f>
        <v>10104803</v>
      </c>
      <c r="E72" s="32">
        <f>SUM(E73:E80)</f>
        <v>9275464</v>
      </c>
      <c r="F72" s="32">
        <f>SUM(F73:F80)</f>
        <v>0</v>
      </c>
      <c r="G72" s="32">
        <f>SUM(G73:G80)</f>
        <v>5452552</v>
      </c>
      <c r="H72" s="32">
        <f>SUM(H73:H80)</f>
        <v>25616</v>
      </c>
      <c r="I72" s="32">
        <f>SUM(I73:I80)</f>
        <v>27408261</v>
      </c>
      <c r="J72" s="32">
        <f>SUM(J73:J80)</f>
        <v>5643545</v>
      </c>
      <c r="K72" s="32">
        <f>SUM(K73:K80)</f>
        <v>185282199</v>
      </c>
      <c r="L72" s="32">
        <f>SUM(L73:L80)</f>
        <v>0</v>
      </c>
      <c r="M72" s="32">
        <f>SUM(M73:M80)</f>
        <v>0</v>
      </c>
      <c r="N72" s="32">
        <f>SUM(N73:N80)</f>
        <v>2053</v>
      </c>
      <c r="O72" s="32">
        <f>SUM(D72:N72)</f>
        <v>243194493</v>
      </c>
      <c r="P72" s="45">
        <f>(O72/P$93)</f>
        <v>915.0149107163013</v>
      </c>
      <c r="Q72" s="10"/>
    </row>
    <row r="73" spans="1:17">
      <c r="A73" s="12"/>
      <c r="B73" s="25">
        <v>361.1</v>
      </c>
      <c r="C73" s="20" t="s">
        <v>77</v>
      </c>
      <c r="D73" s="46">
        <v>4864132</v>
      </c>
      <c r="E73" s="46">
        <v>4053633</v>
      </c>
      <c r="F73" s="46">
        <v>0</v>
      </c>
      <c r="G73" s="46">
        <v>4835982</v>
      </c>
      <c r="H73" s="46">
        <v>12708</v>
      </c>
      <c r="I73" s="46">
        <v>15745218</v>
      </c>
      <c r="J73" s="46">
        <v>4902049</v>
      </c>
      <c r="K73" s="46">
        <v>7835450</v>
      </c>
      <c r="L73" s="46">
        <v>0</v>
      </c>
      <c r="M73" s="46">
        <v>0</v>
      </c>
      <c r="N73" s="46">
        <v>1679</v>
      </c>
      <c r="O73" s="46">
        <f>SUM(D73:N73)</f>
        <v>42250851</v>
      </c>
      <c r="P73" s="47">
        <f>(O73/P$93)</f>
        <v>158.96806781497619</v>
      </c>
      <c r="Q73" s="9"/>
    </row>
    <row r="74" spans="1:17">
      <c r="A74" s="12"/>
      <c r="B74" s="25">
        <v>361.2</v>
      </c>
      <c r="C74" s="20" t="s">
        <v>78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623605</v>
      </c>
      <c r="J74" s="46">
        <v>0</v>
      </c>
      <c r="K74" s="46">
        <v>18596711</v>
      </c>
      <c r="L74" s="46">
        <v>0</v>
      </c>
      <c r="M74" s="46">
        <v>0</v>
      </c>
      <c r="N74" s="46">
        <v>0</v>
      </c>
      <c r="O74" s="46">
        <f t="shared" ref="O74:O90" si="6">SUM(D74:N74)</f>
        <v>19220316</v>
      </c>
      <c r="P74" s="47">
        <f>(O74/P$93)</f>
        <v>72.316093640652866</v>
      </c>
      <c r="Q74" s="9"/>
    </row>
    <row r="75" spans="1:17">
      <c r="A75" s="12"/>
      <c r="B75" s="25">
        <v>361.3</v>
      </c>
      <c r="C75" s="20" t="s">
        <v>79</v>
      </c>
      <c r="D75" s="46">
        <v>1914502</v>
      </c>
      <c r="E75" s="46">
        <v>2250489</v>
      </c>
      <c r="F75" s="46">
        <v>0</v>
      </c>
      <c r="G75" s="46">
        <v>60335</v>
      </c>
      <c r="H75" s="46">
        <v>12908</v>
      </c>
      <c r="I75" s="46">
        <v>4918411</v>
      </c>
      <c r="J75" s="46">
        <v>741496</v>
      </c>
      <c r="K75" s="46">
        <v>115013100</v>
      </c>
      <c r="L75" s="46">
        <v>0</v>
      </c>
      <c r="M75" s="46">
        <v>0</v>
      </c>
      <c r="N75" s="46">
        <v>374</v>
      </c>
      <c r="O75" s="46">
        <f t="shared" si="6"/>
        <v>124911615</v>
      </c>
      <c r="P75" s="47">
        <f>(O75/P$93)</f>
        <v>469.97770729394767</v>
      </c>
      <c r="Q75" s="9"/>
    </row>
    <row r="76" spans="1:17">
      <c r="A76" s="12"/>
      <c r="B76" s="25">
        <v>362</v>
      </c>
      <c r="C76" s="20" t="s">
        <v>80</v>
      </c>
      <c r="D76" s="46">
        <v>1528773</v>
      </c>
      <c r="E76" s="46">
        <v>37540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6"/>
        <v>1566313</v>
      </c>
      <c r="P76" s="47">
        <f>(O76/P$93)</f>
        <v>5.8932245223529058</v>
      </c>
      <c r="Q76" s="9"/>
    </row>
    <row r="77" spans="1:17">
      <c r="A77" s="12"/>
      <c r="B77" s="25">
        <v>364</v>
      </c>
      <c r="C77" s="20" t="s">
        <v>138</v>
      </c>
      <c r="D77" s="46">
        <v>26842</v>
      </c>
      <c r="E77" s="46">
        <v>24761</v>
      </c>
      <c r="F77" s="46">
        <v>0</v>
      </c>
      <c r="G77" s="46">
        <v>0</v>
      </c>
      <c r="H77" s="46">
        <v>0</v>
      </c>
      <c r="I77" s="46">
        <v>46739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6"/>
        <v>98342</v>
      </c>
      <c r="P77" s="47">
        <f>(O77/P$93)</f>
        <v>0.37001000820221086</v>
      </c>
      <c r="Q77" s="9"/>
    </row>
    <row r="78" spans="1:17">
      <c r="A78" s="12"/>
      <c r="B78" s="25">
        <v>366</v>
      </c>
      <c r="C78" s="20" t="s">
        <v>82</v>
      </c>
      <c r="D78" s="46">
        <v>1002672</v>
      </c>
      <c r="E78" s="46">
        <v>400040</v>
      </c>
      <c r="F78" s="46">
        <v>0</v>
      </c>
      <c r="G78" s="46">
        <v>493736</v>
      </c>
      <c r="H78" s="46">
        <v>0</v>
      </c>
      <c r="I78" s="46">
        <v>3649387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6"/>
        <v>5545835</v>
      </c>
      <c r="P78" s="47">
        <f>(O78/P$93)</f>
        <v>20.866104551850764</v>
      </c>
      <c r="Q78" s="9"/>
    </row>
    <row r="79" spans="1:17">
      <c r="A79" s="12"/>
      <c r="B79" s="25">
        <v>368</v>
      </c>
      <c r="C79" s="20" t="s">
        <v>83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43836938</v>
      </c>
      <c r="L79" s="46">
        <v>0</v>
      </c>
      <c r="M79" s="46">
        <v>0</v>
      </c>
      <c r="N79" s="46">
        <v>0</v>
      </c>
      <c r="O79" s="46">
        <f t="shared" si="6"/>
        <v>43836938</v>
      </c>
      <c r="P79" s="47">
        <f>(O79/P$93)</f>
        <v>164.93569165707234</v>
      </c>
      <c r="Q79" s="9"/>
    </row>
    <row r="80" spans="1:17">
      <c r="A80" s="12"/>
      <c r="B80" s="25">
        <v>369.9</v>
      </c>
      <c r="C80" s="20" t="s">
        <v>84</v>
      </c>
      <c r="D80" s="46">
        <v>767882</v>
      </c>
      <c r="E80" s="46">
        <v>2509001</v>
      </c>
      <c r="F80" s="46">
        <v>0</v>
      </c>
      <c r="G80" s="46">
        <v>62499</v>
      </c>
      <c r="H80" s="46">
        <v>0</v>
      </c>
      <c r="I80" s="46">
        <v>2424901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6"/>
        <v>5764283</v>
      </c>
      <c r="P80" s="47">
        <f>(O80/P$93)</f>
        <v>21.688011227246388</v>
      </c>
      <c r="Q80" s="9"/>
    </row>
    <row r="81" spans="1:120" ht="15.75">
      <c r="A81" s="29" t="s">
        <v>52</v>
      </c>
      <c r="B81" s="30"/>
      <c r="C81" s="31"/>
      <c r="D81" s="32">
        <f>SUM(D82:D90)</f>
        <v>26237453</v>
      </c>
      <c r="E81" s="32">
        <f>SUM(E82:E90)</f>
        <v>17314280</v>
      </c>
      <c r="F81" s="32">
        <f>SUM(F82:F90)</f>
        <v>14295543</v>
      </c>
      <c r="G81" s="32">
        <f>SUM(G82:G90)</f>
        <v>18708689</v>
      </c>
      <c r="H81" s="32">
        <f>SUM(H82:H90)</f>
        <v>0</v>
      </c>
      <c r="I81" s="32">
        <f>SUM(I82:I90)</f>
        <v>19212162</v>
      </c>
      <c r="J81" s="32">
        <f>SUM(J82:J90)</f>
        <v>1153659</v>
      </c>
      <c r="K81" s="32">
        <f>SUM(K82:K90)</f>
        <v>0</v>
      </c>
      <c r="L81" s="32">
        <f>SUM(L82:L90)</f>
        <v>0</v>
      </c>
      <c r="M81" s="32">
        <f>SUM(M82:M90)</f>
        <v>0</v>
      </c>
      <c r="N81" s="32">
        <f>SUM(N82:N90)</f>
        <v>0</v>
      </c>
      <c r="O81" s="32">
        <f t="shared" si="6"/>
        <v>96921786</v>
      </c>
      <c r="P81" s="45">
        <f>(O81/P$93)</f>
        <v>364.66647854256496</v>
      </c>
      <c r="Q81" s="9"/>
    </row>
    <row r="82" spans="1:120">
      <c r="A82" s="12"/>
      <c r="B82" s="25">
        <v>381</v>
      </c>
      <c r="C82" s="20" t="s">
        <v>85</v>
      </c>
      <c r="D82" s="46">
        <v>25914635</v>
      </c>
      <c r="E82" s="46">
        <v>17314280</v>
      </c>
      <c r="F82" s="46">
        <v>14295543</v>
      </c>
      <c r="G82" s="46">
        <v>18708689</v>
      </c>
      <c r="H82" s="46">
        <v>0</v>
      </c>
      <c r="I82" s="46">
        <v>6467855</v>
      </c>
      <c r="J82" s="46">
        <v>373261</v>
      </c>
      <c r="K82" s="46">
        <v>0</v>
      </c>
      <c r="L82" s="46">
        <v>0</v>
      </c>
      <c r="M82" s="46">
        <v>0</v>
      </c>
      <c r="N82" s="46">
        <v>0</v>
      </c>
      <c r="O82" s="46">
        <f t="shared" si="6"/>
        <v>83074263</v>
      </c>
      <c r="P82" s="47">
        <f>(O82/P$93)</f>
        <v>312.56542203760978</v>
      </c>
      <c r="Q82" s="9"/>
    </row>
    <row r="83" spans="1:120">
      <c r="A83" s="12"/>
      <c r="B83" s="25">
        <v>383.1</v>
      </c>
      <c r="C83" s="20" t="s">
        <v>213</v>
      </c>
      <c r="D83" s="46">
        <v>322818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6"/>
        <v>322818</v>
      </c>
      <c r="P83" s="47">
        <f>(O83/P$93)</f>
        <v>1.2145969252996818</v>
      </c>
      <c r="Q83" s="9"/>
    </row>
    <row r="84" spans="1:120">
      <c r="A84" s="12"/>
      <c r="B84" s="25">
        <v>389.1</v>
      </c>
      <c r="C84" s="20" t="s">
        <v>86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668926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6"/>
        <v>668926</v>
      </c>
      <c r="P84" s="47">
        <f>(O84/P$93)</f>
        <v>2.5168220571746769</v>
      </c>
      <c r="Q84" s="9"/>
    </row>
    <row r="85" spans="1:120">
      <c r="A85" s="12"/>
      <c r="B85" s="25">
        <v>389.2</v>
      </c>
      <c r="C85" s="20" t="s">
        <v>87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258761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6"/>
        <v>258761</v>
      </c>
      <c r="P85" s="47">
        <f>(O85/P$93)</f>
        <v>0.97358361363824486</v>
      </c>
      <c r="Q85" s="9"/>
    </row>
    <row r="86" spans="1:120">
      <c r="A86" s="12"/>
      <c r="B86" s="25">
        <v>389.4</v>
      </c>
      <c r="C86" s="20" t="s">
        <v>89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73752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6"/>
        <v>73752</v>
      </c>
      <c r="P86" s="47">
        <f>(O86/P$93)</f>
        <v>0.27749057498250446</v>
      </c>
      <c r="Q86" s="9"/>
    </row>
    <row r="87" spans="1:120">
      <c r="A87" s="12"/>
      <c r="B87" s="25">
        <v>389.5</v>
      </c>
      <c r="C87" s="20" t="s">
        <v>191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299037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f t="shared" si="6"/>
        <v>299037</v>
      </c>
      <c r="P87" s="47">
        <f>(O87/P$93)</f>
        <v>1.1251213400456013</v>
      </c>
      <c r="Q87" s="9"/>
    </row>
    <row r="88" spans="1:120">
      <c r="A88" s="12"/>
      <c r="B88" s="25">
        <v>389.6</v>
      </c>
      <c r="C88" s="20" t="s">
        <v>192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153099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f t="shared" si="6"/>
        <v>153099</v>
      </c>
      <c r="P88" s="47">
        <f>(O88/P$93)</f>
        <v>0.57603223694606853</v>
      </c>
      <c r="Q88" s="9"/>
    </row>
    <row r="89" spans="1:120">
      <c r="A89" s="12"/>
      <c r="B89" s="25">
        <v>389.7</v>
      </c>
      <c r="C89" s="20" t="s">
        <v>193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402990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f t="shared" si="6"/>
        <v>402990</v>
      </c>
      <c r="P89" s="47">
        <f>(O89/P$93)</f>
        <v>1.5162426349414182</v>
      </c>
      <c r="Q89" s="9"/>
    </row>
    <row r="90" spans="1:120" ht="15.75" thickBot="1">
      <c r="A90" s="12"/>
      <c r="B90" s="25">
        <v>389.9</v>
      </c>
      <c r="C90" s="20" t="s">
        <v>90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10887742</v>
      </c>
      <c r="J90" s="46">
        <v>780398</v>
      </c>
      <c r="K90" s="46">
        <v>0</v>
      </c>
      <c r="L90" s="46">
        <v>0</v>
      </c>
      <c r="M90" s="46">
        <v>0</v>
      </c>
      <c r="N90" s="46">
        <v>0</v>
      </c>
      <c r="O90" s="46">
        <f t="shared" si="6"/>
        <v>11668140</v>
      </c>
      <c r="P90" s="47">
        <f>(O90/P$93)</f>
        <v>43.901167121926996</v>
      </c>
      <c r="Q90" s="9"/>
    </row>
    <row r="91" spans="1:120" ht="16.5" thickBot="1">
      <c r="A91" s="14" t="s">
        <v>71</v>
      </c>
      <c r="B91" s="23"/>
      <c r="C91" s="22"/>
      <c r="D91" s="15">
        <f>SUM(D5,D13,D21,D48,D67,D72,D81)</f>
        <v>366273535</v>
      </c>
      <c r="E91" s="15">
        <f>SUM(E5,E13,E21,E48,E67,E72,E81)</f>
        <v>81510000</v>
      </c>
      <c r="F91" s="15">
        <f>SUM(F5,F13,F21,F48,F67,F72,F81)</f>
        <v>14353047</v>
      </c>
      <c r="G91" s="15">
        <f>SUM(G5,G13,G21,G48,G67,G72,G81)</f>
        <v>67153014</v>
      </c>
      <c r="H91" s="15">
        <f>SUM(H5,H13,H21,H48,H67,H72,H81)</f>
        <v>25616</v>
      </c>
      <c r="I91" s="15">
        <f>SUM(I5,I13,I21,I48,I67,I72,I81)</f>
        <v>358297618</v>
      </c>
      <c r="J91" s="15">
        <f>SUM(J5,J13,J21,J48,J67,J72,J81)</f>
        <v>148884304</v>
      </c>
      <c r="K91" s="15">
        <f>SUM(K5,K13,K21,K48,K67,K72,K81)</f>
        <v>185282199</v>
      </c>
      <c r="L91" s="15">
        <f>SUM(L5,L13,L21,L48,L67,L72,L81)</f>
        <v>0</v>
      </c>
      <c r="M91" s="15">
        <f>SUM(M5,M13,M21,M48,M67,M72,M81)</f>
        <v>483445</v>
      </c>
      <c r="N91" s="15">
        <f>SUM(N5,N13,N21,N48,N67,N72,N81)</f>
        <v>12053</v>
      </c>
      <c r="O91" s="15">
        <f>SUM(D91:N91)</f>
        <v>1222274831</v>
      </c>
      <c r="P91" s="38">
        <f>(O91/P$93)</f>
        <v>4598.7870924291337</v>
      </c>
      <c r="Q91" s="6"/>
      <c r="R91" s="2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</row>
    <row r="92" spans="1:120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9"/>
    </row>
    <row r="93" spans="1:120">
      <c r="A93" s="40"/>
      <c r="B93" s="41"/>
      <c r="C93" s="41"/>
      <c r="D93" s="42"/>
      <c r="E93" s="42"/>
      <c r="F93" s="42"/>
      <c r="G93" s="42"/>
      <c r="H93" s="42"/>
      <c r="I93" s="42"/>
      <c r="J93" s="42"/>
      <c r="K93" s="42"/>
      <c r="L93" s="42"/>
      <c r="M93" s="48" t="s">
        <v>214</v>
      </c>
      <c r="N93" s="48"/>
      <c r="O93" s="48"/>
      <c r="P93" s="43">
        <v>265782</v>
      </c>
    </row>
    <row r="94" spans="1:120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1"/>
    </row>
    <row r="95" spans="1:120" ht="15.75" customHeight="1" thickBot="1">
      <c r="A95" s="52" t="s">
        <v>113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4"/>
    </row>
  </sheetData>
  <mergeCells count="10">
    <mergeCell ref="M93:O93"/>
    <mergeCell ref="A94:P94"/>
    <mergeCell ref="A95:P9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91</v>
      </c>
      <c r="B3" s="62"/>
      <c r="C3" s="63"/>
      <c r="D3" s="67" t="s">
        <v>46</v>
      </c>
      <c r="E3" s="68"/>
      <c r="F3" s="68"/>
      <c r="G3" s="68"/>
      <c r="H3" s="69"/>
      <c r="I3" s="67" t="s">
        <v>47</v>
      </c>
      <c r="J3" s="69"/>
      <c r="K3" s="67" t="s">
        <v>49</v>
      </c>
      <c r="L3" s="69"/>
      <c r="M3" s="36"/>
      <c r="N3" s="37"/>
      <c r="O3" s="70" t="s">
        <v>96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92</v>
      </c>
      <c r="F4" s="34" t="s">
        <v>93</v>
      </c>
      <c r="G4" s="34" t="s">
        <v>94</v>
      </c>
      <c r="H4" s="34" t="s">
        <v>6</v>
      </c>
      <c r="I4" s="34" t="s">
        <v>7</v>
      </c>
      <c r="J4" s="35" t="s">
        <v>95</v>
      </c>
      <c r="K4" s="35" t="s">
        <v>8</v>
      </c>
      <c r="L4" s="35" t="s">
        <v>9</v>
      </c>
      <c r="M4" s="35" t="s">
        <v>10</v>
      </c>
      <c r="N4" s="35" t="s">
        <v>48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122933990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122933990</v>
      </c>
      <c r="O5" s="33">
        <f t="shared" ref="O5:O36" si="1">(N5/O$81)</f>
        <v>487.11422027800234</v>
      </c>
      <c r="P5" s="6"/>
    </row>
    <row r="6" spans="1:133">
      <c r="A6" s="12"/>
      <c r="B6" s="25">
        <v>311</v>
      </c>
      <c r="C6" s="20" t="s">
        <v>3</v>
      </c>
      <c r="D6" s="46">
        <v>82225247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82225247</v>
      </c>
      <c r="O6" s="47">
        <f t="shared" si="1"/>
        <v>325.8097055140824</v>
      </c>
      <c r="P6" s="9"/>
    </row>
    <row r="7" spans="1:133">
      <c r="A7" s="12"/>
      <c r="B7" s="25">
        <v>314.10000000000002</v>
      </c>
      <c r="C7" s="20" t="s">
        <v>11</v>
      </c>
      <c r="D7" s="46">
        <v>22425440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22425440</v>
      </c>
      <c r="O7" s="47">
        <f t="shared" si="1"/>
        <v>88.858668949011772</v>
      </c>
      <c r="P7" s="9"/>
    </row>
    <row r="8" spans="1:133">
      <c r="A8" s="12"/>
      <c r="B8" s="25">
        <v>314.3</v>
      </c>
      <c r="C8" s="20" t="s">
        <v>12</v>
      </c>
      <c r="D8" s="46">
        <v>4117314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4117314</v>
      </c>
      <c r="O8" s="47">
        <f t="shared" si="1"/>
        <v>16.314464362132092</v>
      </c>
      <c r="P8" s="9"/>
    </row>
    <row r="9" spans="1:133">
      <c r="A9" s="12"/>
      <c r="B9" s="25">
        <v>314.39999999999998</v>
      </c>
      <c r="C9" s="20" t="s">
        <v>13</v>
      </c>
      <c r="D9" s="46">
        <v>579280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579280</v>
      </c>
      <c r="O9" s="47">
        <f t="shared" si="1"/>
        <v>2.2953417970297814</v>
      </c>
      <c r="P9" s="9"/>
    </row>
    <row r="10" spans="1:133">
      <c r="A10" s="12"/>
      <c r="B10" s="25">
        <v>314.8</v>
      </c>
      <c r="C10" s="20" t="s">
        <v>15</v>
      </c>
      <c r="D10" s="46">
        <v>187400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187400</v>
      </c>
      <c r="O10" s="47">
        <f t="shared" si="1"/>
        <v>0.74255464156087048</v>
      </c>
      <c r="P10" s="9"/>
    </row>
    <row r="11" spans="1:133">
      <c r="A11" s="12"/>
      <c r="B11" s="25">
        <v>315</v>
      </c>
      <c r="C11" s="20" t="s">
        <v>124</v>
      </c>
      <c r="D11" s="46">
        <v>11005464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11005464</v>
      </c>
      <c r="O11" s="47">
        <f t="shared" si="1"/>
        <v>43.608102325139079</v>
      </c>
      <c r="P11" s="9"/>
    </row>
    <row r="12" spans="1:133">
      <c r="A12" s="12"/>
      <c r="B12" s="25">
        <v>319</v>
      </c>
      <c r="C12" s="20" t="s">
        <v>101</v>
      </c>
      <c r="D12" s="46">
        <v>2393845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2393845</v>
      </c>
      <c r="O12" s="47">
        <f t="shared" si="1"/>
        <v>9.4853826890463289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20916141</v>
      </c>
      <c r="E13" s="32">
        <f t="shared" si="3"/>
        <v>4471587</v>
      </c>
      <c r="F13" s="32">
        <f t="shared" si="3"/>
        <v>0</v>
      </c>
      <c r="G13" s="32">
        <f t="shared" si="3"/>
        <v>1942126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27329854</v>
      </c>
      <c r="O13" s="45">
        <f t="shared" si="1"/>
        <v>108.2919420537936</v>
      </c>
      <c r="P13" s="10"/>
    </row>
    <row r="14" spans="1:133">
      <c r="A14" s="12"/>
      <c r="B14" s="25">
        <v>322</v>
      </c>
      <c r="C14" s="20" t="s">
        <v>0</v>
      </c>
      <c r="D14" s="46">
        <v>103857</v>
      </c>
      <c r="E14" s="46">
        <v>4471587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4575444</v>
      </c>
      <c r="O14" s="47">
        <f t="shared" si="1"/>
        <v>18.129760829252056</v>
      </c>
      <c r="P14" s="9"/>
    </row>
    <row r="15" spans="1:133">
      <c r="A15" s="12"/>
      <c r="B15" s="25">
        <v>323.10000000000002</v>
      </c>
      <c r="C15" s="20" t="s">
        <v>19</v>
      </c>
      <c r="D15" s="46">
        <v>19422567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19422567</v>
      </c>
      <c r="O15" s="47">
        <f t="shared" si="1"/>
        <v>76.960070847796104</v>
      </c>
      <c r="P15" s="9"/>
    </row>
    <row r="16" spans="1:133">
      <c r="A16" s="12"/>
      <c r="B16" s="25">
        <v>323.39999999999998</v>
      </c>
      <c r="C16" s="20" t="s">
        <v>103</v>
      </c>
      <c r="D16" s="46">
        <v>734167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734167</v>
      </c>
      <c r="O16" s="47">
        <f t="shared" si="1"/>
        <v>2.9090667744440748</v>
      </c>
      <c r="P16" s="9"/>
    </row>
    <row r="17" spans="1:16">
      <c r="A17" s="12"/>
      <c r="B17" s="25">
        <v>325.10000000000002</v>
      </c>
      <c r="C17" s="20" t="s">
        <v>105</v>
      </c>
      <c r="D17" s="46">
        <v>57871</v>
      </c>
      <c r="E17" s="46">
        <v>0</v>
      </c>
      <c r="F17" s="46">
        <v>0</v>
      </c>
      <c r="G17" s="46">
        <v>1942126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1999997</v>
      </c>
      <c r="O17" s="47">
        <f t="shared" si="1"/>
        <v>7.9247975211196167</v>
      </c>
      <c r="P17" s="9"/>
    </row>
    <row r="18" spans="1:16">
      <c r="A18" s="12"/>
      <c r="B18" s="25">
        <v>329</v>
      </c>
      <c r="C18" s="20" t="s">
        <v>24</v>
      </c>
      <c r="D18" s="46">
        <v>597679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597679</v>
      </c>
      <c r="O18" s="47">
        <f t="shared" si="1"/>
        <v>2.3682460811817476</v>
      </c>
      <c r="P18" s="9"/>
    </row>
    <row r="19" spans="1:16" ht="15.75">
      <c r="A19" s="29" t="s">
        <v>27</v>
      </c>
      <c r="B19" s="30"/>
      <c r="C19" s="31"/>
      <c r="D19" s="32">
        <f t="shared" ref="D19:M19" si="5">SUM(D20:D35)</f>
        <v>27472791</v>
      </c>
      <c r="E19" s="32">
        <f t="shared" si="5"/>
        <v>10949925</v>
      </c>
      <c r="F19" s="32">
        <f t="shared" si="5"/>
        <v>9574977</v>
      </c>
      <c r="G19" s="32">
        <f t="shared" si="5"/>
        <v>23739880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71737573</v>
      </c>
      <c r="O19" s="45">
        <f t="shared" si="1"/>
        <v>284.25329672071388</v>
      </c>
      <c r="P19" s="10"/>
    </row>
    <row r="20" spans="1:16">
      <c r="A20" s="12"/>
      <c r="B20" s="25">
        <v>331.2</v>
      </c>
      <c r="C20" s="20" t="s">
        <v>26</v>
      </c>
      <c r="D20" s="46">
        <v>0</v>
      </c>
      <c r="E20" s="46">
        <v>194266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194266</v>
      </c>
      <c r="O20" s="47">
        <f t="shared" si="1"/>
        <v>0.76976051225968012</v>
      </c>
      <c r="P20" s="9"/>
    </row>
    <row r="21" spans="1:16">
      <c r="A21" s="12"/>
      <c r="B21" s="25">
        <v>331.49</v>
      </c>
      <c r="C21" s="20" t="s">
        <v>30</v>
      </c>
      <c r="D21" s="46">
        <v>0</v>
      </c>
      <c r="E21" s="46">
        <v>0</v>
      </c>
      <c r="F21" s="46">
        <v>0</v>
      </c>
      <c r="G21" s="46">
        <v>337126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337126</v>
      </c>
      <c r="O21" s="47">
        <f t="shared" si="1"/>
        <v>1.3358296482969585</v>
      </c>
      <c r="P21" s="9"/>
    </row>
    <row r="22" spans="1:16">
      <c r="A22" s="12"/>
      <c r="B22" s="25">
        <v>331.5</v>
      </c>
      <c r="C22" s="20" t="s">
        <v>28</v>
      </c>
      <c r="D22" s="46">
        <v>49451</v>
      </c>
      <c r="E22" s="46">
        <v>4323019</v>
      </c>
      <c r="F22" s="46">
        <v>0</v>
      </c>
      <c r="G22" s="46">
        <v>98417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4470887</v>
      </c>
      <c r="O22" s="47">
        <f t="shared" si="1"/>
        <v>17.715463680598482</v>
      </c>
      <c r="P22" s="9"/>
    </row>
    <row r="23" spans="1:16">
      <c r="A23" s="12"/>
      <c r="B23" s="25">
        <v>331.69</v>
      </c>
      <c r="C23" s="20" t="s">
        <v>107</v>
      </c>
      <c r="D23" s="46">
        <v>596227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596227</v>
      </c>
      <c r="O23" s="47">
        <f t="shared" si="1"/>
        <v>2.3624926695512971</v>
      </c>
      <c r="P23" s="9"/>
    </row>
    <row r="24" spans="1:16">
      <c r="A24" s="12"/>
      <c r="B24" s="25">
        <v>331.7</v>
      </c>
      <c r="C24" s="20" t="s">
        <v>108</v>
      </c>
      <c r="D24" s="46">
        <v>85101</v>
      </c>
      <c r="E24" s="46">
        <v>0</v>
      </c>
      <c r="F24" s="46">
        <v>0</v>
      </c>
      <c r="G24" s="46">
        <v>500878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585979</v>
      </c>
      <c r="O24" s="47">
        <f t="shared" si="1"/>
        <v>2.3218859461429955</v>
      </c>
      <c r="P24" s="9"/>
    </row>
    <row r="25" spans="1:16">
      <c r="A25" s="12"/>
      <c r="B25" s="25">
        <v>334.2</v>
      </c>
      <c r="C25" s="20" t="s">
        <v>29</v>
      </c>
      <c r="D25" s="46">
        <v>837753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837753</v>
      </c>
      <c r="O25" s="47">
        <f t="shared" si="1"/>
        <v>3.3195164281299037</v>
      </c>
      <c r="P25" s="9"/>
    </row>
    <row r="26" spans="1:16">
      <c r="A26" s="12"/>
      <c r="B26" s="25">
        <v>334.49</v>
      </c>
      <c r="C26" s="20" t="s">
        <v>32</v>
      </c>
      <c r="D26" s="46">
        <v>0</v>
      </c>
      <c r="E26" s="46">
        <v>0</v>
      </c>
      <c r="F26" s="46">
        <v>0</v>
      </c>
      <c r="G26" s="46">
        <v>990192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990192</v>
      </c>
      <c r="O26" s="47">
        <f t="shared" si="1"/>
        <v>3.923541438828396</v>
      </c>
      <c r="P26" s="9"/>
    </row>
    <row r="27" spans="1:16">
      <c r="A27" s="12"/>
      <c r="B27" s="25">
        <v>334.69</v>
      </c>
      <c r="C27" s="20" t="s">
        <v>115</v>
      </c>
      <c r="D27" s="46">
        <v>0</v>
      </c>
      <c r="E27" s="46">
        <v>202633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202633</v>
      </c>
      <c r="O27" s="47">
        <f t="shared" si="1"/>
        <v>0.8029139524194443</v>
      </c>
      <c r="P27" s="9"/>
    </row>
    <row r="28" spans="1:16">
      <c r="A28" s="12"/>
      <c r="B28" s="25">
        <v>335.12</v>
      </c>
      <c r="C28" s="20" t="s">
        <v>125</v>
      </c>
      <c r="D28" s="46">
        <v>5489074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5489074</v>
      </c>
      <c r="O28" s="47">
        <f t="shared" si="1"/>
        <v>21.749932639120029</v>
      </c>
      <c r="P28" s="9"/>
    </row>
    <row r="29" spans="1:16">
      <c r="A29" s="12"/>
      <c r="B29" s="25">
        <v>335.14</v>
      </c>
      <c r="C29" s="20" t="s">
        <v>126</v>
      </c>
      <c r="D29" s="46">
        <v>105779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105779</v>
      </c>
      <c r="O29" s="47">
        <f t="shared" si="1"/>
        <v>0.41913920720206677</v>
      </c>
      <c r="P29" s="9"/>
    </row>
    <row r="30" spans="1:16">
      <c r="A30" s="12"/>
      <c r="B30" s="25">
        <v>335.15</v>
      </c>
      <c r="C30" s="20" t="s">
        <v>127</v>
      </c>
      <c r="D30" s="46">
        <v>178359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178359</v>
      </c>
      <c r="O30" s="47">
        <f t="shared" si="1"/>
        <v>0.70673054063049778</v>
      </c>
      <c r="P30" s="9"/>
    </row>
    <row r="31" spans="1:16">
      <c r="A31" s="12"/>
      <c r="B31" s="25">
        <v>335.18</v>
      </c>
      <c r="C31" s="20" t="s">
        <v>128</v>
      </c>
      <c r="D31" s="46">
        <v>14553514</v>
      </c>
      <c r="E31" s="46">
        <v>2000004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16553518</v>
      </c>
      <c r="O31" s="47">
        <f t="shared" si="1"/>
        <v>65.591737593710874</v>
      </c>
      <c r="P31" s="9"/>
    </row>
    <row r="32" spans="1:16">
      <c r="A32" s="12"/>
      <c r="B32" s="25">
        <v>335.29</v>
      </c>
      <c r="C32" s="20" t="s">
        <v>109</v>
      </c>
      <c r="D32" s="46">
        <v>75384</v>
      </c>
      <c r="E32" s="46">
        <v>26828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102212</v>
      </c>
      <c r="O32" s="47">
        <f t="shared" si="1"/>
        <v>0.40500530962230358</v>
      </c>
      <c r="P32" s="9"/>
    </row>
    <row r="33" spans="1:16">
      <c r="A33" s="12"/>
      <c r="B33" s="25">
        <v>335.9</v>
      </c>
      <c r="C33" s="20" t="s">
        <v>40</v>
      </c>
      <c r="D33" s="46">
        <v>554916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554916</v>
      </c>
      <c r="O33" s="47">
        <f t="shared" si="1"/>
        <v>2.1988017688174599</v>
      </c>
      <c r="P33" s="9"/>
    </row>
    <row r="34" spans="1:16">
      <c r="A34" s="12"/>
      <c r="B34" s="25">
        <v>337.7</v>
      </c>
      <c r="C34" s="20" t="s">
        <v>44</v>
      </c>
      <c r="D34" s="46">
        <v>1565072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1565072</v>
      </c>
      <c r="O34" s="47">
        <f t="shared" si="1"/>
        <v>6.2014486551598438</v>
      </c>
      <c r="P34" s="9"/>
    </row>
    <row r="35" spans="1:16">
      <c r="A35" s="12"/>
      <c r="B35" s="25">
        <v>338</v>
      </c>
      <c r="C35" s="20" t="s">
        <v>45</v>
      </c>
      <c r="D35" s="46">
        <v>3382161</v>
      </c>
      <c r="E35" s="46">
        <v>4203175</v>
      </c>
      <c r="F35" s="46">
        <v>9574977</v>
      </c>
      <c r="G35" s="46">
        <v>21813267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38973580</v>
      </c>
      <c r="O35" s="47">
        <f t="shared" si="1"/>
        <v>154.42909673022365</v>
      </c>
      <c r="P35" s="9"/>
    </row>
    <row r="36" spans="1:16" ht="15.75">
      <c r="A36" s="29" t="s">
        <v>50</v>
      </c>
      <c r="B36" s="30"/>
      <c r="C36" s="31"/>
      <c r="D36" s="32">
        <f t="shared" ref="D36:M36" si="7">SUM(D37:D54)</f>
        <v>20437725</v>
      </c>
      <c r="E36" s="32">
        <f t="shared" si="7"/>
        <v>14050824</v>
      </c>
      <c r="F36" s="32">
        <f t="shared" si="7"/>
        <v>0</v>
      </c>
      <c r="G36" s="32">
        <f t="shared" si="7"/>
        <v>191487</v>
      </c>
      <c r="H36" s="32">
        <f t="shared" si="7"/>
        <v>0</v>
      </c>
      <c r="I36" s="32">
        <f t="shared" si="7"/>
        <v>179792052</v>
      </c>
      <c r="J36" s="32">
        <f t="shared" si="7"/>
        <v>96767417</v>
      </c>
      <c r="K36" s="32">
        <f t="shared" si="7"/>
        <v>0</v>
      </c>
      <c r="L36" s="32">
        <f t="shared" si="7"/>
        <v>0</v>
      </c>
      <c r="M36" s="32">
        <f t="shared" si="7"/>
        <v>3499</v>
      </c>
      <c r="N36" s="32">
        <f>SUM(D36:M36)</f>
        <v>311243004</v>
      </c>
      <c r="O36" s="45">
        <f t="shared" si="1"/>
        <v>1233.2707431886263</v>
      </c>
      <c r="P36" s="10"/>
    </row>
    <row r="37" spans="1:16">
      <c r="A37" s="12"/>
      <c r="B37" s="25">
        <v>341.2</v>
      </c>
      <c r="C37" s="20" t="s">
        <v>130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96767417</v>
      </c>
      <c r="K37" s="46">
        <v>0</v>
      </c>
      <c r="L37" s="46">
        <v>0</v>
      </c>
      <c r="M37" s="46">
        <v>0</v>
      </c>
      <c r="N37" s="46">
        <f t="shared" ref="N37:N54" si="8">SUM(D37:M37)</f>
        <v>96767417</v>
      </c>
      <c r="O37" s="47">
        <f t="shared" ref="O37:O68" si="9">(N37/O$81)</f>
        <v>383.43166833087662</v>
      </c>
      <c r="P37" s="9"/>
    </row>
    <row r="38" spans="1:16">
      <c r="A38" s="12"/>
      <c r="B38" s="25">
        <v>341.3</v>
      </c>
      <c r="C38" s="20" t="s">
        <v>131</v>
      </c>
      <c r="D38" s="46">
        <v>355611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355611</v>
      </c>
      <c r="O38" s="47">
        <f t="shared" si="9"/>
        <v>1.4090746992534831</v>
      </c>
      <c r="P38" s="9"/>
    </row>
    <row r="39" spans="1:16">
      <c r="A39" s="12"/>
      <c r="B39" s="25">
        <v>341.9</v>
      </c>
      <c r="C39" s="20" t="s">
        <v>132</v>
      </c>
      <c r="D39" s="46">
        <v>112858</v>
      </c>
      <c r="E39" s="46">
        <v>827094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939952</v>
      </c>
      <c r="O39" s="47">
        <f t="shared" si="9"/>
        <v>3.7244702264910527</v>
      </c>
      <c r="P39" s="9"/>
    </row>
    <row r="40" spans="1:16">
      <c r="A40" s="12"/>
      <c r="B40" s="25">
        <v>342.1</v>
      </c>
      <c r="C40" s="20" t="s">
        <v>56</v>
      </c>
      <c r="D40" s="46">
        <v>2058903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2058903</v>
      </c>
      <c r="O40" s="47">
        <f t="shared" si="9"/>
        <v>8.1582069326232709</v>
      </c>
      <c r="P40" s="9"/>
    </row>
    <row r="41" spans="1:16">
      <c r="A41" s="12"/>
      <c r="B41" s="25">
        <v>342.2</v>
      </c>
      <c r="C41" s="20" t="s">
        <v>57</v>
      </c>
      <c r="D41" s="46">
        <v>879804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879804</v>
      </c>
      <c r="O41" s="47">
        <f t="shared" si="9"/>
        <v>3.4861395083448241</v>
      </c>
      <c r="P41" s="9"/>
    </row>
    <row r="42" spans="1:16">
      <c r="A42" s="12"/>
      <c r="B42" s="25">
        <v>342.4</v>
      </c>
      <c r="C42" s="20" t="s">
        <v>58</v>
      </c>
      <c r="D42" s="46">
        <v>0</v>
      </c>
      <c r="E42" s="46">
        <v>13223730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13223730</v>
      </c>
      <c r="O42" s="47">
        <f t="shared" si="9"/>
        <v>52.397769958632495</v>
      </c>
      <c r="P42" s="9"/>
    </row>
    <row r="43" spans="1:16">
      <c r="A43" s="12"/>
      <c r="B43" s="25">
        <v>343.4</v>
      </c>
      <c r="C43" s="20" t="s">
        <v>59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40557379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40557379</v>
      </c>
      <c r="O43" s="47">
        <f t="shared" si="9"/>
        <v>160.70474933827842</v>
      </c>
      <c r="P43" s="9"/>
    </row>
    <row r="44" spans="1:16">
      <c r="A44" s="12"/>
      <c r="B44" s="25">
        <v>343.6</v>
      </c>
      <c r="C44" s="20" t="s">
        <v>60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118464338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118464338</v>
      </c>
      <c r="O44" s="47">
        <f t="shared" si="9"/>
        <v>469.40365016721347</v>
      </c>
      <c r="P44" s="9"/>
    </row>
    <row r="45" spans="1:16">
      <c r="A45" s="12"/>
      <c r="B45" s="25">
        <v>344.1</v>
      </c>
      <c r="C45" s="20" t="s">
        <v>133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1152579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1152579</v>
      </c>
      <c r="O45" s="47">
        <f t="shared" si="9"/>
        <v>4.5669844515239406</v>
      </c>
      <c r="P45" s="9"/>
    </row>
    <row r="46" spans="1:16">
      <c r="A46" s="12"/>
      <c r="B46" s="25">
        <v>344.2</v>
      </c>
      <c r="C46" s="20" t="s">
        <v>134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105162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105162</v>
      </c>
      <c r="O46" s="47">
        <f t="shared" si="9"/>
        <v>0.41669440349959586</v>
      </c>
      <c r="P46" s="9"/>
    </row>
    <row r="47" spans="1:16">
      <c r="A47" s="12"/>
      <c r="B47" s="25">
        <v>344.5</v>
      </c>
      <c r="C47" s="20" t="s">
        <v>135</v>
      </c>
      <c r="D47" s="46">
        <v>152020</v>
      </c>
      <c r="E47" s="46">
        <v>0</v>
      </c>
      <c r="F47" s="46">
        <v>0</v>
      </c>
      <c r="G47" s="46">
        <v>0</v>
      </c>
      <c r="H47" s="46">
        <v>0</v>
      </c>
      <c r="I47" s="46">
        <v>6162463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6314483</v>
      </c>
      <c r="O47" s="47">
        <f t="shared" si="9"/>
        <v>25.020537143581699</v>
      </c>
      <c r="P47" s="9"/>
    </row>
    <row r="48" spans="1:16">
      <c r="A48" s="12"/>
      <c r="B48" s="25">
        <v>345.1</v>
      </c>
      <c r="C48" s="20" t="s">
        <v>65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486373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486373</v>
      </c>
      <c r="O48" s="47">
        <f t="shared" si="9"/>
        <v>1.9272066631797504</v>
      </c>
      <c r="P48" s="9"/>
    </row>
    <row r="49" spans="1:16">
      <c r="A49" s="12"/>
      <c r="B49" s="25">
        <v>345.9</v>
      </c>
      <c r="C49" s="20" t="s">
        <v>66</v>
      </c>
      <c r="D49" s="46">
        <v>9412752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3499</v>
      </c>
      <c r="N49" s="46">
        <f t="shared" si="8"/>
        <v>9416251</v>
      </c>
      <c r="O49" s="47">
        <f t="shared" si="9"/>
        <v>37.310997258015945</v>
      </c>
      <c r="P49" s="9"/>
    </row>
    <row r="50" spans="1:16">
      <c r="A50" s="12"/>
      <c r="B50" s="25">
        <v>347.1</v>
      </c>
      <c r="C50" s="20" t="s">
        <v>67</v>
      </c>
      <c r="D50" s="46">
        <v>706044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706044</v>
      </c>
      <c r="O50" s="47">
        <f t="shared" si="9"/>
        <v>2.7976320669487897</v>
      </c>
      <c r="P50" s="9"/>
    </row>
    <row r="51" spans="1:16">
      <c r="A51" s="12"/>
      <c r="B51" s="25">
        <v>347.2</v>
      </c>
      <c r="C51" s="20" t="s">
        <v>68</v>
      </c>
      <c r="D51" s="46">
        <v>4275004</v>
      </c>
      <c r="E51" s="46">
        <v>0</v>
      </c>
      <c r="F51" s="46">
        <v>0</v>
      </c>
      <c r="G51" s="46">
        <v>0</v>
      </c>
      <c r="H51" s="46">
        <v>0</v>
      </c>
      <c r="I51" s="46">
        <v>6215378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10490382</v>
      </c>
      <c r="O51" s="47">
        <f t="shared" si="9"/>
        <v>41.567138985307402</v>
      </c>
      <c r="P51" s="9"/>
    </row>
    <row r="52" spans="1:16">
      <c r="A52" s="12"/>
      <c r="B52" s="25">
        <v>347.5</v>
      </c>
      <c r="C52" s="20" t="s">
        <v>69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6648380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8"/>
        <v>6648380</v>
      </c>
      <c r="O52" s="47">
        <f t="shared" si="9"/>
        <v>26.343572187088899</v>
      </c>
      <c r="P52" s="9"/>
    </row>
    <row r="53" spans="1:16">
      <c r="A53" s="12"/>
      <c r="B53" s="25">
        <v>347.9</v>
      </c>
      <c r="C53" s="20" t="s">
        <v>70</v>
      </c>
      <c r="D53" s="46">
        <v>468172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8"/>
        <v>468172</v>
      </c>
      <c r="O53" s="47">
        <f t="shared" si="9"/>
        <v>1.8550869351592094</v>
      </c>
      <c r="P53" s="9"/>
    </row>
    <row r="54" spans="1:16">
      <c r="A54" s="12"/>
      <c r="B54" s="25">
        <v>349</v>
      </c>
      <c r="C54" s="20" t="s">
        <v>1</v>
      </c>
      <c r="D54" s="46">
        <v>2016557</v>
      </c>
      <c r="E54" s="46">
        <v>0</v>
      </c>
      <c r="F54" s="46">
        <v>0</v>
      </c>
      <c r="G54" s="46">
        <v>191487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8"/>
        <v>2208044</v>
      </c>
      <c r="O54" s="47">
        <f t="shared" si="9"/>
        <v>8.74916393260742</v>
      </c>
      <c r="P54" s="9"/>
    </row>
    <row r="55" spans="1:16" ht="15.75">
      <c r="A55" s="29" t="s">
        <v>51</v>
      </c>
      <c r="B55" s="30"/>
      <c r="C55" s="31"/>
      <c r="D55" s="32">
        <f t="shared" ref="D55:M55" si="10">SUM(D56:D59)</f>
        <v>3067763</v>
      </c>
      <c r="E55" s="32">
        <f t="shared" si="10"/>
        <v>725561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61" si="11">SUM(D55:M55)</f>
        <v>3793324</v>
      </c>
      <c r="O55" s="45">
        <f t="shared" si="9"/>
        <v>15.030684862029068</v>
      </c>
      <c r="P55" s="10"/>
    </row>
    <row r="56" spans="1:16">
      <c r="A56" s="13"/>
      <c r="B56" s="39">
        <v>351.9</v>
      </c>
      <c r="C56" s="21" t="s">
        <v>136</v>
      </c>
      <c r="D56" s="46">
        <v>1591487</v>
      </c>
      <c r="E56" s="46">
        <v>725561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2317048</v>
      </c>
      <c r="O56" s="47">
        <f t="shared" si="9"/>
        <v>9.1810818949804265</v>
      </c>
      <c r="P56" s="9"/>
    </row>
    <row r="57" spans="1:16">
      <c r="A57" s="13"/>
      <c r="B57" s="39">
        <v>352</v>
      </c>
      <c r="C57" s="21" t="s">
        <v>73</v>
      </c>
      <c r="D57" s="46">
        <v>139231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139231</v>
      </c>
      <c r="O57" s="47">
        <f t="shared" si="9"/>
        <v>0.55168956936585678</v>
      </c>
      <c r="P57" s="9"/>
    </row>
    <row r="58" spans="1:16">
      <c r="A58" s="13"/>
      <c r="B58" s="39">
        <v>354</v>
      </c>
      <c r="C58" s="21" t="s">
        <v>74</v>
      </c>
      <c r="D58" s="46">
        <v>1336545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1336545</v>
      </c>
      <c r="O58" s="47">
        <f t="shared" si="9"/>
        <v>5.2959321953307024</v>
      </c>
      <c r="P58" s="9"/>
    </row>
    <row r="59" spans="1:16">
      <c r="A59" s="13"/>
      <c r="B59" s="39">
        <v>359</v>
      </c>
      <c r="C59" s="21" t="s">
        <v>75</v>
      </c>
      <c r="D59" s="46">
        <v>500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500</v>
      </c>
      <c r="O59" s="47">
        <f t="shared" si="9"/>
        <v>1.9812023520834323E-3</v>
      </c>
      <c r="P59" s="9"/>
    </row>
    <row r="60" spans="1:16" ht="15.75">
      <c r="A60" s="29" t="s">
        <v>4</v>
      </c>
      <c r="B60" s="30"/>
      <c r="C60" s="31"/>
      <c r="D60" s="32">
        <f t="shared" ref="D60:M60" si="12">SUM(D61:D69)</f>
        <v>2976358</v>
      </c>
      <c r="E60" s="32">
        <f t="shared" si="12"/>
        <v>4075316</v>
      </c>
      <c r="F60" s="32">
        <f t="shared" si="12"/>
        <v>402960</v>
      </c>
      <c r="G60" s="32">
        <f t="shared" si="12"/>
        <v>967662</v>
      </c>
      <c r="H60" s="32">
        <f t="shared" si="12"/>
        <v>18687</v>
      </c>
      <c r="I60" s="32">
        <f t="shared" si="12"/>
        <v>255976</v>
      </c>
      <c r="J60" s="32">
        <f t="shared" si="12"/>
        <v>365808</v>
      </c>
      <c r="K60" s="32">
        <f t="shared" si="12"/>
        <v>140921789</v>
      </c>
      <c r="L60" s="32">
        <f t="shared" si="12"/>
        <v>0</v>
      </c>
      <c r="M60" s="32">
        <f t="shared" si="12"/>
        <v>614</v>
      </c>
      <c r="N60" s="32">
        <f t="shared" si="11"/>
        <v>149985170</v>
      </c>
      <c r="O60" s="45">
        <f t="shared" si="9"/>
        <v>594.30194316326697</v>
      </c>
      <c r="P60" s="10"/>
    </row>
    <row r="61" spans="1:16">
      <c r="A61" s="12"/>
      <c r="B61" s="25">
        <v>361.1</v>
      </c>
      <c r="C61" s="20" t="s">
        <v>77</v>
      </c>
      <c r="D61" s="46">
        <v>801917</v>
      </c>
      <c r="E61" s="46">
        <v>536027</v>
      </c>
      <c r="F61" s="46">
        <v>139944</v>
      </c>
      <c r="G61" s="46">
        <v>897517</v>
      </c>
      <c r="H61" s="46">
        <v>6818</v>
      </c>
      <c r="I61" s="46">
        <v>2195327</v>
      </c>
      <c r="J61" s="46">
        <v>1210659</v>
      </c>
      <c r="K61" s="46">
        <v>103977354</v>
      </c>
      <c r="L61" s="46">
        <v>0</v>
      </c>
      <c r="M61" s="46">
        <v>614</v>
      </c>
      <c r="N61" s="46">
        <f t="shared" si="11"/>
        <v>109766177</v>
      </c>
      <c r="O61" s="47">
        <f t="shared" si="9"/>
        <v>434.9380161032127</v>
      </c>
      <c r="P61" s="9"/>
    </row>
    <row r="62" spans="1:16">
      <c r="A62" s="12"/>
      <c r="B62" s="25">
        <v>361.2</v>
      </c>
      <c r="C62" s="20" t="s">
        <v>78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12016437</v>
      </c>
      <c r="L62" s="46">
        <v>0</v>
      </c>
      <c r="M62" s="46">
        <v>0</v>
      </c>
      <c r="N62" s="46">
        <f t="shared" ref="N62:N69" si="13">SUM(D62:M62)</f>
        <v>12016437</v>
      </c>
      <c r="O62" s="47">
        <f t="shared" si="9"/>
        <v>47.613986496124767</v>
      </c>
      <c r="P62" s="9"/>
    </row>
    <row r="63" spans="1:16">
      <c r="A63" s="12"/>
      <c r="B63" s="25">
        <v>361.3</v>
      </c>
      <c r="C63" s="20" t="s">
        <v>79</v>
      </c>
      <c r="D63" s="46">
        <v>613873</v>
      </c>
      <c r="E63" s="46">
        <v>1650285</v>
      </c>
      <c r="F63" s="46">
        <v>263016</v>
      </c>
      <c r="G63" s="46">
        <v>-3133</v>
      </c>
      <c r="H63" s="46">
        <v>11869</v>
      </c>
      <c r="I63" s="46">
        <v>-864635</v>
      </c>
      <c r="J63" s="46">
        <v>-6253</v>
      </c>
      <c r="K63" s="46">
        <v>-16495279</v>
      </c>
      <c r="L63" s="46">
        <v>0</v>
      </c>
      <c r="M63" s="46">
        <v>0</v>
      </c>
      <c r="N63" s="46">
        <f t="shared" si="13"/>
        <v>-14830257</v>
      </c>
      <c r="O63" s="47">
        <f t="shared" si="9"/>
        <v>-58.763480100803577</v>
      </c>
      <c r="P63" s="9"/>
    </row>
    <row r="64" spans="1:16">
      <c r="A64" s="12"/>
      <c r="B64" s="25">
        <v>361.4</v>
      </c>
      <c r="C64" s="20" t="s">
        <v>137</v>
      </c>
      <c r="D64" s="46">
        <v>0</v>
      </c>
      <c r="E64" s="46">
        <v>278575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278575</v>
      </c>
      <c r="O64" s="47">
        <f t="shared" si="9"/>
        <v>1.1038268904632844</v>
      </c>
      <c r="P64" s="9"/>
    </row>
    <row r="65" spans="1:119">
      <c r="A65" s="12"/>
      <c r="B65" s="25">
        <v>362</v>
      </c>
      <c r="C65" s="20" t="s">
        <v>80</v>
      </c>
      <c r="D65" s="46">
        <v>462607</v>
      </c>
      <c r="E65" s="46">
        <v>63745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526352</v>
      </c>
      <c r="O65" s="47">
        <f t="shared" si="9"/>
        <v>2.0856196408476375</v>
      </c>
      <c r="P65" s="9"/>
    </row>
    <row r="66" spans="1:119">
      <c r="A66" s="12"/>
      <c r="B66" s="25">
        <v>364</v>
      </c>
      <c r="C66" s="20" t="s">
        <v>138</v>
      </c>
      <c r="D66" s="46">
        <v>376000</v>
      </c>
      <c r="E66" s="46">
        <v>534034</v>
      </c>
      <c r="F66" s="46">
        <v>0</v>
      </c>
      <c r="G66" s="46">
        <v>10000</v>
      </c>
      <c r="H66" s="46">
        <v>0</v>
      </c>
      <c r="I66" s="46">
        <v>-1074716</v>
      </c>
      <c r="J66" s="46">
        <v>-838598</v>
      </c>
      <c r="K66" s="46">
        <v>0</v>
      </c>
      <c r="L66" s="46">
        <v>0</v>
      </c>
      <c r="M66" s="46">
        <v>0</v>
      </c>
      <c r="N66" s="46">
        <f t="shared" si="13"/>
        <v>-993280</v>
      </c>
      <c r="O66" s="47">
        <f t="shared" si="9"/>
        <v>-3.9357773445548636</v>
      </c>
      <c r="P66" s="9"/>
    </row>
    <row r="67" spans="1:119">
      <c r="A67" s="12"/>
      <c r="B67" s="25">
        <v>366</v>
      </c>
      <c r="C67" s="20" t="s">
        <v>82</v>
      </c>
      <c r="D67" s="46">
        <v>109222</v>
      </c>
      <c r="E67" s="46">
        <v>270636</v>
      </c>
      <c r="F67" s="46">
        <v>0</v>
      </c>
      <c r="G67" s="46">
        <v>2000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381858</v>
      </c>
      <c r="O67" s="47">
        <f t="shared" si="9"/>
        <v>1.5130759355237506</v>
      </c>
      <c r="P67" s="9"/>
    </row>
    <row r="68" spans="1:119">
      <c r="A68" s="12"/>
      <c r="B68" s="25">
        <v>368</v>
      </c>
      <c r="C68" s="20" t="s">
        <v>83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41423277</v>
      </c>
      <c r="L68" s="46">
        <v>0</v>
      </c>
      <c r="M68" s="46">
        <v>0</v>
      </c>
      <c r="N68" s="46">
        <f t="shared" si="13"/>
        <v>41423277</v>
      </c>
      <c r="O68" s="47">
        <f t="shared" si="9"/>
        <v>164.1357876468071</v>
      </c>
      <c r="P68" s="9"/>
    </row>
    <row r="69" spans="1:119">
      <c r="A69" s="12"/>
      <c r="B69" s="25">
        <v>369.9</v>
      </c>
      <c r="C69" s="20" t="s">
        <v>84</v>
      </c>
      <c r="D69" s="46">
        <v>612739</v>
      </c>
      <c r="E69" s="46">
        <v>742014</v>
      </c>
      <c r="F69" s="46">
        <v>0</v>
      </c>
      <c r="G69" s="46">
        <v>61278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1416031</v>
      </c>
      <c r="O69" s="47">
        <f t="shared" ref="O69:O79" si="14">(N69/O$81)</f>
        <v>5.6108878956461101</v>
      </c>
      <c r="P69" s="9"/>
    </row>
    <row r="70" spans="1:119" ht="15.75">
      <c r="A70" s="29" t="s">
        <v>52</v>
      </c>
      <c r="B70" s="30"/>
      <c r="C70" s="31"/>
      <c r="D70" s="32">
        <f t="shared" ref="D70:M70" si="15">SUM(D71:D78)</f>
        <v>25454973</v>
      </c>
      <c r="E70" s="32">
        <f t="shared" si="15"/>
        <v>5365947</v>
      </c>
      <c r="F70" s="32">
        <f t="shared" si="15"/>
        <v>23777280</v>
      </c>
      <c r="G70" s="32">
        <f t="shared" si="15"/>
        <v>3534508</v>
      </c>
      <c r="H70" s="32">
        <f t="shared" si="15"/>
        <v>0</v>
      </c>
      <c r="I70" s="32">
        <f t="shared" si="15"/>
        <v>13070092</v>
      </c>
      <c r="J70" s="32">
        <f t="shared" si="15"/>
        <v>554299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>SUM(D70:M70)</f>
        <v>71757099</v>
      </c>
      <c r="O70" s="45">
        <f t="shared" si="14"/>
        <v>284.33066663496743</v>
      </c>
      <c r="P70" s="9"/>
    </row>
    <row r="71" spans="1:119">
      <c r="A71" s="12"/>
      <c r="B71" s="25">
        <v>381</v>
      </c>
      <c r="C71" s="20" t="s">
        <v>85</v>
      </c>
      <c r="D71" s="46">
        <v>25454973</v>
      </c>
      <c r="E71" s="46">
        <v>5365947</v>
      </c>
      <c r="F71" s="46">
        <v>7437280</v>
      </c>
      <c r="G71" s="46">
        <v>3534508</v>
      </c>
      <c r="H71" s="46">
        <v>0</v>
      </c>
      <c r="I71" s="46">
        <v>3636251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45428959</v>
      </c>
      <c r="O71" s="47">
        <f t="shared" si="14"/>
        <v>180.00792084700362</v>
      </c>
      <c r="P71" s="9"/>
    </row>
    <row r="72" spans="1:119">
      <c r="A72" s="12"/>
      <c r="B72" s="25">
        <v>385</v>
      </c>
      <c r="C72" s="20" t="s">
        <v>121</v>
      </c>
      <c r="D72" s="46">
        <v>0</v>
      </c>
      <c r="E72" s="46">
        <v>0</v>
      </c>
      <c r="F72" s="46">
        <v>16340000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78" si="16">SUM(D72:M72)</f>
        <v>16340000</v>
      </c>
      <c r="O72" s="47">
        <f t="shared" si="14"/>
        <v>64.745692866086571</v>
      </c>
      <c r="P72" s="9"/>
    </row>
    <row r="73" spans="1:119">
      <c r="A73" s="12"/>
      <c r="B73" s="25">
        <v>389.1</v>
      </c>
      <c r="C73" s="20" t="s">
        <v>140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2077384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2077384</v>
      </c>
      <c r="O73" s="47">
        <f t="shared" si="14"/>
        <v>8.2314361339609778</v>
      </c>
      <c r="P73" s="9"/>
    </row>
    <row r="74" spans="1:119">
      <c r="A74" s="12"/>
      <c r="B74" s="25">
        <v>389.2</v>
      </c>
      <c r="C74" s="20" t="s">
        <v>141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1044317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1044317</v>
      </c>
      <c r="O74" s="47">
        <f t="shared" si="14"/>
        <v>4.1380065934414274</v>
      </c>
      <c r="P74" s="9"/>
    </row>
    <row r="75" spans="1:119">
      <c r="A75" s="12"/>
      <c r="B75" s="25">
        <v>389.3</v>
      </c>
      <c r="C75" s="20" t="s">
        <v>142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1249301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1249301</v>
      </c>
      <c r="O75" s="47">
        <f t="shared" si="14"/>
        <v>4.9502361593203688</v>
      </c>
      <c r="P75" s="9"/>
    </row>
    <row r="76" spans="1:119">
      <c r="A76" s="12"/>
      <c r="B76" s="25">
        <v>389.4</v>
      </c>
      <c r="C76" s="20" t="s">
        <v>143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2402500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2402500</v>
      </c>
      <c r="O76" s="47">
        <f t="shared" si="14"/>
        <v>9.5196773017608933</v>
      </c>
      <c r="P76" s="9"/>
    </row>
    <row r="77" spans="1:119">
      <c r="A77" s="12"/>
      <c r="B77" s="25">
        <v>389.8</v>
      </c>
      <c r="C77" s="20" t="s">
        <v>144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1769692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1769692</v>
      </c>
      <c r="O77" s="47">
        <f t="shared" si="14"/>
        <v>7.0122359057264676</v>
      </c>
      <c r="P77" s="9"/>
    </row>
    <row r="78" spans="1:119" ht="15.75" thickBot="1">
      <c r="A78" s="12"/>
      <c r="B78" s="25">
        <v>389.9</v>
      </c>
      <c r="C78" s="20" t="s">
        <v>145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890647</v>
      </c>
      <c r="J78" s="46">
        <v>554299</v>
      </c>
      <c r="K78" s="46">
        <v>0</v>
      </c>
      <c r="L78" s="46">
        <v>0</v>
      </c>
      <c r="M78" s="46">
        <v>0</v>
      </c>
      <c r="N78" s="46">
        <f t="shared" si="16"/>
        <v>1444946</v>
      </c>
      <c r="O78" s="47">
        <f t="shared" si="14"/>
        <v>5.7254608276670949</v>
      </c>
      <c r="P78" s="9"/>
    </row>
    <row r="79" spans="1:119" ht="16.5" thickBot="1">
      <c r="A79" s="14" t="s">
        <v>71</v>
      </c>
      <c r="B79" s="23"/>
      <c r="C79" s="22"/>
      <c r="D79" s="15">
        <f t="shared" ref="D79:M79" si="17">SUM(D5,D13,D19,D36,D55,D60,D70)</f>
        <v>223259741</v>
      </c>
      <c r="E79" s="15">
        <f t="shared" si="17"/>
        <v>39639160</v>
      </c>
      <c r="F79" s="15">
        <f t="shared" si="17"/>
        <v>33755217</v>
      </c>
      <c r="G79" s="15">
        <f t="shared" si="17"/>
        <v>30375663</v>
      </c>
      <c r="H79" s="15">
        <f t="shared" si="17"/>
        <v>18687</v>
      </c>
      <c r="I79" s="15">
        <f t="shared" si="17"/>
        <v>193118120</v>
      </c>
      <c r="J79" s="15">
        <f t="shared" si="17"/>
        <v>97687524</v>
      </c>
      <c r="K79" s="15">
        <f t="shared" si="17"/>
        <v>140921789</v>
      </c>
      <c r="L79" s="15">
        <f t="shared" si="17"/>
        <v>0</v>
      </c>
      <c r="M79" s="15">
        <f t="shared" si="17"/>
        <v>4113</v>
      </c>
      <c r="N79" s="15">
        <f>SUM(D79:M79)</f>
        <v>758780014</v>
      </c>
      <c r="O79" s="38">
        <f t="shared" si="14"/>
        <v>3006.5934969013997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8" t="s">
        <v>153</v>
      </c>
      <c r="M81" s="48"/>
      <c r="N81" s="48"/>
      <c r="O81" s="43">
        <v>252372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113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91</v>
      </c>
      <c r="B3" s="62"/>
      <c r="C3" s="63"/>
      <c r="D3" s="67" t="s">
        <v>46</v>
      </c>
      <c r="E3" s="68"/>
      <c r="F3" s="68"/>
      <c r="G3" s="68"/>
      <c r="H3" s="69"/>
      <c r="I3" s="67" t="s">
        <v>47</v>
      </c>
      <c r="J3" s="69"/>
      <c r="K3" s="67" t="s">
        <v>49</v>
      </c>
      <c r="L3" s="69"/>
      <c r="M3" s="36"/>
      <c r="N3" s="37"/>
      <c r="O3" s="70" t="s">
        <v>96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92</v>
      </c>
      <c r="F4" s="34" t="s">
        <v>93</v>
      </c>
      <c r="G4" s="34" t="s">
        <v>94</v>
      </c>
      <c r="H4" s="34" t="s">
        <v>6</v>
      </c>
      <c r="I4" s="34" t="s">
        <v>7</v>
      </c>
      <c r="J4" s="35" t="s">
        <v>95</v>
      </c>
      <c r="K4" s="35" t="s">
        <v>8</v>
      </c>
      <c r="L4" s="35" t="s">
        <v>9</v>
      </c>
      <c r="M4" s="35" t="s">
        <v>10</v>
      </c>
      <c r="N4" s="35" t="s">
        <v>48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118717352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118717352</v>
      </c>
      <c r="O5" s="33">
        <f t="shared" ref="O5:O36" si="1">(N5/O$82)</f>
        <v>475.4323198667222</v>
      </c>
      <c r="P5" s="6"/>
    </row>
    <row r="6" spans="1:133">
      <c r="A6" s="12"/>
      <c r="B6" s="25">
        <v>311</v>
      </c>
      <c r="C6" s="20" t="s">
        <v>3</v>
      </c>
      <c r="D6" s="46">
        <v>79021993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79021993</v>
      </c>
      <c r="O6" s="47">
        <f t="shared" si="1"/>
        <v>316.46266379393199</v>
      </c>
      <c r="P6" s="9"/>
    </row>
    <row r="7" spans="1:133">
      <c r="A7" s="12"/>
      <c r="B7" s="25">
        <v>314.10000000000002</v>
      </c>
      <c r="C7" s="20" t="s">
        <v>11</v>
      </c>
      <c r="D7" s="46">
        <v>21044031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21044031</v>
      </c>
      <c r="O7" s="47">
        <f t="shared" si="1"/>
        <v>84.275906673501424</v>
      </c>
      <c r="P7" s="9"/>
    </row>
    <row r="8" spans="1:133">
      <c r="A8" s="12"/>
      <c r="B8" s="25">
        <v>314.3</v>
      </c>
      <c r="C8" s="20" t="s">
        <v>12</v>
      </c>
      <c r="D8" s="46">
        <v>4073773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4073773</v>
      </c>
      <c r="O8" s="47">
        <f t="shared" si="1"/>
        <v>16.314408259379103</v>
      </c>
      <c r="P8" s="9"/>
    </row>
    <row r="9" spans="1:133">
      <c r="A9" s="12"/>
      <c r="B9" s="25">
        <v>314.39999999999998</v>
      </c>
      <c r="C9" s="20" t="s">
        <v>13</v>
      </c>
      <c r="D9" s="46">
        <v>492533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492533</v>
      </c>
      <c r="O9" s="47">
        <f t="shared" si="1"/>
        <v>1.9724674014032615</v>
      </c>
      <c r="P9" s="9"/>
    </row>
    <row r="10" spans="1:133">
      <c r="A10" s="12"/>
      <c r="B10" s="25">
        <v>314.8</v>
      </c>
      <c r="C10" s="20" t="s">
        <v>15</v>
      </c>
      <c r="D10" s="46">
        <v>144348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144348</v>
      </c>
      <c r="O10" s="47">
        <f t="shared" si="1"/>
        <v>0.57807644250792933</v>
      </c>
      <c r="P10" s="9"/>
    </row>
    <row r="11" spans="1:133">
      <c r="A11" s="12"/>
      <c r="B11" s="25">
        <v>315</v>
      </c>
      <c r="C11" s="20" t="s">
        <v>124</v>
      </c>
      <c r="D11" s="46">
        <v>11493182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11493182</v>
      </c>
      <c r="O11" s="47">
        <f t="shared" si="1"/>
        <v>46.027224233492454</v>
      </c>
      <c r="P11" s="9"/>
    </row>
    <row r="12" spans="1:133">
      <c r="A12" s="12"/>
      <c r="B12" s="25">
        <v>319</v>
      </c>
      <c r="C12" s="20" t="s">
        <v>101</v>
      </c>
      <c r="D12" s="46">
        <v>2447492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2447492</v>
      </c>
      <c r="O12" s="47">
        <f t="shared" si="1"/>
        <v>9.8015730625060069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19527598</v>
      </c>
      <c r="E13" s="32">
        <f t="shared" si="3"/>
        <v>4353083</v>
      </c>
      <c r="F13" s="32">
        <f t="shared" si="3"/>
        <v>0</v>
      </c>
      <c r="G13" s="32">
        <f t="shared" si="3"/>
        <v>973521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24854202</v>
      </c>
      <c r="O13" s="45">
        <f t="shared" si="1"/>
        <v>99.53465703392817</v>
      </c>
      <c r="P13" s="10"/>
    </row>
    <row r="14" spans="1:133">
      <c r="A14" s="12"/>
      <c r="B14" s="25">
        <v>322</v>
      </c>
      <c r="C14" s="20" t="s">
        <v>0</v>
      </c>
      <c r="D14" s="46">
        <v>91567</v>
      </c>
      <c r="E14" s="46">
        <v>4353083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4444650</v>
      </c>
      <c r="O14" s="47">
        <f t="shared" si="1"/>
        <v>17.799674814980939</v>
      </c>
      <c r="P14" s="9"/>
    </row>
    <row r="15" spans="1:133">
      <c r="A15" s="12"/>
      <c r="B15" s="25">
        <v>323.10000000000002</v>
      </c>
      <c r="C15" s="20" t="s">
        <v>19</v>
      </c>
      <c r="D15" s="46">
        <v>18126537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18126537</v>
      </c>
      <c r="O15" s="47">
        <f t="shared" si="1"/>
        <v>72.592097042898786</v>
      </c>
      <c r="P15" s="9"/>
    </row>
    <row r="16" spans="1:133">
      <c r="A16" s="12"/>
      <c r="B16" s="25">
        <v>323.39999999999998</v>
      </c>
      <c r="C16" s="20" t="s">
        <v>103</v>
      </c>
      <c r="D16" s="46">
        <v>709615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709615</v>
      </c>
      <c r="O16" s="47">
        <f t="shared" si="1"/>
        <v>2.8418247204690354</v>
      </c>
      <c r="P16" s="9"/>
    </row>
    <row r="17" spans="1:16">
      <c r="A17" s="12"/>
      <c r="B17" s="25">
        <v>325.10000000000002</v>
      </c>
      <c r="C17" s="20" t="s">
        <v>105</v>
      </c>
      <c r="D17" s="46">
        <v>85503</v>
      </c>
      <c r="E17" s="46">
        <v>0</v>
      </c>
      <c r="F17" s="46">
        <v>0</v>
      </c>
      <c r="G17" s="46">
        <v>973521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1059024</v>
      </c>
      <c r="O17" s="47">
        <f t="shared" si="1"/>
        <v>4.2411174830999903</v>
      </c>
      <c r="P17" s="9"/>
    </row>
    <row r="18" spans="1:16">
      <c r="A18" s="12"/>
      <c r="B18" s="25">
        <v>329</v>
      </c>
      <c r="C18" s="20" t="s">
        <v>24</v>
      </c>
      <c r="D18" s="46">
        <v>514376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514376</v>
      </c>
      <c r="O18" s="47">
        <f t="shared" si="1"/>
        <v>2.0599429724794156</v>
      </c>
      <c r="P18" s="9"/>
    </row>
    <row r="19" spans="1:16" ht="15.75">
      <c r="A19" s="29" t="s">
        <v>27</v>
      </c>
      <c r="B19" s="30"/>
      <c r="C19" s="31"/>
      <c r="D19" s="32">
        <f t="shared" ref="D19:M19" si="5">SUM(D20:D36)</f>
        <v>25623708</v>
      </c>
      <c r="E19" s="32">
        <f t="shared" si="5"/>
        <v>11681991</v>
      </c>
      <c r="F19" s="32">
        <f t="shared" si="5"/>
        <v>8756785</v>
      </c>
      <c r="G19" s="32">
        <f t="shared" si="5"/>
        <v>22504374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68566858</v>
      </c>
      <c r="O19" s="45">
        <f t="shared" si="1"/>
        <v>274.59254957870121</v>
      </c>
      <c r="P19" s="10"/>
    </row>
    <row r="20" spans="1:16">
      <c r="A20" s="12"/>
      <c r="B20" s="25">
        <v>331.2</v>
      </c>
      <c r="C20" s="20" t="s">
        <v>26</v>
      </c>
      <c r="D20" s="46">
        <v>0</v>
      </c>
      <c r="E20" s="46">
        <v>218349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218349</v>
      </c>
      <c r="O20" s="47">
        <f t="shared" si="1"/>
        <v>0.87443132669080192</v>
      </c>
      <c r="P20" s="9"/>
    </row>
    <row r="21" spans="1:16">
      <c r="A21" s="12"/>
      <c r="B21" s="25">
        <v>331.49</v>
      </c>
      <c r="C21" s="20" t="s">
        <v>30</v>
      </c>
      <c r="D21" s="46">
        <v>0</v>
      </c>
      <c r="E21" s="46">
        <v>0</v>
      </c>
      <c r="F21" s="46">
        <v>0</v>
      </c>
      <c r="G21" s="46">
        <v>849260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849260</v>
      </c>
      <c r="O21" s="47">
        <f t="shared" si="1"/>
        <v>3.4010668631659886</v>
      </c>
      <c r="P21" s="9"/>
    </row>
    <row r="22" spans="1:16">
      <c r="A22" s="12"/>
      <c r="B22" s="25">
        <v>331.5</v>
      </c>
      <c r="C22" s="20" t="s">
        <v>28</v>
      </c>
      <c r="D22" s="46">
        <v>0</v>
      </c>
      <c r="E22" s="46">
        <v>5402252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5402252</v>
      </c>
      <c r="O22" s="47">
        <f t="shared" si="1"/>
        <v>21.634623394098611</v>
      </c>
      <c r="P22" s="9"/>
    </row>
    <row r="23" spans="1:16">
      <c r="A23" s="12"/>
      <c r="B23" s="25">
        <v>331.69</v>
      </c>
      <c r="C23" s="20" t="s">
        <v>107</v>
      </c>
      <c r="D23" s="46">
        <v>602071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602071</v>
      </c>
      <c r="O23" s="47">
        <f t="shared" si="1"/>
        <v>2.4111387883253772</v>
      </c>
      <c r="P23" s="9"/>
    </row>
    <row r="24" spans="1:16">
      <c r="A24" s="12"/>
      <c r="B24" s="25">
        <v>331.7</v>
      </c>
      <c r="C24" s="20" t="s">
        <v>108</v>
      </c>
      <c r="D24" s="46">
        <v>92268</v>
      </c>
      <c r="E24" s="46">
        <v>0</v>
      </c>
      <c r="F24" s="46">
        <v>0</v>
      </c>
      <c r="G24" s="46">
        <v>523790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616058</v>
      </c>
      <c r="O24" s="47">
        <f t="shared" si="1"/>
        <v>2.467153109281389</v>
      </c>
      <c r="P24" s="9"/>
    </row>
    <row r="25" spans="1:16">
      <c r="A25" s="12"/>
      <c r="B25" s="25">
        <v>334.2</v>
      </c>
      <c r="C25" s="20" t="s">
        <v>29</v>
      </c>
      <c r="D25" s="46">
        <v>829907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829907</v>
      </c>
      <c r="O25" s="47">
        <f t="shared" si="1"/>
        <v>3.3235630987088713</v>
      </c>
      <c r="P25" s="9"/>
    </row>
    <row r="26" spans="1:16">
      <c r="A26" s="12"/>
      <c r="B26" s="25">
        <v>334.49</v>
      </c>
      <c r="C26" s="20" t="s">
        <v>32</v>
      </c>
      <c r="D26" s="46">
        <v>0</v>
      </c>
      <c r="E26" s="46">
        <v>0</v>
      </c>
      <c r="F26" s="46">
        <v>0</v>
      </c>
      <c r="G26" s="46">
        <v>703700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703700</v>
      </c>
      <c r="O26" s="47">
        <f t="shared" si="1"/>
        <v>2.818136673821805</v>
      </c>
      <c r="P26" s="9"/>
    </row>
    <row r="27" spans="1:16">
      <c r="A27" s="12"/>
      <c r="B27" s="25">
        <v>334.69</v>
      </c>
      <c r="C27" s="20" t="s">
        <v>115</v>
      </c>
      <c r="D27" s="46">
        <v>0</v>
      </c>
      <c r="E27" s="46">
        <v>460752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460752</v>
      </c>
      <c r="O27" s="47">
        <f t="shared" si="1"/>
        <v>1.8451927081664692</v>
      </c>
      <c r="P27" s="9"/>
    </row>
    <row r="28" spans="1:16">
      <c r="A28" s="12"/>
      <c r="B28" s="25">
        <v>334.7</v>
      </c>
      <c r="C28" s="20" t="s">
        <v>34</v>
      </c>
      <c r="D28" s="46">
        <v>5964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5964</v>
      </c>
      <c r="O28" s="47">
        <f t="shared" si="1"/>
        <v>2.3884278986319802E-2</v>
      </c>
      <c r="P28" s="9"/>
    </row>
    <row r="29" spans="1:16">
      <c r="A29" s="12"/>
      <c r="B29" s="25">
        <v>335.12</v>
      </c>
      <c r="C29" s="20" t="s">
        <v>125</v>
      </c>
      <c r="D29" s="46">
        <v>5037162</v>
      </c>
      <c r="E29" s="46">
        <v>0</v>
      </c>
      <c r="F29" s="46">
        <v>2824198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7861360</v>
      </c>
      <c r="O29" s="47">
        <f t="shared" si="1"/>
        <v>31.48271553519367</v>
      </c>
      <c r="P29" s="9"/>
    </row>
    <row r="30" spans="1:16">
      <c r="A30" s="12"/>
      <c r="B30" s="25">
        <v>335.14</v>
      </c>
      <c r="C30" s="20" t="s">
        <v>126</v>
      </c>
      <c r="D30" s="46">
        <v>101006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101006</v>
      </c>
      <c r="O30" s="47">
        <f t="shared" si="1"/>
        <v>0.40450293147086153</v>
      </c>
      <c r="P30" s="9"/>
    </row>
    <row r="31" spans="1:16">
      <c r="A31" s="12"/>
      <c r="B31" s="25">
        <v>335.15</v>
      </c>
      <c r="C31" s="20" t="s">
        <v>127</v>
      </c>
      <c r="D31" s="46">
        <v>173303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173303</v>
      </c>
      <c r="O31" s="47">
        <f t="shared" si="1"/>
        <v>0.69403373594335693</v>
      </c>
      <c r="P31" s="9"/>
    </row>
    <row r="32" spans="1:16">
      <c r="A32" s="12"/>
      <c r="B32" s="25">
        <v>335.18</v>
      </c>
      <c r="C32" s="20" t="s">
        <v>128</v>
      </c>
      <c r="D32" s="46">
        <v>13408011</v>
      </c>
      <c r="E32" s="46">
        <v>2000004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15408015</v>
      </c>
      <c r="O32" s="47">
        <f t="shared" si="1"/>
        <v>61.705118860731105</v>
      </c>
      <c r="P32" s="9"/>
    </row>
    <row r="33" spans="1:16">
      <c r="A33" s="12"/>
      <c r="B33" s="25">
        <v>335.29</v>
      </c>
      <c r="C33" s="20" t="s">
        <v>109</v>
      </c>
      <c r="D33" s="46">
        <v>70496</v>
      </c>
      <c r="E33" s="46">
        <v>25050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95546</v>
      </c>
      <c r="O33" s="47">
        <f t="shared" si="1"/>
        <v>0.38263704225803352</v>
      </c>
      <c r="P33" s="9"/>
    </row>
    <row r="34" spans="1:16">
      <c r="A34" s="12"/>
      <c r="B34" s="25">
        <v>335.9</v>
      </c>
      <c r="C34" s="20" t="s">
        <v>40</v>
      </c>
      <c r="D34" s="46">
        <v>528343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528343</v>
      </c>
      <c r="O34" s="47">
        <f t="shared" si="1"/>
        <v>2.1158771986031462</v>
      </c>
      <c r="P34" s="9"/>
    </row>
    <row r="35" spans="1:16">
      <c r="A35" s="12"/>
      <c r="B35" s="25">
        <v>337.7</v>
      </c>
      <c r="C35" s="20" t="s">
        <v>44</v>
      </c>
      <c r="D35" s="46">
        <v>1559612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1559612</v>
      </c>
      <c r="O35" s="47">
        <f t="shared" si="1"/>
        <v>6.2458430782045946</v>
      </c>
      <c r="P35" s="9"/>
    </row>
    <row r="36" spans="1:16">
      <c r="A36" s="12"/>
      <c r="B36" s="25">
        <v>338</v>
      </c>
      <c r="C36" s="20" t="s">
        <v>45</v>
      </c>
      <c r="D36" s="46">
        <v>3215565</v>
      </c>
      <c r="E36" s="46">
        <v>3575584</v>
      </c>
      <c r="F36" s="46">
        <v>5932587</v>
      </c>
      <c r="G36" s="46">
        <v>20427624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33151360</v>
      </c>
      <c r="O36" s="47">
        <f t="shared" si="1"/>
        <v>132.76263095505078</v>
      </c>
      <c r="P36" s="9"/>
    </row>
    <row r="37" spans="1:16" ht="15.75">
      <c r="A37" s="29" t="s">
        <v>50</v>
      </c>
      <c r="B37" s="30"/>
      <c r="C37" s="31"/>
      <c r="D37" s="32">
        <f t="shared" ref="D37:M37" si="7">SUM(D38:D55)</f>
        <v>19508366</v>
      </c>
      <c r="E37" s="32">
        <f t="shared" si="7"/>
        <v>13801638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174809360</v>
      </c>
      <c r="J37" s="32">
        <f t="shared" si="7"/>
        <v>96133217</v>
      </c>
      <c r="K37" s="32">
        <f t="shared" si="7"/>
        <v>0</v>
      </c>
      <c r="L37" s="32">
        <f t="shared" si="7"/>
        <v>0</v>
      </c>
      <c r="M37" s="32">
        <f t="shared" si="7"/>
        <v>3500</v>
      </c>
      <c r="N37" s="32">
        <f>SUM(D37:M37)</f>
        <v>304256081</v>
      </c>
      <c r="O37" s="45">
        <f t="shared" ref="O37:O68" si="8">(N37/O$82)</f>
        <v>1218.4669889148752</v>
      </c>
      <c r="P37" s="10"/>
    </row>
    <row r="38" spans="1:16">
      <c r="A38" s="12"/>
      <c r="B38" s="25">
        <v>341.2</v>
      </c>
      <c r="C38" s="20" t="s">
        <v>130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96133217</v>
      </c>
      <c r="K38" s="46">
        <v>0</v>
      </c>
      <c r="L38" s="46">
        <v>0</v>
      </c>
      <c r="M38" s="46">
        <v>0</v>
      </c>
      <c r="N38" s="46">
        <f t="shared" ref="N38:N55" si="9">SUM(D38:M38)</f>
        <v>96133217</v>
      </c>
      <c r="O38" s="47">
        <f t="shared" si="8"/>
        <v>384.98869461442348</v>
      </c>
      <c r="P38" s="9"/>
    </row>
    <row r="39" spans="1:16">
      <c r="A39" s="12"/>
      <c r="B39" s="25">
        <v>341.3</v>
      </c>
      <c r="C39" s="20" t="s">
        <v>131</v>
      </c>
      <c r="D39" s="46">
        <v>317797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317797</v>
      </c>
      <c r="O39" s="47">
        <f t="shared" si="8"/>
        <v>1.2726948707269408</v>
      </c>
      <c r="P39" s="9"/>
    </row>
    <row r="40" spans="1:16">
      <c r="A40" s="12"/>
      <c r="B40" s="25">
        <v>341.9</v>
      </c>
      <c r="C40" s="20" t="s">
        <v>132</v>
      </c>
      <c r="D40" s="46">
        <v>122584</v>
      </c>
      <c r="E40" s="46">
        <v>805232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927816</v>
      </c>
      <c r="O40" s="47">
        <f t="shared" si="8"/>
        <v>3.7156633454009547</v>
      </c>
      <c r="P40" s="9"/>
    </row>
    <row r="41" spans="1:16">
      <c r="A41" s="12"/>
      <c r="B41" s="25">
        <v>342.1</v>
      </c>
      <c r="C41" s="20" t="s">
        <v>56</v>
      </c>
      <c r="D41" s="46">
        <v>2112628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2112628</v>
      </c>
      <c r="O41" s="47">
        <f t="shared" si="8"/>
        <v>8.4605292666517151</v>
      </c>
      <c r="P41" s="9"/>
    </row>
    <row r="42" spans="1:16">
      <c r="A42" s="12"/>
      <c r="B42" s="25">
        <v>342.2</v>
      </c>
      <c r="C42" s="20" t="s">
        <v>57</v>
      </c>
      <c r="D42" s="46">
        <v>618036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618036</v>
      </c>
      <c r="O42" s="47">
        <f t="shared" si="8"/>
        <v>2.4750744881940219</v>
      </c>
      <c r="P42" s="9"/>
    </row>
    <row r="43" spans="1:16">
      <c r="A43" s="12"/>
      <c r="B43" s="25">
        <v>342.4</v>
      </c>
      <c r="C43" s="20" t="s">
        <v>58</v>
      </c>
      <c r="D43" s="46">
        <v>0</v>
      </c>
      <c r="E43" s="46">
        <v>12996406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12996406</v>
      </c>
      <c r="O43" s="47">
        <f t="shared" si="8"/>
        <v>52.047247941562809</v>
      </c>
      <c r="P43" s="9"/>
    </row>
    <row r="44" spans="1:16">
      <c r="A44" s="12"/>
      <c r="B44" s="25">
        <v>343.4</v>
      </c>
      <c r="C44" s="20" t="s">
        <v>59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40117857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40117857</v>
      </c>
      <c r="O44" s="47">
        <f t="shared" si="8"/>
        <v>160.66165139525197</v>
      </c>
      <c r="P44" s="9"/>
    </row>
    <row r="45" spans="1:16">
      <c r="A45" s="12"/>
      <c r="B45" s="25">
        <v>343.6</v>
      </c>
      <c r="C45" s="20" t="s">
        <v>60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113719587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113719587</v>
      </c>
      <c r="O45" s="47">
        <f t="shared" si="8"/>
        <v>455.41756239387433</v>
      </c>
      <c r="P45" s="9"/>
    </row>
    <row r="46" spans="1:16">
      <c r="A46" s="12"/>
      <c r="B46" s="25">
        <v>344.1</v>
      </c>
      <c r="C46" s="20" t="s">
        <v>133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877784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877784</v>
      </c>
      <c r="O46" s="47">
        <f t="shared" si="8"/>
        <v>3.5152981129657515</v>
      </c>
      <c r="P46" s="9"/>
    </row>
    <row r="47" spans="1:16">
      <c r="A47" s="12"/>
      <c r="B47" s="25">
        <v>344.2</v>
      </c>
      <c r="C47" s="20" t="s">
        <v>134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57875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57875</v>
      </c>
      <c r="O47" s="47">
        <f t="shared" si="8"/>
        <v>0.23177442091436259</v>
      </c>
      <c r="P47" s="9"/>
    </row>
    <row r="48" spans="1:16">
      <c r="A48" s="12"/>
      <c r="B48" s="25">
        <v>344.5</v>
      </c>
      <c r="C48" s="20" t="s">
        <v>135</v>
      </c>
      <c r="D48" s="46">
        <v>139140</v>
      </c>
      <c r="E48" s="46">
        <v>0</v>
      </c>
      <c r="F48" s="46">
        <v>0</v>
      </c>
      <c r="G48" s="46">
        <v>0</v>
      </c>
      <c r="H48" s="46">
        <v>0</v>
      </c>
      <c r="I48" s="46">
        <v>6246572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6385712</v>
      </c>
      <c r="O48" s="47">
        <f t="shared" si="8"/>
        <v>25.573126581872938</v>
      </c>
      <c r="P48" s="9"/>
    </row>
    <row r="49" spans="1:16">
      <c r="A49" s="12"/>
      <c r="B49" s="25">
        <v>345.1</v>
      </c>
      <c r="C49" s="20" t="s">
        <v>65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450330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450330</v>
      </c>
      <c r="O49" s="47">
        <f t="shared" si="8"/>
        <v>1.8034552910646204</v>
      </c>
      <c r="P49" s="9"/>
    </row>
    <row r="50" spans="1:16">
      <c r="A50" s="12"/>
      <c r="B50" s="25">
        <v>345.9</v>
      </c>
      <c r="C50" s="20" t="s">
        <v>66</v>
      </c>
      <c r="D50" s="46">
        <v>9306064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3500</v>
      </c>
      <c r="N50" s="46">
        <f t="shared" si="9"/>
        <v>9309564</v>
      </c>
      <c r="O50" s="47">
        <f t="shared" si="8"/>
        <v>37.282398359657833</v>
      </c>
      <c r="P50" s="9"/>
    </row>
    <row r="51" spans="1:16">
      <c r="A51" s="12"/>
      <c r="B51" s="25">
        <v>347.1</v>
      </c>
      <c r="C51" s="20" t="s">
        <v>67</v>
      </c>
      <c r="D51" s="46">
        <v>776587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776587</v>
      </c>
      <c r="O51" s="47">
        <f t="shared" si="8"/>
        <v>3.1100302758466025</v>
      </c>
      <c r="P51" s="9"/>
    </row>
    <row r="52" spans="1:16">
      <c r="A52" s="12"/>
      <c r="B52" s="25">
        <v>347.2</v>
      </c>
      <c r="C52" s="20" t="s">
        <v>68</v>
      </c>
      <c r="D52" s="46">
        <v>4758203</v>
      </c>
      <c r="E52" s="46">
        <v>0</v>
      </c>
      <c r="F52" s="46">
        <v>0</v>
      </c>
      <c r="G52" s="46">
        <v>0</v>
      </c>
      <c r="H52" s="46">
        <v>0</v>
      </c>
      <c r="I52" s="46">
        <v>6558694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11316897</v>
      </c>
      <c r="O52" s="47">
        <f t="shared" si="8"/>
        <v>45.321248358055939</v>
      </c>
      <c r="P52" s="9"/>
    </row>
    <row r="53" spans="1:16">
      <c r="A53" s="12"/>
      <c r="B53" s="25">
        <v>347.5</v>
      </c>
      <c r="C53" s="20" t="s">
        <v>69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6780661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6780661</v>
      </c>
      <c r="O53" s="47">
        <f t="shared" si="8"/>
        <v>27.154795277608688</v>
      </c>
      <c r="P53" s="9"/>
    </row>
    <row r="54" spans="1:16">
      <c r="A54" s="12"/>
      <c r="B54" s="25">
        <v>347.9</v>
      </c>
      <c r="C54" s="20" t="s">
        <v>70</v>
      </c>
      <c r="D54" s="46">
        <v>452444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452444</v>
      </c>
      <c r="O54" s="47">
        <f t="shared" si="8"/>
        <v>1.8119213148367668</v>
      </c>
      <c r="P54" s="9"/>
    </row>
    <row r="55" spans="1:16">
      <c r="A55" s="12"/>
      <c r="B55" s="25">
        <v>349</v>
      </c>
      <c r="C55" s="20" t="s">
        <v>1</v>
      </c>
      <c r="D55" s="46">
        <v>904883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904883</v>
      </c>
      <c r="O55" s="47">
        <f t="shared" si="8"/>
        <v>3.6238226059654632</v>
      </c>
      <c r="P55" s="9"/>
    </row>
    <row r="56" spans="1:16" ht="15.75">
      <c r="A56" s="29" t="s">
        <v>51</v>
      </c>
      <c r="B56" s="30"/>
      <c r="C56" s="31"/>
      <c r="D56" s="32">
        <f t="shared" ref="D56:M56" si="10">SUM(D57:D60)</f>
        <v>3502186</v>
      </c>
      <c r="E56" s="32">
        <f t="shared" si="10"/>
        <v>909791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ref="N56:N62" si="11">SUM(D56:M56)</f>
        <v>4411977</v>
      </c>
      <c r="O56" s="45">
        <f t="shared" si="8"/>
        <v>17.668827892224392</v>
      </c>
      <c r="P56" s="10"/>
    </row>
    <row r="57" spans="1:16">
      <c r="A57" s="13"/>
      <c r="B57" s="39">
        <v>351.9</v>
      </c>
      <c r="C57" s="21" t="s">
        <v>136</v>
      </c>
      <c r="D57" s="46">
        <v>2424635</v>
      </c>
      <c r="E57" s="46">
        <v>909791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3334426</v>
      </c>
      <c r="O57" s="47">
        <f t="shared" si="8"/>
        <v>13.353514561240509</v>
      </c>
      <c r="P57" s="9"/>
    </row>
    <row r="58" spans="1:16">
      <c r="A58" s="13"/>
      <c r="B58" s="39">
        <v>352</v>
      </c>
      <c r="C58" s="21" t="s">
        <v>73</v>
      </c>
      <c r="D58" s="46">
        <v>134214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134214</v>
      </c>
      <c r="O58" s="47">
        <f t="shared" si="8"/>
        <v>0.53749239099093327</v>
      </c>
      <c r="P58" s="9"/>
    </row>
    <row r="59" spans="1:16">
      <c r="A59" s="13"/>
      <c r="B59" s="39">
        <v>354</v>
      </c>
      <c r="C59" s="21" t="s">
        <v>74</v>
      </c>
      <c r="D59" s="46">
        <v>943137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943137</v>
      </c>
      <c r="O59" s="47">
        <f t="shared" si="8"/>
        <v>3.7770199916701372</v>
      </c>
      <c r="P59" s="9"/>
    </row>
    <row r="60" spans="1:16">
      <c r="A60" s="13"/>
      <c r="B60" s="39">
        <v>359</v>
      </c>
      <c r="C60" s="21" t="s">
        <v>75</v>
      </c>
      <c r="D60" s="46">
        <v>200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200</v>
      </c>
      <c r="O60" s="47">
        <f t="shared" si="8"/>
        <v>8.00948322814212E-4</v>
      </c>
      <c r="P60" s="9"/>
    </row>
    <row r="61" spans="1:16" ht="15.75">
      <c r="A61" s="29" t="s">
        <v>4</v>
      </c>
      <c r="B61" s="30"/>
      <c r="C61" s="31"/>
      <c r="D61" s="32">
        <f t="shared" ref="D61:M61" si="12">SUM(D62:D71)</f>
        <v>5901748</v>
      </c>
      <c r="E61" s="32">
        <f t="shared" si="12"/>
        <v>4424662</v>
      </c>
      <c r="F61" s="32">
        <f t="shared" si="12"/>
        <v>-103701</v>
      </c>
      <c r="G61" s="32">
        <f t="shared" si="12"/>
        <v>833154</v>
      </c>
      <c r="H61" s="32">
        <f t="shared" si="12"/>
        <v>18942</v>
      </c>
      <c r="I61" s="32">
        <f t="shared" si="12"/>
        <v>3431868</v>
      </c>
      <c r="J61" s="32">
        <f t="shared" si="12"/>
        <v>1486962</v>
      </c>
      <c r="K61" s="32">
        <f t="shared" si="12"/>
        <v>162368790</v>
      </c>
      <c r="L61" s="32">
        <f t="shared" si="12"/>
        <v>0</v>
      </c>
      <c r="M61" s="32">
        <f t="shared" si="12"/>
        <v>512</v>
      </c>
      <c r="N61" s="32">
        <f t="shared" si="11"/>
        <v>178362937</v>
      </c>
      <c r="O61" s="45">
        <f t="shared" si="8"/>
        <v>714.29747621183481</v>
      </c>
      <c r="P61" s="10"/>
    </row>
    <row r="62" spans="1:16">
      <c r="A62" s="12"/>
      <c r="B62" s="25">
        <v>361.1</v>
      </c>
      <c r="C62" s="20" t="s">
        <v>77</v>
      </c>
      <c r="D62" s="46">
        <v>605280</v>
      </c>
      <c r="E62" s="46">
        <v>363847</v>
      </c>
      <c r="F62" s="46">
        <v>132730</v>
      </c>
      <c r="G62" s="46">
        <v>701715</v>
      </c>
      <c r="H62" s="46">
        <v>6860</v>
      </c>
      <c r="I62" s="46">
        <v>2279218</v>
      </c>
      <c r="J62" s="46">
        <v>1093175</v>
      </c>
      <c r="K62" s="46">
        <v>59988589</v>
      </c>
      <c r="L62" s="46">
        <v>0</v>
      </c>
      <c r="M62" s="46">
        <v>512</v>
      </c>
      <c r="N62" s="46">
        <f t="shared" si="11"/>
        <v>65171926</v>
      </c>
      <c r="O62" s="47">
        <f t="shared" si="8"/>
        <v>260.9967241213597</v>
      </c>
      <c r="P62" s="9"/>
    </row>
    <row r="63" spans="1:16">
      <c r="A63" s="12"/>
      <c r="B63" s="25">
        <v>361.2</v>
      </c>
      <c r="C63" s="20" t="s">
        <v>78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11446051</v>
      </c>
      <c r="L63" s="46">
        <v>0</v>
      </c>
      <c r="M63" s="46">
        <v>0</v>
      </c>
      <c r="N63" s="46">
        <f t="shared" ref="N63:N71" si="13">SUM(D63:M63)</f>
        <v>11446051</v>
      </c>
      <c r="O63" s="47">
        <f t="shared" si="8"/>
        <v>45.838476756479672</v>
      </c>
      <c r="P63" s="9"/>
    </row>
    <row r="64" spans="1:16">
      <c r="A64" s="12"/>
      <c r="B64" s="25">
        <v>361.3</v>
      </c>
      <c r="C64" s="20" t="s">
        <v>79</v>
      </c>
      <c r="D64" s="46">
        <v>-482989</v>
      </c>
      <c r="E64" s="46">
        <v>2177338</v>
      </c>
      <c r="F64" s="46">
        <v>-236431</v>
      </c>
      <c r="G64" s="46">
        <v>-734883</v>
      </c>
      <c r="H64" s="46">
        <v>11032</v>
      </c>
      <c r="I64" s="46">
        <v>-1137369</v>
      </c>
      <c r="J64" s="46">
        <v>-1558050</v>
      </c>
      <c r="K64" s="46">
        <v>47878160</v>
      </c>
      <c r="L64" s="46">
        <v>0</v>
      </c>
      <c r="M64" s="46">
        <v>0</v>
      </c>
      <c r="N64" s="46">
        <f t="shared" si="13"/>
        <v>45916808</v>
      </c>
      <c r="O64" s="47">
        <f t="shared" si="8"/>
        <v>183.88495178291097</v>
      </c>
      <c r="P64" s="9"/>
    </row>
    <row r="65" spans="1:119">
      <c r="A65" s="12"/>
      <c r="B65" s="25">
        <v>361.4</v>
      </c>
      <c r="C65" s="20" t="s">
        <v>137</v>
      </c>
      <c r="D65" s="46">
        <v>-99784</v>
      </c>
      <c r="E65" s="46">
        <v>-17873</v>
      </c>
      <c r="F65" s="46">
        <v>0</v>
      </c>
      <c r="G65" s="46">
        <v>-122603</v>
      </c>
      <c r="H65" s="46">
        <v>0</v>
      </c>
      <c r="I65" s="46">
        <v>-326885</v>
      </c>
      <c r="J65" s="46">
        <v>-108584</v>
      </c>
      <c r="K65" s="46">
        <v>0</v>
      </c>
      <c r="L65" s="46">
        <v>0</v>
      </c>
      <c r="M65" s="46">
        <v>0</v>
      </c>
      <c r="N65" s="46">
        <f t="shared" si="13"/>
        <v>-675729</v>
      </c>
      <c r="O65" s="47">
        <f t="shared" si="8"/>
        <v>-2.7061200461346235</v>
      </c>
      <c r="P65" s="9"/>
    </row>
    <row r="66" spans="1:119">
      <c r="A66" s="12"/>
      <c r="B66" s="25">
        <v>362</v>
      </c>
      <c r="C66" s="20" t="s">
        <v>80</v>
      </c>
      <c r="D66" s="46">
        <v>403547</v>
      </c>
      <c r="E66" s="46">
        <v>29204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432751</v>
      </c>
      <c r="O66" s="47">
        <f t="shared" si="8"/>
        <v>1.7330559382308652</v>
      </c>
      <c r="P66" s="9"/>
    </row>
    <row r="67" spans="1:119">
      <c r="A67" s="12"/>
      <c r="B67" s="25">
        <v>364</v>
      </c>
      <c r="C67" s="20" t="s">
        <v>138</v>
      </c>
      <c r="D67" s="46">
        <v>277876</v>
      </c>
      <c r="E67" s="46">
        <v>485393</v>
      </c>
      <c r="F67" s="46">
        <v>0</v>
      </c>
      <c r="G67" s="46">
        <v>52633</v>
      </c>
      <c r="H67" s="46">
        <v>0</v>
      </c>
      <c r="I67" s="46">
        <v>362819</v>
      </c>
      <c r="J67" s="46">
        <v>1311669</v>
      </c>
      <c r="K67" s="46">
        <v>0</v>
      </c>
      <c r="L67" s="46">
        <v>0</v>
      </c>
      <c r="M67" s="46">
        <v>0</v>
      </c>
      <c r="N67" s="46">
        <f t="shared" si="13"/>
        <v>2490390</v>
      </c>
      <c r="O67" s="47">
        <f t="shared" si="8"/>
        <v>9.9733684682664272</v>
      </c>
      <c r="P67" s="9"/>
    </row>
    <row r="68" spans="1:119">
      <c r="A68" s="12"/>
      <c r="B68" s="25">
        <v>366</v>
      </c>
      <c r="C68" s="20" t="s">
        <v>82</v>
      </c>
      <c r="D68" s="46">
        <v>65101</v>
      </c>
      <c r="E68" s="46">
        <v>422869</v>
      </c>
      <c r="F68" s="46">
        <v>0</v>
      </c>
      <c r="G68" s="46">
        <v>20000</v>
      </c>
      <c r="H68" s="46">
        <v>1050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509020</v>
      </c>
      <c r="O68" s="47">
        <f t="shared" si="8"/>
        <v>2.0384935763944512</v>
      </c>
      <c r="P68" s="9"/>
    </row>
    <row r="69" spans="1:119">
      <c r="A69" s="12"/>
      <c r="B69" s="25">
        <v>368</v>
      </c>
      <c r="C69" s="20" t="s">
        <v>83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43055990</v>
      </c>
      <c r="L69" s="46">
        <v>0</v>
      </c>
      <c r="M69" s="46">
        <v>0</v>
      </c>
      <c r="N69" s="46">
        <f t="shared" si="13"/>
        <v>43055990</v>
      </c>
      <c r="O69" s="47">
        <f t="shared" ref="O69:O80" si="14">(N69/O$82)</f>
        <v>172.42811488802744</v>
      </c>
      <c r="P69" s="9"/>
    </row>
    <row r="70" spans="1:119">
      <c r="A70" s="12"/>
      <c r="B70" s="25">
        <v>369.3</v>
      </c>
      <c r="C70" s="20" t="s">
        <v>139</v>
      </c>
      <c r="D70" s="46">
        <v>3028495</v>
      </c>
      <c r="E70" s="46">
        <v>123235</v>
      </c>
      <c r="F70" s="46">
        <v>0</v>
      </c>
      <c r="G70" s="46">
        <v>845429</v>
      </c>
      <c r="H70" s="46">
        <v>0</v>
      </c>
      <c r="I70" s="46">
        <v>2254085</v>
      </c>
      <c r="J70" s="46">
        <v>748752</v>
      </c>
      <c r="K70" s="46">
        <v>0</v>
      </c>
      <c r="L70" s="46">
        <v>0</v>
      </c>
      <c r="M70" s="46">
        <v>0</v>
      </c>
      <c r="N70" s="46">
        <f t="shared" si="13"/>
        <v>6999996</v>
      </c>
      <c r="O70" s="47">
        <f t="shared" si="14"/>
        <v>28.033175279530965</v>
      </c>
      <c r="P70" s="9"/>
    </row>
    <row r="71" spans="1:119">
      <c r="A71" s="12"/>
      <c r="B71" s="25">
        <v>369.9</v>
      </c>
      <c r="C71" s="20" t="s">
        <v>84</v>
      </c>
      <c r="D71" s="46">
        <v>2104222</v>
      </c>
      <c r="E71" s="46">
        <v>840649</v>
      </c>
      <c r="F71" s="46">
        <v>0</v>
      </c>
      <c r="G71" s="46">
        <v>70863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3015734</v>
      </c>
      <c r="O71" s="47">
        <f t="shared" si="14"/>
        <v>12.077235446768974</v>
      </c>
      <c r="P71" s="9"/>
    </row>
    <row r="72" spans="1:119" ht="15.75">
      <c r="A72" s="29" t="s">
        <v>52</v>
      </c>
      <c r="B72" s="30"/>
      <c r="C72" s="31"/>
      <c r="D72" s="32">
        <f t="shared" ref="D72:M72" si="15">SUM(D73:D79)</f>
        <v>16594360</v>
      </c>
      <c r="E72" s="32">
        <f t="shared" si="15"/>
        <v>5039668</v>
      </c>
      <c r="F72" s="32">
        <f t="shared" si="15"/>
        <v>6570468</v>
      </c>
      <c r="G72" s="32">
        <f t="shared" si="15"/>
        <v>5186460</v>
      </c>
      <c r="H72" s="32">
        <f t="shared" si="15"/>
        <v>0</v>
      </c>
      <c r="I72" s="32">
        <f t="shared" si="15"/>
        <v>14611638</v>
      </c>
      <c r="J72" s="32">
        <f t="shared" si="15"/>
        <v>708727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>SUM(D72:M72)</f>
        <v>48711321</v>
      </c>
      <c r="O72" s="45">
        <f t="shared" si="14"/>
        <v>195.07625428507353</v>
      </c>
      <c r="P72" s="9"/>
    </row>
    <row r="73" spans="1:119">
      <c r="A73" s="12"/>
      <c r="B73" s="25">
        <v>381</v>
      </c>
      <c r="C73" s="20" t="s">
        <v>85</v>
      </c>
      <c r="D73" s="46">
        <v>16594360</v>
      </c>
      <c r="E73" s="46">
        <v>5039668</v>
      </c>
      <c r="F73" s="46">
        <v>6570468</v>
      </c>
      <c r="G73" s="46">
        <v>5186460</v>
      </c>
      <c r="H73" s="46">
        <v>0</v>
      </c>
      <c r="I73" s="46">
        <v>3950973</v>
      </c>
      <c r="J73" s="46">
        <v>240898</v>
      </c>
      <c r="K73" s="46">
        <v>0</v>
      </c>
      <c r="L73" s="46">
        <v>0</v>
      </c>
      <c r="M73" s="46">
        <v>0</v>
      </c>
      <c r="N73" s="46">
        <f>SUM(D73:M73)</f>
        <v>37582827</v>
      </c>
      <c r="O73" s="47">
        <f t="shared" si="14"/>
        <v>150.50951126133342</v>
      </c>
      <c r="P73" s="9"/>
    </row>
    <row r="74" spans="1:119">
      <c r="A74" s="12"/>
      <c r="B74" s="25">
        <v>389.1</v>
      </c>
      <c r="C74" s="20" t="s">
        <v>140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2037782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79" si="16">SUM(D74:M74)</f>
        <v>2037782</v>
      </c>
      <c r="O74" s="47">
        <f t="shared" si="14"/>
        <v>8.1607903758049538</v>
      </c>
      <c r="P74" s="9"/>
    </row>
    <row r="75" spans="1:119">
      <c r="A75" s="12"/>
      <c r="B75" s="25">
        <v>389.2</v>
      </c>
      <c r="C75" s="20" t="s">
        <v>141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894710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894710</v>
      </c>
      <c r="O75" s="47">
        <f t="shared" si="14"/>
        <v>3.5830823695255183</v>
      </c>
      <c r="P75" s="9"/>
    </row>
    <row r="76" spans="1:119">
      <c r="A76" s="12"/>
      <c r="B76" s="25">
        <v>389.3</v>
      </c>
      <c r="C76" s="20" t="s">
        <v>142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171467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171467</v>
      </c>
      <c r="O76" s="47">
        <f t="shared" si="14"/>
        <v>0.68668103033992245</v>
      </c>
      <c r="P76" s="9"/>
    </row>
    <row r="77" spans="1:119">
      <c r="A77" s="12"/>
      <c r="B77" s="25">
        <v>389.4</v>
      </c>
      <c r="C77" s="20" t="s">
        <v>143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973144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973144</v>
      </c>
      <c r="O77" s="47">
        <f t="shared" si="14"/>
        <v>3.8971902732835679</v>
      </c>
      <c r="P77" s="9"/>
    </row>
    <row r="78" spans="1:119">
      <c r="A78" s="12"/>
      <c r="B78" s="25">
        <v>389.8</v>
      </c>
      <c r="C78" s="20" t="s">
        <v>144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1412157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1412157</v>
      </c>
      <c r="O78" s="47">
        <f t="shared" si="14"/>
        <v>5.6553239035017464</v>
      </c>
      <c r="P78" s="9"/>
    </row>
    <row r="79" spans="1:119" ht="15.75" thickBot="1">
      <c r="A79" s="12"/>
      <c r="B79" s="25">
        <v>389.9</v>
      </c>
      <c r="C79" s="20" t="s">
        <v>145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5171405</v>
      </c>
      <c r="J79" s="46">
        <v>467829</v>
      </c>
      <c r="K79" s="46">
        <v>0</v>
      </c>
      <c r="L79" s="46">
        <v>0</v>
      </c>
      <c r="M79" s="46">
        <v>0</v>
      </c>
      <c r="N79" s="46">
        <f t="shared" si="16"/>
        <v>5639234</v>
      </c>
      <c r="O79" s="47">
        <f t="shared" si="14"/>
        <v>22.5836750712844</v>
      </c>
      <c r="P79" s="9"/>
    </row>
    <row r="80" spans="1:119" ht="16.5" thickBot="1">
      <c r="A80" s="14" t="s">
        <v>71</v>
      </c>
      <c r="B80" s="23"/>
      <c r="C80" s="22"/>
      <c r="D80" s="15">
        <f t="shared" ref="D80:M80" si="17">SUM(D5,D13,D19,D37,D56,D61,D72)</f>
        <v>209375318</v>
      </c>
      <c r="E80" s="15">
        <f t="shared" si="17"/>
        <v>40210833</v>
      </c>
      <c r="F80" s="15">
        <f t="shared" si="17"/>
        <v>15223552</v>
      </c>
      <c r="G80" s="15">
        <f t="shared" si="17"/>
        <v>29497509</v>
      </c>
      <c r="H80" s="15">
        <f t="shared" si="17"/>
        <v>18942</v>
      </c>
      <c r="I80" s="15">
        <f t="shared" si="17"/>
        <v>192852866</v>
      </c>
      <c r="J80" s="15">
        <f t="shared" si="17"/>
        <v>98328906</v>
      </c>
      <c r="K80" s="15">
        <f t="shared" si="17"/>
        <v>162368790</v>
      </c>
      <c r="L80" s="15">
        <f t="shared" si="17"/>
        <v>0</v>
      </c>
      <c r="M80" s="15">
        <f t="shared" si="17"/>
        <v>4012</v>
      </c>
      <c r="N80" s="15">
        <f>SUM(D80:M80)</f>
        <v>747880728</v>
      </c>
      <c r="O80" s="38">
        <f t="shared" si="14"/>
        <v>2995.0690737833593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8" t="s">
        <v>146</v>
      </c>
      <c r="M82" s="48"/>
      <c r="N82" s="48"/>
      <c r="O82" s="43">
        <v>249704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113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91</v>
      </c>
      <c r="B3" s="62"/>
      <c r="C3" s="63"/>
      <c r="D3" s="67" t="s">
        <v>46</v>
      </c>
      <c r="E3" s="68"/>
      <c r="F3" s="68"/>
      <c r="G3" s="68"/>
      <c r="H3" s="69"/>
      <c r="I3" s="67" t="s">
        <v>47</v>
      </c>
      <c r="J3" s="69"/>
      <c r="K3" s="67" t="s">
        <v>49</v>
      </c>
      <c r="L3" s="69"/>
      <c r="M3" s="36"/>
      <c r="N3" s="37"/>
      <c r="O3" s="70" t="s">
        <v>96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92</v>
      </c>
      <c r="F4" s="34" t="s">
        <v>93</v>
      </c>
      <c r="G4" s="34" t="s">
        <v>94</v>
      </c>
      <c r="H4" s="34" t="s">
        <v>6</v>
      </c>
      <c r="I4" s="34" t="s">
        <v>7</v>
      </c>
      <c r="J4" s="35" t="s">
        <v>95</v>
      </c>
      <c r="K4" s="35" t="s">
        <v>8</v>
      </c>
      <c r="L4" s="35" t="s">
        <v>9</v>
      </c>
      <c r="M4" s="35" t="s">
        <v>10</v>
      </c>
      <c r="N4" s="35" t="s">
        <v>48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109200055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109200055</v>
      </c>
      <c r="O5" s="33">
        <f t="shared" ref="O5:O36" si="1">(N5/O$78)</f>
        <v>440.90415588295861</v>
      </c>
      <c r="P5" s="6"/>
    </row>
    <row r="6" spans="1:133">
      <c r="A6" s="12"/>
      <c r="B6" s="25">
        <v>311</v>
      </c>
      <c r="C6" s="20" t="s">
        <v>3</v>
      </c>
      <c r="D6" s="46">
        <v>70322445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70322445</v>
      </c>
      <c r="O6" s="47">
        <f t="shared" si="1"/>
        <v>283.93262487231146</v>
      </c>
      <c r="P6" s="9"/>
    </row>
    <row r="7" spans="1:133">
      <c r="A7" s="12"/>
      <c r="B7" s="25">
        <v>314.10000000000002</v>
      </c>
      <c r="C7" s="20" t="s">
        <v>11</v>
      </c>
      <c r="D7" s="46">
        <v>19768164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19768164</v>
      </c>
      <c r="O7" s="47">
        <f t="shared" si="1"/>
        <v>79.815579413177858</v>
      </c>
      <c r="P7" s="9"/>
    </row>
    <row r="8" spans="1:133">
      <c r="A8" s="12"/>
      <c r="B8" s="25">
        <v>314.3</v>
      </c>
      <c r="C8" s="20" t="s">
        <v>12</v>
      </c>
      <c r="D8" s="46">
        <v>3919251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3919251</v>
      </c>
      <c r="O8" s="47">
        <f t="shared" si="1"/>
        <v>15.824296552308891</v>
      </c>
      <c r="P8" s="9"/>
    </row>
    <row r="9" spans="1:133">
      <c r="A9" s="12"/>
      <c r="B9" s="25">
        <v>314.39999999999998</v>
      </c>
      <c r="C9" s="20" t="s">
        <v>13</v>
      </c>
      <c r="D9" s="46">
        <v>515671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515671</v>
      </c>
      <c r="O9" s="47">
        <f t="shared" si="1"/>
        <v>2.0820638503187672</v>
      </c>
      <c r="P9" s="9"/>
    </row>
    <row r="10" spans="1:133">
      <c r="A10" s="12"/>
      <c r="B10" s="25">
        <v>314.8</v>
      </c>
      <c r="C10" s="20" t="s">
        <v>15</v>
      </c>
      <c r="D10" s="46">
        <v>178707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178707</v>
      </c>
      <c r="O10" s="47">
        <f t="shared" si="1"/>
        <v>0.72154413278799057</v>
      </c>
      <c r="P10" s="9"/>
    </row>
    <row r="11" spans="1:133">
      <c r="A11" s="12"/>
      <c r="B11" s="25">
        <v>315</v>
      </c>
      <c r="C11" s="20" t="s">
        <v>16</v>
      </c>
      <c r="D11" s="46">
        <v>12083278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12083278</v>
      </c>
      <c r="O11" s="47">
        <f t="shared" si="1"/>
        <v>48.787223476115685</v>
      </c>
      <c r="P11" s="9"/>
    </row>
    <row r="12" spans="1:133">
      <c r="A12" s="12"/>
      <c r="B12" s="25">
        <v>319</v>
      </c>
      <c r="C12" s="20" t="s">
        <v>101</v>
      </c>
      <c r="D12" s="46">
        <v>2412539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2412539</v>
      </c>
      <c r="O12" s="47">
        <f t="shared" si="1"/>
        <v>9.7408235859379104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20144628</v>
      </c>
      <c r="E13" s="32">
        <f t="shared" si="3"/>
        <v>3429656</v>
      </c>
      <c r="F13" s="32">
        <f t="shared" si="3"/>
        <v>0</v>
      </c>
      <c r="G13" s="32">
        <f t="shared" si="3"/>
        <v>539198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24113482</v>
      </c>
      <c r="O13" s="45">
        <f t="shared" si="1"/>
        <v>97.360156335167744</v>
      </c>
      <c r="P13" s="10"/>
    </row>
    <row r="14" spans="1:133">
      <c r="A14" s="12"/>
      <c r="B14" s="25">
        <v>322</v>
      </c>
      <c r="C14" s="20" t="s">
        <v>0</v>
      </c>
      <c r="D14" s="46">
        <v>67132</v>
      </c>
      <c r="E14" s="46">
        <v>3429656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3496788</v>
      </c>
      <c r="O14" s="47">
        <f t="shared" si="1"/>
        <v>14.118567627476551</v>
      </c>
      <c r="P14" s="9"/>
    </row>
    <row r="15" spans="1:133">
      <c r="A15" s="12"/>
      <c r="B15" s="25">
        <v>323.10000000000002</v>
      </c>
      <c r="C15" s="20" t="s">
        <v>19</v>
      </c>
      <c r="D15" s="46">
        <v>18940068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18940068</v>
      </c>
      <c r="O15" s="47">
        <f t="shared" si="1"/>
        <v>76.472074065400747</v>
      </c>
      <c r="P15" s="9"/>
    </row>
    <row r="16" spans="1:133">
      <c r="A16" s="12"/>
      <c r="B16" s="25">
        <v>323.39999999999998</v>
      </c>
      <c r="C16" s="20" t="s">
        <v>103</v>
      </c>
      <c r="D16" s="46">
        <v>720577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720577</v>
      </c>
      <c r="O16" s="47">
        <f t="shared" si="1"/>
        <v>2.9093885889862845</v>
      </c>
      <c r="P16" s="9"/>
    </row>
    <row r="17" spans="1:16">
      <c r="A17" s="12"/>
      <c r="B17" s="25">
        <v>325.10000000000002</v>
      </c>
      <c r="C17" s="20" t="s">
        <v>105</v>
      </c>
      <c r="D17" s="46">
        <v>66185</v>
      </c>
      <c r="E17" s="46">
        <v>0</v>
      </c>
      <c r="F17" s="46">
        <v>0</v>
      </c>
      <c r="G17" s="46">
        <v>539198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605383</v>
      </c>
      <c r="O17" s="47">
        <f t="shared" si="1"/>
        <v>2.4442833897921856</v>
      </c>
      <c r="P17" s="9"/>
    </row>
    <row r="18" spans="1:16">
      <c r="A18" s="12"/>
      <c r="B18" s="25">
        <v>329</v>
      </c>
      <c r="C18" s="20" t="s">
        <v>24</v>
      </c>
      <c r="D18" s="46">
        <v>350666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350666</v>
      </c>
      <c r="O18" s="47">
        <f t="shared" si="1"/>
        <v>1.4158426635119694</v>
      </c>
      <c r="P18" s="9"/>
    </row>
    <row r="19" spans="1:16" ht="15.75">
      <c r="A19" s="29" t="s">
        <v>27</v>
      </c>
      <c r="B19" s="30"/>
      <c r="C19" s="31"/>
      <c r="D19" s="32">
        <f t="shared" ref="D19:M19" si="5">SUM(D20:D36)</f>
        <v>26534716</v>
      </c>
      <c r="E19" s="32">
        <f t="shared" si="5"/>
        <v>9424523</v>
      </c>
      <c r="F19" s="32">
        <f t="shared" si="5"/>
        <v>8473774</v>
      </c>
      <c r="G19" s="32">
        <f t="shared" si="5"/>
        <v>26128749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70561762</v>
      </c>
      <c r="O19" s="45">
        <f t="shared" si="1"/>
        <v>284.89888683869458</v>
      </c>
      <c r="P19" s="10"/>
    </row>
    <row r="20" spans="1:16">
      <c r="A20" s="12"/>
      <c r="B20" s="25">
        <v>331.2</v>
      </c>
      <c r="C20" s="20" t="s">
        <v>26</v>
      </c>
      <c r="D20" s="46">
        <v>0</v>
      </c>
      <c r="E20" s="46">
        <v>542344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542344</v>
      </c>
      <c r="O20" s="47">
        <f t="shared" si="1"/>
        <v>2.1897582699769456</v>
      </c>
      <c r="P20" s="9"/>
    </row>
    <row r="21" spans="1:16">
      <c r="A21" s="12"/>
      <c r="B21" s="25">
        <v>331.39</v>
      </c>
      <c r="C21" s="20" t="s">
        <v>106</v>
      </c>
      <c r="D21" s="46">
        <v>0</v>
      </c>
      <c r="E21" s="46">
        <v>0</v>
      </c>
      <c r="F21" s="46">
        <v>0</v>
      </c>
      <c r="G21" s="46">
        <v>2847370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2847370</v>
      </c>
      <c r="O21" s="47">
        <f t="shared" si="1"/>
        <v>11.496489322614899</v>
      </c>
      <c r="P21" s="9"/>
    </row>
    <row r="22" spans="1:16">
      <c r="A22" s="12"/>
      <c r="B22" s="25">
        <v>331.49</v>
      </c>
      <c r="C22" s="20" t="s">
        <v>30</v>
      </c>
      <c r="D22" s="46">
        <v>0</v>
      </c>
      <c r="E22" s="46">
        <v>0</v>
      </c>
      <c r="F22" s="46">
        <v>0</v>
      </c>
      <c r="G22" s="46">
        <v>2896703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2896703</v>
      </c>
      <c r="O22" s="47">
        <f t="shared" si="1"/>
        <v>11.695675346121702</v>
      </c>
      <c r="P22" s="9"/>
    </row>
    <row r="23" spans="1:16">
      <c r="A23" s="12"/>
      <c r="B23" s="25">
        <v>331.5</v>
      </c>
      <c r="C23" s="20" t="s">
        <v>28</v>
      </c>
      <c r="D23" s="46">
        <v>0</v>
      </c>
      <c r="E23" s="46">
        <v>3428160</v>
      </c>
      <c r="F23" s="46">
        <v>0</v>
      </c>
      <c r="G23" s="46">
        <v>281451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3709611</v>
      </c>
      <c r="O23" s="47">
        <f t="shared" si="1"/>
        <v>14.977857901345725</v>
      </c>
      <c r="P23" s="9"/>
    </row>
    <row r="24" spans="1:16">
      <c r="A24" s="12"/>
      <c r="B24" s="25">
        <v>331.7</v>
      </c>
      <c r="C24" s="20" t="s">
        <v>108</v>
      </c>
      <c r="D24" s="46">
        <v>0</v>
      </c>
      <c r="E24" s="46">
        <v>0</v>
      </c>
      <c r="F24" s="46">
        <v>0</v>
      </c>
      <c r="G24" s="46">
        <v>68638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68638</v>
      </c>
      <c r="O24" s="47">
        <f t="shared" si="1"/>
        <v>0.27713154037783688</v>
      </c>
      <c r="P24" s="9"/>
    </row>
    <row r="25" spans="1:16">
      <c r="A25" s="12"/>
      <c r="B25" s="25">
        <v>334.2</v>
      </c>
      <c r="C25" s="20" t="s">
        <v>29</v>
      </c>
      <c r="D25" s="46">
        <v>2487801</v>
      </c>
      <c r="E25" s="46">
        <v>6069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2493870</v>
      </c>
      <c r="O25" s="47">
        <f t="shared" si="1"/>
        <v>10.069204152249135</v>
      </c>
      <c r="P25" s="9"/>
    </row>
    <row r="26" spans="1:16">
      <c r="A26" s="12"/>
      <c r="B26" s="25">
        <v>334.39</v>
      </c>
      <c r="C26" s="20" t="s">
        <v>31</v>
      </c>
      <c r="D26" s="46">
        <v>2320</v>
      </c>
      <c r="E26" s="46">
        <v>0</v>
      </c>
      <c r="F26" s="46">
        <v>0</v>
      </c>
      <c r="G26" s="46">
        <v>6275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5" si="6">SUM(D26:M26)</f>
        <v>8595</v>
      </c>
      <c r="O26" s="47">
        <f t="shared" si="1"/>
        <v>3.4703015669855009E-2</v>
      </c>
      <c r="P26" s="9"/>
    </row>
    <row r="27" spans="1:16">
      <c r="A27" s="12"/>
      <c r="B27" s="25">
        <v>334.49</v>
      </c>
      <c r="C27" s="20" t="s">
        <v>32</v>
      </c>
      <c r="D27" s="46">
        <v>0</v>
      </c>
      <c r="E27" s="46">
        <v>0</v>
      </c>
      <c r="F27" s="46">
        <v>0</v>
      </c>
      <c r="G27" s="46">
        <v>1033446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1033446</v>
      </c>
      <c r="O27" s="47">
        <f t="shared" si="1"/>
        <v>4.1726227727689329</v>
      </c>
      <c r="P27" s="9"/>
    </row>
    <row r="28" spans="1:16">
      <c r="A28" s="12"/>
      <c r="B28" s="25">
        <v>334.69</v>
      </c>
      <c r="C28" s="20" t="s">
        <v>115</v>
      </c>
      <c r="D28" s="46">
        <v>643091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643091</v>
      </c>
      <c r="O28" s="47">
        <f t="shared" si="1"/>
        <v>2.5965325247402826</v>
      </c>
      <c r="P28" s="9"/>
    </row>
    <row r="29" spans="1:16">
      <c r="A29" s="12"/>
      <c r="B29" s="25">
        <v>334.7</v>
      </c>
      <c r="C29" s="20" t="s">
        <v>34</v>
      </c>
      <c r="D29" s="46">
        <v>1663384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1663384</v>
      </c>
      <c r="O29" s="47">
        <f t="shared" si="1"/>
        <v>6.716048983942537</v>
      </c>
      <c r="P29" s="9"/>
    </row>
    <row r="30" spans="1:16">
      <c r="A30" s="12"/>
      <c r="B30" s="25">
        <v>335.12</v>
      </c>
      <c r="C30" s="20" t="s">
        <v>35</v>
      </c>
      <c r="D30" s="46">
        <v>4912586</v>
      </c>
      <c r="E30" s="46">
        <v>0</v>
      </c>
      <c r="F30" s="46">
        <v>2609011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7521597</v>
      </c>
      <c r="O30" s="47">
        <f t="shared" si="1"/>
        <v>30.369063240643914</v>
      </c>
      <c r="P30" s="9"/>
    </row>
    <row r="31" spans="1:16">
      <c r="A31" s="12"/>
      <c r="B31" s="25">
        <v>335.14</v>
      </c>
      <c r="C31" s="20" t="s">
        <v>36</v>
      </c>
      <c r="D31" s="46">
        <v>99904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99904</v>
      </c>
      <c r="O31" s="47">
        <f t="shared" si="1"/>
        <v>0.40337057329624143</v>
      </c>
      <c r="P31" s="9"/>
    </row>
    <row r="32" spans="1:16">
      <c r="A32" s="12"/>
      <c r="B32" s="25">
        <v>335.15</v>
      </c>
      <c r="C32" s="20" t="s">
        <v>37</v>
      </c>
      <c r="D32" s="46">
        <v>133947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133947</v>
      </c>
      <c r="O32" s="47">
        <f t="shared" si="1"/>
        <v>0.54082197090518547</v>
      </c>
      <c r="P32" s="9"/>
    </row>
    <row r="33" spans="1:16">
      <c r="A33" s="12"/>
      <c r="B33" s="25">
        <v>335.18</v>
      </c>
      <c r="C33" s="20" t="s">
        <v>38</v>
      </c>
      <c r="D33" s="46">
        <v>12975117</v>
      </c>
      <c r="E33" s="46">
        <v>2000004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14975121</v>
      </c>
      <c r="O33" s="47">
        <f t="shared" si="1"/>
        <v>60.463276174633485</v>
      </c>
      <c r="P33" s="9"/>
    </row>
    <row r="34" spans="1:16">
      <c r="A34" s="12"/>
      <c r="B34" s="25">
        <v>335.29</v>
      </c>
      <c r="C34" s="20" t="s">
        <v>109</v>
      </c>
      <c r="D34" s="46">
        <v>65148</v>
      </c>
      <c r="E34" s="46">
        <v>24040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89188</v>
      </c>
      <c r="O34" s="47">
        <f t="shared" si="1"/>
        <v>0.36010384660419181</v>
      </c>
      <c r="P34" s="9"/>
    </row>
    <row r="35" spans="1:16">
      <c r="A35" s="12"/>
      <c r="B35" s="25">
        <v>335.9</v>
      </c>
      <c r="C35" s="20" t="s">
        <v>40</v>
      </c>
      <c r="D35" s="46">
        <v>315458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315458</v>
      </c>
      <c r="O35" s="47">
        <f t="shared" si="1"/>
        <v>1.2736874830926261</v>
      </c>
      <c r="P35" s="9"/>
    </row>
    <row r="36" spans="1:16">
      <c r="A36" s="12"/>
      <c r="B36" s="25">
        <v>338</v>
      </c>
      <c r="C36" s="20" t="s">
        <v>45</v>
      </c>
      <c r="D36" s="46">
        <v>3235960</v>
      </c>
      <c r="E36" s="46">
        <v>3423906</v>
      </c>
      <c r="F36" s="46">
        <v>5864763</v>
      </c>
      <c r="G36" s="46">
        <v>18994866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31519495</v>
      </c>
      <c r="O36" s="47">
        <f t="shared" si="1"/>
        <v>127.26253971971107</v>
      </c>
      <c r="P36" s="9"/>
    </row>
    <row r="37" spans="1:16" ht="15.75">
      <c r="A37" s="29" t="s">
        <v>50</v>
      </c>
      <c r="B37" s="30"/>
      <c r="C37" s="31"/>
      <c r="D37" s="32">
        <f t="shared" ref="D37:M37" si="7">SUM(D38:D55)</f>
        <v>19588766</v>
      </c>
      <c r="E37" s="32">
        <f t="shared" si="7"/>
        <v>13173132</v>
      </c>
      <c r="F37" s="32">
        <f t="shared" si="7"/>
        <v>0</v>
      </c>
      <c r="G37" s="32">
        <f t="shared" si="7"/>
        <v>65365</v>
      </c>
      <c r="H37" s="32">
        <f t="shared" si="7"/>
        <v>0</v>
      </c>
      <c r="I37" s="32">
        <f t="shared" si="7"/>
        <v>173569282</v>
      </c>
      <c r="J37" s="32">
        <f t="shared" si="7"/>
        <v>89726787</v>
      </c>
      <c r="K37" s="32">
        <f t="shared" si="7"/>
        <v>0</v>
      </c>
      <c r="L37" s="32">
        <f t="shared" si="7"/>
        <v>0</v>
      </c>
      <c r="M37" s="32">
        <f t="shared" si="7"/>
        <v>5000</v>
      </c>
      <c r="N37" s="32">
        <f>SUM(D37:M37)</f>
        <v>296128332</v>
      </c>
      <c r="O37" s="45">
        <f t="shared" ref="O37:O68" si="8">(N37/O$78)</f>
        <v>1195.6423671534644</v>
      </c>
      <c r="P37" s="10"/>
    </row>
    <row r="38" spans="1:16">
      <c r="A38" s="12"/>
      <c r="B38" s="25">
        <v>341.2</v>
      </c>
      <c r="C38" s="20" t="s">
        <v>54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89726787</v>
      </c>
      <c r="K38" s="46">
        <v>0</v>
      </c>
      <c r="L38" s="46">
        <v>0</v>
      </c>
      <c r="M38" s="46">
        <v>0</v>
      </c>
      <c r="N38" s="46">
        <f t="shared" ref="N38:N55" si="9">SUM(D38:M38)</f>
        <v>89726787</v>
      </c>
      <c r="O38" s="47">
        <f t="shared" si="8"/>
        <v>362.27924319566523</v>
      </c>
      <c r="P38" s="9"/>
    </row>
    <row r="39" spans="1:16">
      <c r="A39" s="12"/>
      <c r="B39" s="25">
        <v>341.3</v>
      </c>
      <c r="C39" s="20" t="s">
        <v>120</v>
      </c>
      <c r="D39" s="46">
        <v>207168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207168</v>
      </c>
      <c r="O39" s="47">
        <f t="shared" si="8"/>
        <v>0.83645774872513357</v>
      </c>
      <c r="P39" s="9"/>
    </row>
    <row r="40" spans="1:16">
      <c r="A40" s="12"/>
      <c r="B40" s="25">
        <v>341.9</v>
      </c>
      <c r="C40" s="20" t="s">
        <v>55</v>
      </c>
      <c r="D40" s="46">
        <v>40041</v>
      </c>
      <c r="E40" s="46">
        <v>717702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757743</v>
      </c>
      <c r="O40" s="47">
        <f t="shared" si="8"/>
        <v>3.0594493545925476</v>
      </c>
      <c r="P40" s="9"/>
    </row>
    <row r="41" spans="1:16">
      <c r="A41" s="12"/>
      <c r="B41" s="25">
        <v>342.1</v>
      </c>
      <c r="C41" s="20" t="s">
        <v>56</v>
      </c>
      <c r="D41" s="46">
        <v>1828652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1828652</v>
      </c>
      <c r="O41" s="47">
        <f t="shared" si="8"/>
        <v>7.3833320547657593</v>
      </c>
      <c r="P41" s="9"/>
    </row>
    <row r="42" spans="1:16">
      <c r="A42" s="12"/>
      <c r="B42" s="25">
        <v>342.2</v>
      </c>
      <c r="C42" s="20" t="s">
        <v>57</v>
      </c>
      <c r="D42" s="46">
        <v>492334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492334</v>
      </c>
      <c r="O42" s="47">
        <f t="shared" si="8"/>
        <v>1.9878388035837575</v>
      </c>
      <c r="P42" s="9"/>
    </row>
    <row r="43" spans="1:16">
      <c r="A43" s="12"/>
      <c r="B43" s="25">
        <v>342.4</v>
      </c>
      <c r="C43" s="20" t="s">
        <v>58</v>
      </c>
      <c r="D43" s="46">
        <v>0</v>
      </c>
      <c r="E43" s="46">
        <v>12455430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12455430</v>
      </c>
      <c r="O43" s="47">
        <f t="shared" si="8"/>
        <v>50.289817622429574</v>
      </c>
      <c r="P43" s="9"/>
    </row>
    <row r="44" spans="1:16">
      <c r="A44" s="12"/>
      <c r="B44" s="25">
        <v>343.4</v>
      </c>
      <c r="C44" s="20" t="s">
        <v>59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39835630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39835630</v>
      </c>
      <c r="O44" s="47">
        <f t="shared" si="8"/>
        <v>160.83961513770174</v>
      </c>
      <c r="P44" s="9"/>
    </row>
    <row r="45" spans="1:16">
      <c r="A45" s="12"/>
      <c r="B45" s="25">
        <v>343.6</v>
      </c>
      <c r="C45" s="20" t="s">
        <v>60</v>
      </c>
      <c r="D45" s="46">
        <v>-1364</v>
      </c>
      <c r="E45" s="46">
        <v>0</v>
      </c>
      <c r="F45" s="46">
        <v>0</v>
      </c>
      <c r="G45" s="46">
        <v>0</v>
      </c>
      <c r="H45" s="46">
        <v>0</v>
      </c>
      <c r="I45" s="46">
        <v>112791929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112790565</v>
      </c>
      <c r="O45" s="47">
        <f t="shared" si="8"/>
        <v>455.40113375297267</v>
      </c>
      <c r="P45" s="9"/>
    </row>
    <row r="46" spans="1:16">
      <c r="A46" s="12"/>
      <c r="B46" s="25">
        <v>344.1</v>
      </c>
      <c r="C46" s="20" t="s">
        <v>61</v>
      </c>
      <c r="D46" s="46">
        <v>-3000</v>
      </c>
      <c r="E46" s="46">
        <v>0</v>
      </c>
      <c r="F46" s="46">
        <v>0</v>
      </c>
      <c r="G46" s="46">
        <v>0</v>
      </c>
      <c r="H46" s="46">
        <v>0</v>
      </c>
      <c r="I46" s="46">
        <v>989405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986405</v>
      </c>
      <c r="O46" s="47">
        <f t="shared" si="8"/>
        <v>3.9826908867740931</v>
      </c>
      <c r="P46" s="9"/>
    </row>
    <row r="47" spans="1:16">
      <c r="A47" s="12"/>
      <c r="B47" s="25">
        <v>344.2</v>
      </c>
      <c r="C47" s="20" t="s">
        <v>62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206372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206372</v>
      </c>
      <c r="O47" s="47">
        <f t="shared" si="8"/>
        <v>0.83324383360317833</v>
      </c>
      <c r="P47" s="9"/>
    </row>
    <row r="48" spans="1:16">
      <c r="A48" s="12"/>
      <c r="B48" s="25">
        <v>344.5</v>
      </c>
      <c r="C48" s="20" t="s">
        <v>63</v>
      </c>
      <c r="D48" s="46">
        <v>143196</v>
      </c>
      <c r="E48" s="46">
        <v>0</v>
      </c>
      <c r="F48" s="46">
        <v>0</v>
      </c>
      <c r="G48" s="46">
        <v>0</v>
      </c>
      <c r="H48" s="46">
        <v>0</v>
      </c>
      <c r="I48" s="46">
        <v>5672306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5815502</v>
      </c>
      <c r="O48" s="47">
        <f t="shared" si="8"/>
        <v>23.480565099950336</v>
      </c>
      <c r="P48" s="9"/>
    </row>
    <row r="49" spans="1:16">
      <c r="A49" s="12"/>
      <c r="B49" s="25">
        <v>345.1</v>
      </c>
      <c r="C49" s="20" t="s">
        <v>65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388432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388432</v>
      </c>
      <c r="O49" s="47">
        <f t="shared" si="8"/>
        <v>1.5683259782051333</v>
      </c>
      <c r="P49" s="9"/>
    </row>
    <row r="50" spans="1:16">
      <c r="A50" s="12"/>
      <c r="B50" s="25">
        <v>345.9</v>
      </c>
      <c r="C50" s="20" t="s">
        <v>66</v>
      </c>
      <c r="D50" s="46">
        <v>9306012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5000</v>
      </c>
      <c r="N50" s="46">
        <f t="shared" si="9"/>
        <v>9311012</v>
      </c>
      <c r="O50" s="47">
        <f t="shared" si="8"/>
        <v>37.593972697871791</v>
      </c>
      <c r="P50" s="9"/>
    </row>
    <row r="51" spans="1:16">
      <c r="A51" s="12"/>
      <c r="B51" s="25">
        <v>347.1</v>
      </c>
      <c r="C51" s="20" t="s">
        <v>67</v>
      </c>
      <c r="D51" s="46">
        <v>755324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755324</v>
      </c>
      <c r="O51" s="47">
        <f t="shared" si="8"/>
        <v>3.0496824441905255</v>
      </c>
      <c r="P51" s="9"/>
    </row>
    <row r="52" spans="1:16">
      <c r="A52" s="12"/>
      <c r="B52" s="25">
        <v>347.2</v>
      </c>
      <c r="C52" s="20" t="s">
        <v>68</v>
      </c>
      <c r="D52" s="46">
        <v>5293198</v>
      </c>
      <c r="E52" s="46">
        <v>0</v>
      </c>
      <c r="F52" s="46">
        <v>0</v>
      </c>
      <c r="G52" s="46">
        <v>0</v>
      </c>
      <c r="H52" s="46">
        <v>0</v>
      </c>
      <c r="I52" s="46">
        <v>6644504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11937702</v>
      </c>
      <c r="O52" s="47">
        <f t="shared" si="8"/>
        <v>48.199448466324547</v>
      </c>
      <c r="P52" s="9"/>
    </row>
    <row r="53" spans="1:16">
      <c r="A53" s="12"/>
      <c r="B53" s="25">
        <v>347.5</v>
      </c>
      <c r="C53" s="20" t="s">
        <v>69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7040704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7040704</v>
      </c>
      <c r="O53" s="47">
        <f t="shared" si="8"/>
        <v>28.427418410565544</v>
      </c>
      <c r="P53" s="9"/>
    </row>
    <row r="54" spans="1:16">
      <c r="A54" s="12"/>
      <c r="B54" s="25">
        <v>347.9</v>
      </c>
      <c r="C54" s="20" t="s">
        <v>70</v>
      </c>
      <c r="D54" s="46">
        <v>419043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419043</v>
      </c>
      <c r="O54" s="47">
        <f t="shared" si="8"/>
        <v>1.6919203950370045</v>
      </c>
      <c r="P54" s="9"/>
    </row>
    <row r="55" spans="1:16">
      <c r="A55" s="12"/>
      <c r="B55" s="25">
        <v>349</v>
      </c>
      <c r="C55" s="20" t="s">
        <v>1</v>
      </c>
      <c r="D55" s="46">
        <v>1108162</v>
      </c>
      <c r="E55" s="46">
        <v>0</v>
      </c>
      <c r="F55" s="46">
        <v>0</v>
      </c>
      <c r="G55" s="46">
        <v>65365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1173527</v>
      </c>
      <c r="O55" s="47">
        <f t="shared" si="8"/>
        <v>4.738211270505869</v>
      </c>
      <c r="P55" s="9"/>
    </row>
    <row r="56" spans="1:16" ht="15.75">
      <c r="A56" s="29" t="s">
        <v>51</v>
      </c>
      <c r="B56" s="30"/>
      <c r="C56" s="31"/>
      <c r="D56" s="32">
        <f t="shared" ref="D56:M56" si="10">SUM(D57:D60)</f>
        <v>3228851</v>
      </c>
      <c r="E56" s="32">
        <f t="shared" si="10"/>
        <v>806203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ref="N56:N62" si="11">SUM(D56:M56)</f>
        <v>4035054</v>
      </c>
      <c r="O56" s="45">
        <f t="shared" si="8"/>
        <v>16.291860638826194</v>
      </c>
      <c r="P56" s="10"/>
    </row>
    <row r="57" spans="1:16">
      <c r="A57" s="13"/>
      <c r="B57" s="39">
        <v>351.9</v>
      </c>
      <c r="C57" s="21" t="s">
        <v>76</v>
      </c>
      <c r="D57" s="46">
        <v>2618271</v>
      </c>
      <c r="E57" s="46">
        <v>806203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3424474</v>
      </c>
      <c r="O57" s="47">
        <f t="shared" si="8"/>
        <v>13.826593936359636</v>
      </c>
      <c r="P57" s="9"/>
    </row>
    <row r="58" spans="1:16">
      <c r="A58" s="13"/>
      <c r="B58" s="39">
        <v>352</v>
      </c>
      <c r="C58" s="21" t="s">
        <v>73</v>
      </c>
      <c r="D58" s="46">
        <v>133840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133840</v>
      </c>
      <c r="O58" s="47">
        <f t="shared" si="8"/>
        <v>0.54038994965135478</v>
      </c>
      <c r="P58" s="9"/>
    </row>
    <row r="59" spans="1:16">
      <c r="A59" s="13"/>
      <c r="B59" s="39">
        <v>354</v>
      </c>
      <c r="C59" s="21" t="s">
        <v>74</v>
      </c>
      <c r="D59" s="46">
        <v>475692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475692</v>
      </c>
      <c r="O59" s="47">
        <f t="shared" si="8"/>
        <v>1.9206453670767505</v>
      </c>
      <c r="P59" s="9"/>
    </row>
    <row r="60" spans="1:16">
      <c r="A60" s="13"/>
      <c r="B60" s="39">
        <v>359</v>
      </c>
      <c r="C60" s="21" t="s">
        <v>75</v>
      </c>
      <c r="D60" s="46">
        <v>1048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1048</v>
      </c>
      <c r="O60" s="47">
        <f t="shared" si="8"/>
        <v>4.2313857384535256E-3</v>
      </c>
      <c r="P60" s="9"/>
    </row>
    <row r="61" spans="1:16" ht="15.75">
      <c r="A61" s="29" t="s">
        <v>4</v>
      </c>
      <c r="B61" s="30"/>
      <c r="C61" s="31"/>
      <c r="D61" s="32">
        <f t="shared" ref="D61:M61" si="12">SUM(D62:D69)</f>
        <v>2263859</v>
      </c>
      <c r="E61" s="32">
        <f t="shared" si="12"/>
        <v>3790471</v>
      </c>
      <c r="F61" s="32">
        <f t="shared" si="12"/>
        <v>138539</v>
      </c>
      <c r="G61" s="32">
        <f t="shared" si="12"/>
        <v>1054760</v>
      </c>
      <c r="H61" s="32">
        <f t="shared" si="12"/>
        <v>20958</v>
      </c>
      <c r="I61" s="32">
        <f t="shared" si="12"/>
        <v>2670564</v>
      </c>
      <c r="J61" s="32">
        <f t="shared" si="12"/>
        <v>1477726</v>
      </c>
      <c r="K61" s="32">
        <f t="shared" si="12"/>
        <v>164348113</v>
      </c>
      <c r="L61" s="32">
        <f t="shared" si="12"/>
        <v>0</v>
      </c>
      <c r="M61" s="32">
        <f t="shared" si="12"/>
        <v>8</v>
      </c>
      <c r="N61" s="32">
        <f t="shared" si="11"/>
        <v>175764998</v>
      </c>
      <c r="O61" s="45">
        <f t="shared" si="8"/>
        <v>709.66555902338973</v>
      </c>
      <c r="P61" s="10"/>
    </row>
    <row r="62" spans="1:16">
      <c r="A62" s="12"/>
      <c r="B62" s="25">
        <v>361.1</v>
      </c>
      <c r="C62" s="20" t="s">
        <v>77</v>
      </c>
      <c r="D62" s="46">
        <v>534517</v>
      </c>
      <c r="E62" s="46">
        <v>413589</v>
      </c>
      <c r="F62" s="46">
        <v>82913</v>
      </c>
      <c r="G62" s="46">
        <v>613367</v>
      </c>
      <c r="H62" s="46">
        <v>4596</v>
      </c>
      <c r="I62" s="46">
        <v>936865</v>
      </c>
      <c r="J62" s="46">
        <v>1090431</v>
      </c>
      <c r="K62" s="46">
        <v>24845644</v>
      </c>
      <c r="L62" s="46">
        <v>0</v>
      </c>
      <c r="M62" s="46">
        <v>8</v>
      </c>
      <c r="N62" s="46">
        <f t="shared" si="11"/>
        <v>28521930</v>
      </c>
      <c r="O62" s="47">
        <f t="shared" si="8"/>
        <v>115.15962579691771</v>
      </c>
      <c r="P62" s="9"/>
    </row>
    <row r="63" spans="1:16">
      <c r="A63" s="12"/>
      <c r="B63" s="25">
        <v>361.2</v>
      </c>
      <c r="C63" s="20" t="s">
        <v>78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8736482</v>
      </c>
      <c r="L63" s="46">
        <v>0</v>
      </c>
      <c r="M63" s="46">
        <v>0</v>
      </c>
      <c r="N63" s="46">
        <f t="shared" ref="N63:N69" si="13">SUM(D63:M63)</f>
        <v>8736482</v>
      </c>
      <c r="O63" s="47">
        <f t="shared" si="8"/>
        <v>35.274260819709859</v>
      </c>
      <c r="P63" s="9"/>
    </row>
    <row r="64" spans="1:16">
      <c r="A64" s="12"/>
      <c r="B64" s="25">
        <v>361.3</v>
      </c>
      <c r="C64" s="20" t="s">
        <v>79</v>
      </c>
      <c r="D64" s="46">
        <v>600704</v>
      </c>
      <c r="E64" s="46">
        <v>2095706</v>
      </c>
      <c r="F64" s="46">
        <v>55626</v>
      </c>
      <c r="G64" s="46">
        <v>418280</v>
      </c>
      <c r="H64" s="46">
        <v>15362</v>
      </c>
      <c r="I64" s="46">
        <v>1138300</v>
      </c>
      <c r="J64" s="46">
        <v>387295</v>
      </c>
      <c r="K64" s="46">
        <v>89795688</v>
      </c>
      <c r="L64" s="46">
        <v>0</v>
      </c>
      <c r="M64" s="46">
        <v>0</v>
      </c>
      <c r="N64" s="46">
        <f t="shared" si="13"/>
        <v>94506961</v>
      </c>
      <c r="O64" s="47">
        <f t="shared" si="8"/>
        <v>381.57958679387741</v>
      </c>
      <c r="P64" s="9"/>
    </row>
    <row r="65" spans="1:119">
      <c r="A65" s="12"/>
      <c r="B65" s="25">
        <v>362</v>
      </c>
      <c r="C65" s="20" t="s">
        <v>80</v>
      </c>
      <c r="D65" s="46">
        <v>400650</v>
      </c>
      <c r="E65" s="46">
        <v>10600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411250</v>
      </c>
      <c r="O65" s="47">
        <f t="shared" si="8"/>
        <v>1.6604555199799735</v>
      </c>
      <c r="P65" s="9"/>
    </row>
    <row r="66" spans="1:119">
      <c r="A66" s="12"/>
      <c r="B66" s="25">
        <v>364</v>
      </c>
      <c r="C66" s="20" t="s">
        <v>81</v>
      </c>
      <c r="D66" s="46">
        <v>0</v>
      </c>
      <c r="E66" s="46">
        <v>497051</v>
      </c>
      <c r="F66" s="46">
        <v>0</v>
      </c>
      <c r="G66" s="46">
        <v>5000</v>
      </c>
      <c r="H66" s="46">
        <v>0</v>
      </c>
      <c r="I66" s="46">
        <v>-432535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69516</v>
      </c>
      <c r="O66" s="47">
        <f t="shared" si="8"/>
        <v>0.28067653720833519</v>
      </c>
      <c r="P66" s="9"/>
    </row>
    <row r="67" spans="1:119">
      <c r="A67" s="12"/>
      <c r="B67" s="25">
        <v>366</v>
      </c>
      <c r="C67" s="20" t="s">
        <v>82</v>
      </c>
      <c r="D67" s="46">
        <v>137698</v>
      </c>
      <c r="E67" s="46">
        <v>338323</v>
      </c>
      <c r="F67" s="46">
        <v>0</v>
      </c>
      <c r="G67" s="46">
        <v>0</v>
      </c>
      <c r="H67" s="46">
        <v>1000</v>
      </c>
      <c r="I67" s="46">
        <v>1027934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1504955</v>
      </c>
      <c r="O67" s="47">
        <f t="shared" si="8"/>
        <v>6.0763789351281732</v>
      </c>
      <c r="P67" s="9"/>
    </row>
    <row r="68" spans="1:119">
      <c r="A68" s="12"/>
      <c r="B68" s="25">
        <v>368</v>
      </c>
      <c r="C68" s="20" t="s">
        <v>83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40970299</v>
      </c>
      <c r="L68" s="46">
        <v>0</v>
      </c>
      <c r="M68" s="46">
        <v>0</v>
      </c>
      <c r="N68" s="46">
        <f t="shared" si="13"/>
        <v>40970299</v>
      </c>
      <c r="O68" s="47">
        <f t="shared" si="8"/>
        <v>165.42093405417629</v>
      </c>
      <c r="P68" s="9"/>
    </row>
    <row r="69" spans="1:119">
      <c r="A69" s="12"/>
      <c r="B69" s="25">
        <v>369.9</v>
      </c>
      <c r="C69" s="20" t="s">
        <v>84</v>
      </c>
      <c r="D69" s="46">
        <v>590290</v>
      </c>
      <c r="E69" s="46">
        <v>435202</v>
      </c>
      <c r="F69" s="46">
        <v>0</v>
      </c>
      <c r="G69" s="46">
        <v>18113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1043605</v>
      </c>
      <c r="O69" s="47">
        <f t="shared" ref="O69:O76" si="14">(N69/O$78)</f>
        <v>4.2136405663919767</v>
      </c>
      <c r="P69" s="9"/>
    </row>
    <row r="70" spans="1:119" ht="15.75">
      <c r="A70" s="29" t="s">
        <v>52</v>
      </c>
      <c r="B70" s="30"/>
      <c r="C70" s="31"/>
      <c r="D70" s="32">
        <f t="shared" ref="D70:M70" si="15">SUM(D71:D75)</f>
        <v>16814857</v>
      </c>
      <c r="E70" s="32">
        <f t="shared" si="15"/>
        <v>11470172</v>
      </c>
      <c r="F70" s="32">
        <f t="shared" si="15"/>
        <v>55521122</v>
      </c>
      <c r="G70" s="32">
        <f t="shared" si="15"/>
        <v>1862950</v>
      </c>
      <c r="H70" s="32">
        <f t="shared" si="15"/>
        <v>0</v>
      </c>
      <c r="I70" s="32">
        <f t="shared" si="15"/>
        <v>15777087</v>
      </c>
      <c r="J70" s="32">
        <f t="shared" si="15"/>
        <v>1972542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 t="shared" ref="N70:N76" si="16">SUM(D70:M70)</f>
        <v>103418730</v>
      </c>
      <c r="O70" s="45">
        <f t="shared" si="14"/>
        <v>417.56158321657995</v>
      </c>
      <c r="P70" s="9"/>
    </row>
    <row r="71" spans="1:119">
      <c r="A71" s="12"/>
      <c r="B71" s="25">
        <v>381</v>
      </c>
      <c r="C71" s="20" t="s">
        <v>85</v>
      </c>
      <c r="D71" s="46">
        <v>16814857</v>
      </c>
      <c r="E71" s="46">
        <v>11470172</v>
      </c>
      <c r="F71" s="46">
        <v>33999122</v>
      </c>
      <c r="G71" s="46">
        <v>1862950</v>
      </c>
      <c r="H71" s="46">
        <v>0</v>
      </c>
      <c r="I71" s="46">
        <v>4517615</v>
      </c>
      <c r="J71" s="46">
        <v>108800</v>
      </c>
      <c r="K71" s="46">
        <v>0</v>
      </c>
      <c r="L71" s="46">
        <v>0</v>
      </c>
      <c r="M71" s="46">
        <v>0</v>
      </c>
      <c r="N71" s="46">
        <f t="shared" si="16"/>
        <v>68773516</v>
      </c>
      <c r="O71" s="47">
        <f t="shared" si="14"/>
        <v>277.67869731460434</v>
      </c>
      <c r="P71" s="9"/>
    </row>
    <row r="72" spans="1:119">
      <c r="A72" s="12"/>
      <c r="B72" s="25">
        <v>385</v>
      </c>
      <c r="C72" s="20" t="s">
        <v>121</v>
      </c>
      <c r="D72" s="46">
        <v>0</v>
      </c>
      <c r="E72" s="46">
        <v>0</v>
      </c>
      <c r="F72" s="46">
        <v>21522000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21522000</v>
      </c>
      <c r="O72" s="47">
        <f t="shared" si="14"/>
        <v>86.896835747134332</v>
      </c>
      <c r="P72" s="9"/>
    </row>
    <row r="73" spans="1:119">
      <c r="A73" s="12"/>
      <c r="B73" s="25">
        <v>389.1</v>
      </c>
      <c r="C73" s="20" t="s">
        <v>86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2285589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2285589</v>
      </c>
      <c r="O73" s="47">
        <f t="shared" si="14"/>
        <v>9.2282525749678008</v>
      </c>
      <c r="P73" s="9"/>
    </row>
    <row r="74" spans="1:119">
      <c r="A74" s="12"/>
      <c r="B74" s="25">
        <v>389.4</v>
      </c>
      <c r="C74" s="20" t="s">
        <v>89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3983622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3983622</v>
      </c>
      <c r="O74" s="47">
        <f t="shared" si="14"/>
        <v>16.084199731097051</v>
      </c>
      <c r="P74" s="9"/>
    </row>
    <row r="75" spans="1:119" ht="15.75" thickBot="1">
      <c r="A75" s="12"/>
      <c r="B75" s="25">
        <v>389.9</v>
      </c>
      <c r="C75" s="20" t="s">
        <v>90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4990261</v>
      </c>
      <c r="J75" s="46">
        <v>1863742</v>
      </c>
      <c r="K75" s="46">
        <v>0</v>
      </c>
      <c r="L75" s="46">
        <v>0</v>
      </c>
      <c r="M75" s="46">
        <v>0</v>
      </c>
      <c r="N75" s="46">
        <f t="shared" si="16"/>
        <v>6854003</v>
      </c>
      <c r="O75" s="47">
        <f t="shared" si="14"/>
        <v>27.67359784877641</v>
      </c>
      <c r="P75" s="9"/>
    </row>
    <row r="76" spans="1:119" ht="16.5" thickBot="1">
      <c r="A76" s="14" t="s">
        <v>71</v>
      </c>
      <c r="B76" s="23"/>
      <c r="C76" s="22"/>
      <c r="D76" s="15">
        <f t="shared" ref="D76:M76" si="17">SUM(D5,D13,D19,D37,D56,D61,D70)</f>
        <v>197775732</v>
      </c>
      <c r="E76" s="15">
        <f t="shared" si="17"/>
        <v>42094157</v>
      </c>
      <c r="F76" s="15">
        <f t="shared" si="17"/>
        <v>64133435</v>
      </c>
      <c r="G76" s="15">
        <f t="shared" si="17"/>
        <v>29651022</v>
      </c>
      <c r="H76" s="15">
        <f t="shared" si="17"/>
        <v>20958</v>
      </c>
      <c r="I76" s="15">
        <f t="shared" si="17"/>
        <v>192016933</v>
      </c>
      <c r="J76" s="15">
        <f t="shared" si="17"/>
        <v>93177055</v>
      </c>
      <c r="K76" s="15">
        <f t="shared" si="17"/>
        <v>164348113</v>
      </c>
      <c r="L76" s="15">
        <f t="shared" si="17"/>
        <v>0</v>
      </c>
      <c r="M76" s="15">
        <f t="shared" si="17"/>
        <v>5008</v>
      </c>
      <c r="N76" s="15">
        <f t="shared" si="16"/>
        <v>783222413</v>
      </c>
      <c r="O76" s="38">
        <f t="shared" si="14"/>
        <v>3162.3245690890813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48" t="s">
        <v>122</v>
      </c>
      <c r="M78" s="48"/>
      <c r="N78" s="48"/>
      <c r="O78" s="43">
        <v>247673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113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91</v>
      </c>
      <c r="B3" s="62"/>
      <c r="C3" s="63"/>
      <c r="D3" s="67" t="s">
        <v>46</v>
      </c>
      <c r="E3" s="68"/>
      <c r="F3" s="68"/>
      <c r="G3" s="68"/>
      <c r="H3" s="69"/>
      <c r="I3" s="67" t="s">
        <v>47</v>
      </c>
      <c r="J3" s="69"/>
      <c r="K3" s="67" t="s">
        <v>49</v>
      </c>
      <c r="L3" s="69"/>
      <c r="M3" s="36"/>
      <c r="N3" s="37"/>
      <c r="O3" s="70" t="s">
        <v>96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92</v>
      </c>
      <c r="F4" s="34" t="s">
        <v>93</v>
      </c>
      <c r="G4" s="34" t="s">
        <v>94</v>
      </c>
      <c r="H4" s="34" t="s">
        <v>6</v>
      </c>
      <c r="I4" s="34" t="s">
        <v>7</v>
      </c>
      <c r="J4" s="35" t="s">
        <v>95</v>
      </c>
      <c r="K4" s="35" t="s">
        <v>8</v>
      </c>
      <c r="L4" s="35" t="s">
        <v>9</v>
      </c>
      <c r="M4" s="35" t="s">
        <v>10</v>
      </c>
      <c r="N4" s="35" t="s">
        <v>48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115952578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115952578</v>
      </c>
      <c r="O5" s="33">
        <f t="shared" ref="O5:O36" si="1">(N5/O$81)</f>
        <v>470.79120397250432</v>
      </c>
      <c r="P5" s="6"/>
    </row>
    <row r="6" spans="1:133">
      <c r="A6" s="12"/>
      <c r="B6" s="25">
        <v>311</v>
      </c>
      <c r="C6" s="20" t="s">
        <v>3</v>
      </c>
      <c r="D6" s="46">
        <v>75037770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75037770</v>
      </c>
      <c r="O6" s="47">
        <f t="shared" si="1"/>
        <v>304.66870759623703</v>
      </c>
      <c r="P6" s="9"/>
    </row>
    <row r="7" spans="1:133">
      <c r="A7" s="12"/>
      <c r="B7" s="25">
        <v>314.10000000000002</v>
      </c>
      <c r="C7" s="20" t="s">
        <v>11</v>
      </c>
      <c r="D7" s="46">
        <v>21112967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21112967</v>
      </c>
      <c r="O7" s="47">
        <f t="shared" si="1"/>
        <v>85.722968172055232</v>
      </c>
      <c r="P7" s="9"/>
    </row>
    <row r="8" spans="1:133">
      <c r="A8" s="12"/>
      <c r="B8" s="25">
        <v>314.3</v>
      </c>
      <c r="C8" s="20" t="s">
        <v>12</v>
      </c>
      <c r="D8" s="46">
        <v>3574736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3574736</v>
      </c>
      <c r="O8" s="47">
        <f t="shared" si="1"/>
        <v>14.514159963945382</v>
      </c>
      <c r="P8" s="9"/>
    </row>
    <row r="9" spans="1:133">
      <c r="A9" s="12"/>
      <c r="B9" s="25">
        <v>314.39999999999998</v>
      </c>
      <c r="C9" s="20" t="s">
        <v>13</v>
      </c>
      <c r="D9" s="46">
        <v>546154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546154</v>
      </c>
      <c r="O9" s="47">
        <f t="shared" si="1"/>
        <v>2.2174970462010695</v>
      </c>
      <c r="P9" s="9"/>
    </row>
    <row r="10" spans="1:133">
      <c r="A10" s="12"/>
      <c r="B10" s="25">
        <v>314.8</v>
      </c>
      <c r="C10" s="20" t="s">
        <v>15</v>
      </c>
      <c r="D10" s="46">
        <v>166626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166626</v>
      </c>
      <c r="O10" s="47">
        <f t="shared" si="1"/>
        <v>0.67653567092852818</v>
      </c>
      <c r="P10" s="9"/>
    </row>
    <row r="11" spans="1:133">
      <c r="A11" s="12"/>
      <c r="B11" s="25">
        <v>315</v>
      </c>
      <c r="C11" s="20" t="s">
        <v>16</v>
      </c>
      <c r="D11" s="46">
        <v>13107242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13107242</v>
      </c>
      <c r="O11" s="47">
        <f t="shared" si="1"/>
        <v>53.218085775884823</v>
      </c>
      <c r="P11" s="9"/>
    </row>
    <row r="12" spans="1:133">
      <c r="A12" s="12"/>
      <c r="B12" s="25">
        <v>319</v>
      </c>
      <c r="C12" s="20" t="s">
        <v>101</v>
      </c>
      <c r="D12" s="46">
        <v>2407083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2407083</v>
      </c>
      <c r="O12" s="47">
        <f t="shared" si="1"/>
        <v>9.7732497472522564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21055466</v>
      </c>
      <c r="E13" s="32">
        <f t="shared" si="3"/>
        <v>2826563</v>
      </c>
      <c r="F13" s="32">
        <f t="shared" si="3"/>
        <v>0</v>
      </c>
      <c r="G13" s="32">
        <f t="shared" si="3"/>
        <v>403234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24285263</v>
      </c>
      <c r="O13" s="45">
        <f t="shared" si="1"/>
        <v>98.603139350286042</v>
      </c>
      <c r="P13" s="10"/>
    </row>
    <row r="14" spans="1:133">
      <c r="A14" s="12"/>
      <c r="B14" s="25">
        <v>322</v>
      </c>
      <c r="C14" s="20" t="s">
        <v>0</v>
      </c>
      <c r="D14" s="46">
        <v>104986</v>
      </c>
      <c r="E14" s="46">
        <v>2826563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2931549</v>
      </c>
      <c r="O14" s="47">
        <f t="shared" si="1"/>
        <v>11.90268907358309</v>
      </c>
      <c r="P14" s="9"/>
    </row>
    <row r="15" spans="1:133">
      <c r="A15" s="12"/>
      <c r="B15" s="25">
        <v>323.10000000000002</v>
      </c>
      <c r="C15" s="20" t="s">
        <v>19</v>
      </c>
      <c r="D15" s="46">
        <v>19684895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19684895</v>
      </c>
      <c r="O15" s="47">
        <f t="shared" si="1"/>
        <v>79.924703503550646</v>
      </c>
      <c r="P15" s="9"/>
    </row>
    <row r="16" spans="1:133">
      <c r="A16" s="12"/>
      <c r="B16" s="25">
        <v>323.39999999999998</v>
      </c>
      <c r="C16" s="20" t="s">
        <v>103</v>
      </c>
      <c r="D16" s="46">
        <v>821213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821213</v>
      </c>
      <c r="O16" s="47">
        <f t="shared" si="1"/>
        <v>3.3342928950477684</v>
      </c>
      <c r="P16" s="9"/>
    </row>
    <row r="17" spans="1:16">
      <c r="A17" s="12"/>
      <c r="B17" s="25">
        <v>325.10000000000002</v>
      </c>
      <c r="C17" s="20" t="s">
        <v>105</v>
      </c>
      <c r="D17" s="46">
        <v>97452</v>
      </c>
      <c r="E17" s="46">
        <v>0</v>
      </c>
      <c r="F17" s="46">
        <v>0</v>
      </c>
      <c r="G17" s="46">
        <v>403234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500686</v>
      </c>
      <c r="O17" s="47">
        <f t="shared" si="1"/>
        <v>2.032887658195726</v>
      </c>
      <c r="P17" s="9"/>
    </row>
    <row r="18" spans="1:16">
      <c r="A18" s="12"/>
      <c r="B18" s="25">
        <v>329</v>
      </c>
      <c r="C18" s="20" t="s">
        <v>24</v>
      </c>
      <c r="D18" s="46">
        <v>346920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346920</v>
      </c>
      <c r="O18" s="47">
        <f t="shared" si="1"/>
        <v>1.4085662199088078</v>
      </c>
      <c r="P18" s="9"/>
    </row>
    <row r="19" spans="1:16" ht="15.75">
      <c r="A19" s="29" t="s">
        <v>27</v>
      </c>
      <c r="B19" s="30"/>
      <c r="C19" s="31"/>
      <c r="D19" s="32">
        <f t="shared" ref="D19:M19" si="5">SUM(D20:D38)</f>
        <v>23099967</v>
      </c>
      <c r="E19" s="32">
        <f t="shared" si="5"/>
        <v>13416211</v>
      </c>
      <c r="F19" s="32">
        <f t="shared" si="5"/>
        <v>8527857</v>
      </c>
      <c r="G19" s="32">
        <f t="shared" si="5"/>
        <v>27565827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72609862</v>
      </c>
      <c r="O19" s="45">
        <f t="shared" si="1"/>
        <v>294.81090408578399</v>
      </c>
      <c r="P19" s="10"/>
    </row>
    <row r="20" spans="1:16">
      <c r="A20" s="12"/>
      <c r="B20" s="25">
        <v>331.2</v>
      </c>
      <c r="C20" s="20" t="s">
        <v>26</v>
      </c>
      <c r="D20" s="46">
        <v>0</v>
      </c>
      <c r="E20" s="46">
        <v>786110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786110</v>
      </c>
      <c r="O20" s="47">
        <f t="shared" si="1"/>
        <v>3.1917675289188079</v>
      </c>
      <c r="P20" s="9"/>
    </row>
    <row r="21" spans="1:16">
      <c r="A21" s="12"/>
      <c r="B21" s="25">
        <v>331.39</v>
      </c>
      <c r="C21" s="20" t="s">
        <v>106</v>
      </c>
      <c r="D21" s="46">
        <v>0</v>
      </c>
      <c r="E21" s="46">
        <v>0</v>
      </c>
      <c r="F21" s="46">
        <v>0</v>
      </c>
      <c r="G21" s="46">
        <v>1210797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1210797</v>
      </c>
      <c r="O21" s="47">
        <f t="shared" si="1"/>
        <v>4.9160836889395965</v>
      </c>
      <c r="P21" s="9"/>
    </row>
    <row r="22" spans="1:16">
      <c r="A22" s="12"/>
      <c r="B22" s="25">
        <v>331.49</v>
      </c>
      <c r="C22" s="20" t="s">
        <v>30</v>
      </c>
      <c r="D22" s="46">
        <v>0</v>
      </c>
      <c r="E22" s="46">
        <v>0</v>
      </c>
      <c r="F22" s="46">
        <v>0</v>
      </c>
      <c r="G22" s="46">
        <v>6299801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6299801</v>
      </c>
      <c r="O22" s="47">
        <f t="shared" si="1"/>
        <v>25.578481727048679</v>
      </c>
      <c r="P22" s="9"/>
    </row>
    <row r="23" spans="1:16">
      <c r="A23" s="12"/>
      <c r="B23" s="25">
        <v>331.5</v>
      </c>
      <c r="C23" s="20" t="s">
        <v>28</v>
      </c>
      <c r="D23" s="46">
        <v>0</v>
      </c>
      <c r="E23" s="46">
        <v>6584658</v>
      </c>
      <c r="F23" s="46">
        <v>0</v>
      </c>
      <c r="G23" s="46">
        <v>614032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7198690</v>
      </c>
      <c r="O23" s="47">
        <f t="shared" si="1"/>
        <v>29.228155083579313</v>
      </c>
      <c r="P23" s="9"/>
    </row>
    <row r="24" spans="1:16">
      <c r="A24" s="12"/>
      <c r="B24" s="25">
        <v>331.7</v>
      </c>
      <c r="C24" s="20" t="s">
        <v>108</v>
      </c>
      <c r="D24" s="46">
        <v>0</v>
      </c>
      <c r="E24" s="46">
        <v>0</v>
      </c>
      <c r="F24" s="46">
        <v>0</v>
      </c>
      <c r="G24" s="46">
        <v>15422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15422</v>
      </c>
      <c r="O24" s="47">
        <f t="shared" si="1"/>
        <v>6.2616477122776529E-2</v>
      </c>
      <c r="P24" s="9"/>
    </row>
    <row r="25" spans="1:16">
      <c r="A25" s="12"/>
      <c r="B25" s="25">
        <v>334.2</v>
      </c>
      <c r="C25" s="20" t="s">
        <v>29</v>
      </c>
      <c r="D25" s="46">
        <v>1346485</v>
      </c>
      <c r="E25" s="46">
        <v>24234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1370719</v>
      </c>
      <c r="O25" s="47">
        <f t="shared" si="1"/>
        <v>5.5653997474552668</v>
      </c>
      <c r="P25" s="9"/>
    </row>
    <row r="26" spans="1:16">
      <c r="A26" s="12"/>
      <c r="B26" s="25">
        <v>334.39</v>
      </c>
      <c r="C26" s="20" t="s">
        <v>31</v>
      </c>
      <c r="D26" s="46">
        <v>31164</v>
      </c>
      <c r="E26" s="46">
        <v>0</v>
      </c>
      <c r="F26" s="46">
        <v>0</v>
      </c>
      <c r="G26" s="46">
        <v>59750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7" si="6">SUM(D26:M26)</f>
        <v>90914</v>
      </c>
      <c r="O26" s="47">
        <f t="shared" si="1"/>
        <v>0.36912945150694498</v>
      </c>
      <c r="P26" s="9"/>
    </row>
    <row r="27" spans="1:16">
      <c r="A27" s="12"/>
      <c r="B27" s="25">
        <v>334.49</v>
      </c>
      <c r="C27" s="20" t="s">
        <v>32</v>
      </c>
      <c r="D27" s="46">
        <v>0</v>
      </c>
      <c r="E27" s="46">
        <v>0</v>
      </c>
      <c r="F27" s="46">
        <v>0</v>
      </c>
      <c r="G27" s="46">
        <v>1114119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1114119</v>
      </c>
      <c r="O27" s="47">
        <f t="shared" si="1"/>
        <v>4.5235512174523835</v>
      </c>
      <c r="P27" s="9"/>
    </row>
    <row r="28" spans="1:16">
      <c r="A28" s="12"/>
      <c r="B28" s="25">
        <v>334.5</v>
      </c>
      <c r="C28" s="20" t="s">
        <v>33</v>
      </c>
      <c r="D28" s="46">
        <v>39932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39932</v>
      </c>
      <c r="O28" s="47">
        <f t="shared" si="1"/>
        <v>0.16213209470021478</v>
      </c>
      <c r="P28" s="9"/>
    </row>
    <row r="29" spans="1:16">
      <c r="A29" s="12"/>
      <c r="B29" s="25">
        <v>334.69</v>
      </c>
      <c r="C29" s="20" t="s">
        <v>115</v>
      </c>
      <c r="D29" s="46">
        <v>516213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516213</v>
      </c>
      <c r="O29" s="47">
        <f t="shared" si="1"/>
        <v>2.0959304568136323</v>
      </c>
      <c r="P29" s="9"/>
    </row>
    <row r="30" spans="1:16">
      <c r="A30" s="12"/>
      <c r="B30" s="25">
        <v>334.7</v>
      </c>
      <c r="C30" s="20" t="s">
        <v>34</v>
      </c>
      <c r="D30" s="46">
        <v>1334219</v>
      </c>
      <c r="E30" s="46">
        <v>0</v>
      </c>
      <c r="F30" s="46">
        <v>0</v>
      </c>
      <c r="G30" s="46">
        <v>66256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1400475</v>
      </c>
      <c r="O30" s="47">
        <f t="shared" si="1"/>
        <v>5.6862151989703325</v>
      </c>
      <c r="P30" s="9"/>
    </row>
    <row r="31" spans="1:16">
      <c r="A31" s="12"/>
      <c r="B31" s="25">
        <v>335.12</v>
      </c>
      <c r="C31" s="20" t="s">
        <v>35</v>
      </c>
      <c r="D31" s="46">
        <v>4337544</v>
      </c>
      <c r="E31" s="46">
        <v>0</v>
      </c>
      <c r="F31" s="46">
        <v>3125822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7463366</v>
      </c>
      <c r="O31" s="47">
        <f t="shared" si="1"/>
        <v>30.30279382686475</v>
      </c>
      <c r="P31" s="9"/>
    </row>
    <row r="32" spans="1:16">
      <c r="A32" s="12"/>
      <c r="B32" s="25">
        <v>335.14</v>
      </c>
      <c r="C32" s="20" t="s">
        <v>36</v>
      </c>
      <c r="D32" s="46">
        <v>100104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100104</v>
      </c>
      <c r="O32" s="47">
        <f t="shared" si="1"/>
        <v>0.40644273284258992</v>
      </c>
      <c r="P32" s="9"/>
    </row>
    <row r="33" spans="1:16">
      <c r="A33" s="12"/>
      <c r="B33" s="25">
        <v>335.15</v>
      </c>
      <c r="C33" s="20" t="s">
        <v>37</v>
      </c>
      <c r="D33" s="46">
        <v>139711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139711</v>
      </c>
      <c r="O33" s="47">
        <f t="shared" si="1"/>
        <v>0.56725526101026014</v>
      </c>
      <c r="P33" s="9"/>
    </row>
    <row r="34" spans="1:16">
      <c r="A34" s="12"/>
      <c r="B34" s="25">
        <v>335.18</v>
      </c>
      <c r="C34" s="20" t="s">
        <v>38</v>
      </c>
      <c r="D34" s="46">
        <v>11923368</v>
      </c>
      <c r="E34" s="46">
        <v>2000004</v>
      </c>
      <c r="F34" s="46">
        <v>424425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14347797</v>
      </c>
      <c r="O34" s="47">
        <f t="shared" si="1"/>
        <v>58.254993036748914</v>
      </c>
      <c r="P34" s="9"/>
    </row>
    <row r="35" spans="1:16">
      <c r="A35" s="12"/>
      <c r="B35" s="25">
        <v>335.29</v>
      </c>
      <c r="C35" s="20" t="s">
        <v>109</v>
      </c>
      <c r="D35" s="46">
        <v>58180</v>
      </c>
      <c r="E35" s="46">
        <v>23920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82100</v>
      </c>
      <c r="O35" s="47">
        <f t="shared" si="1"/>
        <v>0.33334280714433623</v>
      </c>
      <c r="P35" s="9"/>
    </row>
    <row r="36" spans="1:16">
      <c r="A36" s="12"/>
      <c r="B36" s="25">
        <v>335.5</v>
      </c>
      <c r="C36" s="20" t="s">
        <v>39</v>
      </c>
      <c r="D36" s="46">
        <v>0</v>
      </c>
      <c r="E36" s="46">
        <v>218027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218027</v>
      </c>
      <c r="O36" s="47">
        <f t="shared" si="1"/>
        <v>0.885234253511062</v>
      </c>
      <c r="P36" s="9"/>
    </row>
    <row r="37" spans="1:16">
      <c r="A37" s="12"/>
      <c r="B37" s="25">
        <v>335.9</v>
      </c>
      <c r="C37" s="20" t="s">
        <v>40</v>
      </c>
      <c r="D37" s="46">
        <v>99414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99414</v>
      </c>
      <c r="O37" s="47">
        <f t="shared" ref="O37:O68" si="7">(N37/O$81)</f>
        <v>0.4036411915888799</v>
      </c>
      <c r="P37" s="9"/>
    </row>
    <row r="38" spans="1:16">
      <c r="A38" s="12"/>
      <c r="B38" s="25">
        <v>338</v>
      </c>
      <c r="C38" s="20" t="s">
        <v>45</v>
      </c>
      <c r="D38" s="46">
        <v>3173633</v>
      </c>
      <c r="E38" s="46">
        <v>3779258</v>
      </c>
      <c r="F38" s="46">
        <v>4977610</v>
      </c>
      <c r="G38" s="46">
        <v>18185650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30116151</v>
      </c>
      <c r="O38" s="47">
        <f t="shared" si="7"/>
        <v>122.27773830356527</v>
      </c>
      <c r="P38" s="9"/>
    </row>
    <row r="39" spans="1:16" ht="15.75">
      <c r="A39" s="29" t="s">
        <v>50</v>
      </c>
      <c r="B39" s="30"/>
      <c r="C39" s="31"/>
      <c r="D39" s="32">
        <f t="shared" ref="D39:M39" si="8">SUM(D40:D56)</f>
        <v>19547527</v>
      </c>
      <c r="E39" s="32">
        <f t="shared" si="8"/>
        <v>13155196</v>
      </c>
      <c r="F39" s="32">
        <f t="shared" si="8"/>
        <v>0</v>
      </c>
      <c r="G39" s="32">
        <f t="shared" si="8"/>
        <v>17898</v>
      </c>
      <c r="H39" s="32">
        <f t="shared" si="8"/>
        <v>0</v>
      </c>
      <c r="I39" s="32">
        <f t="shared" si="8"/>
        <v>166642458</v>
      </c>
      <c r="J39" s="32">
        <f t="shared" si="8"/>
        <v>89329427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288692506</v>
      </c>
      <c r="O39" s="45">
        <f t="shared" si="7"/>
        <v>1172.1506741969931</v>
      </c>
      <c r="P39" s="10"/>
    </row>
    <row r="40" spans="1:16">
      <c r="A40" s="12"/>
      <c r="B40" s="25">
        <v>341.2</v>
      </c>
      <c r="C40" s="20" t="s">
        <v>54</v>
      </c>
      <c r="D40" s="46">
        <v>156267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89329427</v>
      </c>
      <c r="K40" s="46">
        <v>0</v>
      </c>
      <c r="L40" s="46">
        <v>0</v>
      </c>
      <c r="M40" s="46">
        <v>0</v>
      </c>
      <c r="N40" s="46">
        <f t="shared" ref="N40:N56" si="9">SUM(D40:M40)</f>
        <v>89485694</v>
      </c>
      <c r="O40" s="47">
        <f t="shared" si="7"/>
        <v>363.33023675053698</v>
      </c>
      <c r="P40" s="9"/>
    </row>
    <row r="41" spans="1:16">
      <c r="A41" s="12"/>
      <c r="B41" s="25">
        <v>341.9</v>
      </c>
      <c r="C41" s="20" t="s">
        <v>55</v>
      </c>
      <c r="D41" s="46">
        <v>123866</v>
      </c>
      <c r="E41" s="46">
        <v>560939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684805</v>
      </c>
      <c r="O41" s="47">
        <f t="shared" si="7"/>
        <v>2.7804484902128763</v>
      </c>
      <c r="P41" s="9"/>
    </row>
    <row r="42" spans="1:16">
      <c r="A42" s="12"/>
      <c r="B42" s="25">
        <v>342.1</v>
      </c>
      <c r="C42" s="20" t="s">
        <v>56</v>
      </c>
      <c r="D42" s="46">
        <v>2346221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2346221</v>
      </c>
      <c r="O42" s="47">
        <f t="shared" si="7"/>
        <v>9.5261375678561713</v>
      </c>
      <c r="P42" s="9"/>
    </row>
    <row r="43" spans="1:16">
      <c r="A43" s="12"/>
      <c r="B43" s="25">
        <v>342.2</v>
      </c>
      <c r="C43" s="20" t="s">
        <v>57</v>
      </c>
      <c r="D43" s="46">
        <v>471319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471319</v>
      </c>
      <c r="O43" s="47">
        <f t="shared" si="7"/>
        <v>1.9136516263149987</v>
      </c>
      <c r="P43" s="9"/>
    </row>
    <row r="44" spans="1:16">
      <c r="A44" s="12"/>
      <c r="B44" s="25">
        <v>342.4</v>
      </c>
      <c r="C44" s="20" t="s">
        <v>58</v>
      </c>
      <c r="D44" s="46">
        <v>0</v>
      </c>
      <c r="E44" s="46">
        <v>12594257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12594257</v>
      </c>
      <c r="O44" s="47">
        <f t="shared" si="7"/>
        <v>51.13526165989289</v>
      </c>
      <c r="P44" s="9"/>
    </row>
    <row r="45" spans="1:16">
      <c r="A45" s="12"/>
      <c r="B45" s="25">
        <v>343.4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39524555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39524555</v>
      </c>
      <c r="O45" s="47">
        <f t="shared" si="7"/>
        <v>160.47778458989902</v>
      </c>
      <c r="P45" s="9"/>
    </row>
    <row r="46" spans="1:16">
      <c r="A46" s="12"/>
      <c r="B46" s="25">
        <v>343.6</v>
      </c>
      <c r="C46" s="20" t="s">
        <v>60</v>
      </c>
      <c r="D46" s="46">
        <v>45475</v>
      </c>
      <c r="E46" s="46">
        <v>0</v>
      </c>
      <c r="F46" s="46">
        <v>0</v>
      </c>
      <c r="G46" s="46">
        <v>0</v>
      </c>
      <c r="H46" s="46">
        <v>0</v>
      </c>
      <c r="I46" s="46">
        <v>107936490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107981965</v>
      </c>
      <c r="O46" s="47">
        <f t="shared" si="7"/>
        <v>438.42888348430529</v>
      </c>
      <c r="P46" s="9"/>
    </row>
    <row r="47" spans="1:16">
      <c r="A47" s="12"/>
      <c r="B47" s="25">
        <v>344.1</v>
      </c>
      <c r="C47" s="20" t="s">
        <v>61</v>
      </c>
      <c r="D47" s="46">
        <v>6000</v>
      </c>
      <c r="E47" s="46">
        <v>0</v>
      </c>
      <c r="F47" s="46">
        <v>0</v>
      </c>
      <c r="G47" s="46">
        <v>0</v>
      </c>
      <c r="H47" s="46">
        <v>0</v>
      </c>
      <c r="I47" s="46">
        <v>996722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1002722</v>
      </c>
      <c r="O47" s="47">
        <f t="shared" si="7"/>
        <v>4.0712565927574067</v>
      </c>
      <c r="P47" s="9"/>
    </row>
    <row r="48" spans="1:16">
      <c r="A48" s="12"/>
      <c r="B48" s="25">
        <v>344.2</v>
      </c>
      <c r="C48" s="20" t="s">
        <v>62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185026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185026</v>
      </c>
      <c r="O48" s="47">
        <f t="shared" si="7"/>
        <v>0.75124343769412849</v>
      </c>
      <c r="P48" s="9"/>
    </row>
    <row r="49" spans="1:16">
      <c r="A49" s="12"/>
      <c r="B49" s="25">
        <v>344.5</v>
      </c>
      <c r="C49" s="20" t="s">
        <v>63</v>
      </c>
      <c r="D49" s="46">
        <v>126144</v>
      </c>
      <c r="E49" s="46">
        <v>0</v>
      </c>
      <c r="F49" s="46">
        <v>0</v>
      </c>
      <c r="G49" s="46">
        <v>0</v>
      </c>
      <c r="H49" s="46">
        <v>0</v>
      </c>
      <c r="I49" s="46">
        <v>4919124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5045268</v>
      </c>
      <c r="O49" s="47">
        <f t="shared" si="7"/>
        <v>20.484820924671023</v>
      </c>
      <c r="P49" s="9"/>
    </row>
    <row r="50" spans="1:16">
      <c r="A50" s="12"/>
      <c r="B50" s="25">
        <v>345.1</v>
      </c>
      <c r="C50" s="20" t="s">
        <v>65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526014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526014</v>
      </c>
      <c r="O50" s="47">
        <f t="shared" si="7"/>
        <v>2.1357245232304614</v>
      </c>
      <c r="P50" s="9"/>
    </row>
    <row r="51" spans="1:16">
      <c r="A51" s="12"/>
      <c r="B51" s="25">
        <v>345.9</v>
      </c>
      <c r="C51" s="20" t="s">
        <v>66</v>
      </c>
      <c r="D51" s="46">
        <v>9403380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9403380</v>
      </c>
      <c r="O51" s="47">
        <f t="shared" si="7"/>
        <v>38.179647817842977</v>
      </c>
      <c r="P51" s="9"/>
    </row>
    <row r="52" spans="1:16">
      <c r="A52" s="12"/>
      <c r="B52" s="25">
        <v>347.1</v>
      </c>
      <c r="C52" s="20" t="s">
        <v>67</v>
      </c>
      <c r="D52" s="46">
        <v>778060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778060</v>
      </c>
      <c r="O52" s="47">
        <f t="shared" si="7"/>
        <v>3.159082880958858</v>
      </c>
      <c r="P52" s="9"/>
    </row>
    <row r="53" spans="1:16">
      <c r="A53" s="12"/>
      <c r="B53" s="25">
        <v>347.2</v>
      </c>
      <c r="C53" s="20" t="s">
        <v>68</v>
      </c>
      <c r="D53" s="46">
        <v>4828152</v>
      </c>
      <c r="E53" s="46">
        <v>0</v>
      </c>
      <c r="F53" s="46">
        <v>0</v>
      </c>
      <c r="G53" s="46">
        <v>0</v>
      </c>
      <c r="H53" s="46">
        <v>0</v>
      </c>
      <c r="I53" s="46">
        <v>5682686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10510838</v>
      </c>
      <c r="O53" s="47">
        <f t="shared" si="7"/>
        <v>42.67615401168527</v>
      </c>
      <c r="P53" s="9"/>
    </row>
    <row r="54" spans="1:16">
      <c r="A54" s="12"/>
      <c r="B54" s="25">
        <v>347.5</v>
      </c>
      <c r="C54" s="20" t="s">
        <v>69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6871841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6871841</v>
      </c>
      <c r="O54" s="47">
        <f t="shared" si="7"/>
        <v>27.901081232515743</v>
      </c>
      <c r="P54" s="9"/>
    </row>
    <row r="55" spans="1:16">
      <c r="A55" s="12"/>
      <c r="B55" s="25">
        <v>347.9</v>
      </c>
      <c r="C55" s="20" t="s">
        <v>70</v>
      </c>
      <c r="D55" s="46">
        <v>367220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367220</v>
      </c>
      <c r="O55" s="47">
        <f t="shared" si="7"/>
        <v>1.4909883756338995</v>
      </c>
      <c r="P55" s="9"/>
    </row>
    <row r="56" spans="1:16">
      <c r="A56" s="12"/>
      <c r="B56" s="25">
        <v>349</v>
      </c>
      <c r="C56" s="20" t="s">
        <v>1</v>
      </c>
      <c r="D56" s="46">
        <v>895423</v>
      </c>
      <c r="E56" s="46">
        <v>0</v>
      </c>
      <c r="F56" s="46">
        <v>0</v>
      </c>
      <c r="G56" s="46">
        <v>17898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913321</v>
      </c>
      <c r="O56" s="47">
        <f t="shared" si="7"/>
        <v>3.7082702309850464</v>
      </c>
      <c r="P56" s="9"/>
    </row>
    <row r="57" spans="1:16" ht="15.75">
      <c r="A57" s="29" t="s">
        <v>51</v>
      </c>
      <c r="B57" s="30"/>
      <c r="C57" s="31"/>
      <c r="D57" s="32">
        <f t="shared" ref="D57:M57" si="10">SUM(D58:D61)</f>
        <v>1187416</v>
      </c>
      <c r="E57" s="32">
        <f t="shared" si="10"/>
        <v>750226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63" si="11">SUM(D57:M57)</f>
        <v>1937642</v>
      </c>
      <c r="O57" s="45">
        <f t="shared" si="7"/>
        <v>7.8672231853930077</v>
      </c>
      <c r="P57" s="10"/>
    </row>
    <row r="58" spans="1:16">
      <c r="A58" s="13"/>
      <c r="B58" s="39">
        <v>351.9</v>
      </c>
      <c r="C58" s="21" t="s">
        <v>76</v>
      </c>
      <c r="D58" s="46">
        <v>556019</v>
      </c>
      <c r="E58" s="46">
        <v>749032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1305051</v>
      </c>
      <c r="O58" s="47">
        <f t="shared" si="7"/>
        <v>5.298774224196384</v>
      </c>
      <c r="P58" s="9"/>
    </row>
    <row r="59" spans="1:16">
      <c r="A59" s="13"/>
      <c r="B59" s="39">
        <v>352</v>
      </c>
      <c r="C59" s="21" t="s">
        <v>73</v>
      </c>
      <c r="D59" s="46">
        <v>137068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137068</v>
      </c>
      <c r="O59" s="47">
        <f t="shared" si="7"/>
        <v>0.55652413994713612</v>
      </c>
      <c r="P59" s="9"/>
    </row>
    <row r="60" spans="1:16">
      <c r="A60" s="13"/>
      <c r="B60" s="39">
        <v>354</v>
      </c>
      <c r="C60" s="21" t="s">
        <v>74</v>
      </c>
      <c r="D60" s="46">
        <v>494179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494179</v>
      </c>
      <c r="O60" s="47">
        <f t="shared" si="7"/>
        <v>2.0064679061118262</v>
      </c>
      <c r="P60" s="9"/>
    </row>
    <row r="61" spans="1:16">
      <c r="A61" s="13"/>
      <c r="B61" s="39">
        <v>359</v>
      </c>
      <c r="C61" s="21" t="s">
        <v>75</v>
      </c>
      <c r="D61" s="46">
        <v>150</v>
      </c>
      <c r="E61" s="46">
        <v>1194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1344</v>
      </c>
      <c r="O61" s="47">
        <f t="shared" si="7"/>
        <v>5.4569151376612406E-3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SUM(D63:D72)</f>
        <v>264700</v>
      </c>
      <c r="E62" s="32">
        <f t="shared" si="12"/>
        <v>2297097</v>
      </c>
      <c r="F62" s="32">
        <f t="shared" si="12"/>
        <v>170775</v>
      </c>
      <c r="G62" s="32">
        <f t="shared" si="12"/>
        <v>1578083</v>
      </c>
      <c r="H62" s="32">
        <f t="shared" si="12"/>
        <v>3906</v>
      </c>
      <c r="I62" s="32">
        <f t="shared" si="12"/>
        <v>1358945</v>
      </c>
      <c r="J62" s="32">
        <f t="shared" si="12"/>
        <v>0</v>
      </c>
      <c r="K62" s="32">
        <f t="shared" si="12"/>
        <v>39899249</v>
      </c>
      <c r="L62" s="32">
        <f t="shared" si="12"/>
        <v>0</v>
      </c>
      <c r="M62" s="32">
        <f t="shared" si="12"/>
        <v>18</v>
      </c>
      <c r="N62" s="32">
        <f t="shared" si="11"/>
        <v>45572773</v>
      </c>
      <c r="O62" s="45">
        <f t="shared" si="7"/>
        <v>185.0347878340026</v>
      </c>
      <c r="P62" s="10"/>
    </row>
    <row r="63" spans="1:16">
      <c r="A63" s="12"/>
      <c r="B63" s="25">
        <v>361.1</v>
      </c>
      <c r="C63" s="20" t="s">
        <v>77</v>
      </c>
      <c r="D63" s="46">
        <v>908295</v>
      </c>
      <c r="E63" s="46">
        <v>465375</v>
      </c>
      <c r="F63" s="46">
        <v>170775</v>
      </c>
      <c r="G63" s="46">
        <v>1102459</v>
      </c>
      <c r="H63" s="46">
        <v>2451</v>
      </c>
      <c r="I63" s="46">
        <v>1200588</v>
      </c>
      <c r="J63" s="46">
        <v>0</v>
      </c>
      <c r="K63" s="46">
        <v>49394446</v>
      </c>
      <c r="L63" s="46">
        <v>0</v>
      </c>
      <c r="M63" s="46">
        <v>0</v>
      </c>
      <c r="N63" s="46">
        <f t="shared" si="11"/>
        <v>53244389</v>
      </c>
      <c r="O63" s="47">
        <f t="shared" si="7"/>
        <v>216.18311929287475</v>
      </c>
      <c r="P63" s="9"/>
    </row>
    <row r="64" spans="1:16">
      <c r="A64" s="12"/>
      <c r="B64" s="25">
        <v>361.2</v>
      </c>
      <c r="C64" s="20" t="s">
        <v>78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7717903</v>
      </c>
      <c r="L64" s="46">
        <v>0</v>
      </c>
      <c r="M64" s="46">
        <v>0</v>
      </c>
      <c r="N64" s="46">
        <f t="shared" ref="N64:N72" si="13">SUM(D64:M64)</f>
        <v>7717903</v>
      </c>
      <c r="O64" s="47">
        <f t="shared" si="7"/>
        <v>31.336266154539512</v>
      </c>
      <c r="P64" s="9"/>
    </row>
    <row r="65" spans="1:119">
      <c r="A65" s="12"/>
      <c r="B65" s="25">
        <v>361.3</v>
      </c>
      <c r="C65" s="20" t="s">
        <v>79</v>
      </c>
      <c r="D65" s="46">
        <v>0</v>
      </c>
      <c r="E65" s="46">
        <v>-30398</v>
      </c>
      <c r="F65" s="46">
        <v>0</v>
      </c>
      <c r="G65" s="46">
        <v>172806</v>
      </c>
      <c r="H65" s="46">
        <v>0</v>
      </c>
      <c r="I65" s="46">
        <v>-231653</v>
      </c>
      <c r="J65" s="46">
        <v>0</v>
      </c>
      <c r="K65" s="46">
        <v>-59829111</v>
      </c>
      <c r="L65" s="46">
        <v>0</v>
      </c>
      <c r="M65" s="46">
        <v>0</v>
      </c>
      <c r="N65" s="46">
        <f t="shared" si="13"/>
        <v>-59918356</v>
      </c>
      <c r="O65" s="47">
        <f t="shared" si="7"/>
        <v>-243.28079157751134</v>
      </c>
      <c r="P65" s="9"/>
    </row>
    <row r="66" spans="1:119">
      <c r="A66" s="12"/>
      <c r="B66" s="25">
        <v>361.4</v>
      </c>
      <c r="C66" s="20" t="s">
        <v>116</v>
      </c>
      <c r="D66" s="46">
        <v>-1394228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-1394228</v>
      </c>
      <c r="O66" s="47">
        <f t="shared" si="7"/>
        <v>-5.6608511001124677</v>
      </c>
      <c r="P66" s="9"/>
    </row>
    <row r="67" spans="1:119">
      <c r="A67" s="12"/>
      <c r="B67" s="25">
        <v>362</v>
      </c>
      <c r="C67" s="20" t="s">
        <v>80</v>
      </c>
      <c r="D67" s="46">
        <v>377762</v>
      </c>
      <c r="E67" s="46">
        <v>22997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400759</v>
      </c>
      <c r="O67" s="47">
        <f t="shared" si="7"/>
        <v>1.6271635815877836</v>
      </c>
      <c r="P67" s="9"/>
    </row>
    <row r="68" spans="1:119">
      <c r="A68" s="12"/>
      <c r="B68" s="25">
        <v>364</v>
      </c>
      <c r="C68" s="20" t="s">
        <v>81</v>
      </c>
      <c r="D68" s="46">
        <v>0</v>
      </c>
      <c r="E68" s="46">
        <v>842923</v>
      </c>
      <c r="F68" s="46">
        <v>0</v>
      </c>
      <c r="G68" s="46">
        <v>151298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994221</v>
      </c>
      <c r="O68" s="47">
        <f t="shared" si="7"/>
        <v>4.0367407924707566</v>
      </c>
      <c r="P68" s="9"/>
    </row>
    <row r="69" spans="1:119">
      <c r="A69" s="12"/>
      <c r="B69" s="25">
        <v>365</v>
      </c>
      <c r="C69" s="20" t="s">
        <v>111</v>
      </c>
      <c r="D69" s="46">
        <v>6083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6083</v>
      </c>
      <c r="O69" s="47">
        <f t="shared" ref="O69:O79" si="14">(N69/O$81)</f>
        <v>2.4698225284518847E-2</v>
      </c>
      <c r="P69" s="9"/>
    </row>
    <row r="70" spans="1:119">
      <c r="A70" s="12"/>
      <c r="B70" s="25">
        <v>366</v>
      </c>
      <c r="C70" s="20" t="s">
        <v>82</v>
      </c>
      <c r="D70" s="46">
        <v>126979</v>
      </c>
      <c r="E70" s="46">
        <v>345405</v>
      </c>
      <c r="F70" s="46">
        <v>0</v>
      </c>
      <c r="G70" s="46">
        <v>100000</v>
      </c>
      <c r="H70" s="46">
        <v>1455</v>
      </c>
      <c r="I70" s="46">
        <v>390010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963849</v>
      </c>
      <c r="O70" s="47">
        <f t="shared" si="14"/>
        <v>3.9134242548509297</v>
      </c>
      <c r="P70" s="9"/>
    </row>
    <row r="71" spans="1:119">
      <c r="A71" s="12"/>
      <c r="B71" s="25">
        <v>368</v>
      </c>
      <c r="C71" s="20" t="s">
        <v>83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42616011</v>
      </c>
      <c r="L71" s="46">
        <v>0</v>
      </c>
      <c r="M71" s="46">
        <v>0</v>
      </c>
      <c r="N71" s="46">
        <f t="shared" si="13"/>
        <v>42616011</v>
      </c>
      <c r="O71" s="47">
        <f t="shared" si="14"/>
        <v>173.02972881892705</v>
      </c>
      <c r="P71" s="9"/>
    </row>
    <row r="72" spans="1:119">
      <c r="A72" s="12"/>
      <c r="B72" s="25">
        <v>369.9</v>
      </c>
      <c r="C72" s="20" t="s">
        <v>84</v>
      </c>
      <c r="D72" s="46">
        <v>239809</v>
      </c>
      <c r="E72" s="46">
        <v>650795</v>
      </c>
      <c r="F72" s="46">
        <v>0</v>
      </c>
      <c r="G72" s="46">
        <v>51520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18</v>
      </c>
      <c r="N72" s="46">
        <f t="shared" si="13"/>
        <v>942142</v>
      </c>
      <c r="O72" s="47">
        <f t="shared" si="14"/>
        <v>3.8252893910910988</v>
      </c>
      <c r="P72" s="9"/>
    </row>
    <row r="73" spans="1:119" ht="15.75">
      <c r="A73" s="29" t="s">
        <v>52</v>
      </c>
      <c r="B73" s="30"/>
      <c r="C73" s="31"/>
      <c r="D73" s="32">
        <f t="shared" ref="D73:M73" si="15">SUM(D74:D78)</f>
        <v>16936200</v>
      </c>
      <c r="E73" s="32">
        <f t="shared" si="15"/>
        <v>16178625</v>
      </c>
      <c r="F73" s="32">
        <f t="shared" si="15"/>
        <v>13079096</v>
      </c>
      <c r="G73" s="32">
        <f t="shared" si="15"/>
        <v>7373346</v>
      </c>
      <c r="H73" s="32">
        <f t="shared" si="15"/>
        <v>0</v>
      </c>
      <c r="I73" s="32">
        <f t="shared" si="15"/>
        <v>21482085</v>
      </c>
      <c r="J73" s="32">
        <f t="shared" si="15"/>
        <v>4861343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 t="shared" ref="N73:N79" si="16">SUM(D73:M73)</f>
        <v>79910695</v>
      </c>
      <c r="O73" s="45">
        <f t="shared" si="14"/>
        <v>324.45378065962086</v>
      </c>
      <c r="P73" s="9"/>
    </row>
    <row r="74" spans="1:119">
      <c r="A74" s="12"/>
      <c r="B74" s="25">
        <v>381</v>
      </c>
      <c r="C74" s="20" t="s">
        <v>85</v>
      </c>
      <c r="D74" s="46">
        <v>16936200</v>
      </c>
      <c r="E74" s="46">
        <v>11658625</v>
      </c>
      <c r="F74" s="46">
        <v>13079096</v>
      </c>
      <c r="G74" s="46">
        <v>7373346</v>
      </c>
      <c r="H74" s="46">
        <v>0</v>
      </c>
      <c r="I74" s="46">
        <v>8768019</v>
      </c>
      <c r="J74" s="46">
        <v>30333</v>
      </c>
      <c r="K74" s="46">
        <v>0</v>
      </c>
      <c r="L74" s="46">
        <v>0</v>
      </c>
      <c r="M74" s="46">
        <v>0</v>
      </c>
      <c r="N74" s="46">
        <f t="shared" si="16"/>
        <v>57845619</v>
      </c>
      <c r="O74" s="47">
        <f t="shared" si="14"/>
        <v>234.86505503607492</v>
      </c>
      <c r="P74" s="9"/>
    </row>
    <row r="75" spans="1:119">
      <c r="A75" s="12"/>
      <c r="B75" s="25">
        <v>384</v>
      </c>
      <c r="C75" s="20" t="s">
        <v>117</v>
      </c>
      <c r="D75" s="46">
        <v>0</v>
      </c>
      <c r="E75" s="46">
        <v>4520000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4520000</v>
      </c>
      <c r="O75" s="47">
        <f t="shared" si="14"/>
        <v>18.352125314158339</v>
      </c>
      <c r="P75" s="9"/>
    </row>
    <row r="76" spans="1:119">
      <c r="A76" s="12"/>
      <c r="B76" s="25">
        <v>389.1</v>
      </c>
      <c r="C76" s="20" t="s">
        <v>86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3294385</v>
      </c>
      <c r="J76" s="46">
        <v>2681959</v>
      </c>
      <c r="K76" s="46">
        <v>0</v>
      </c>
      <c r="L76" s="46">
        <v>0</v>
      </c>
      <c r="M76" s="46">
        <v>0</v>
      </c>
      <c r="N76" s="46">
        <f t="shared" si="16"/>
        <v>5976344</v>
      </c>
      <c r="O76" s="47">
        <f t="shared" si="14"/>
        <v>24.265180090380156</v>
      </c>
      <c r="P76" s="9"/>
    </row>
    <row r="77" spans="1:119">
      <c r="A77" s="12"/>
      <c r="B77" s="25">
        <v>389.4</v>
      </c>
      <c r="C77" s="20" t="s">
        <v>89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7622813</v>
      </c>
      <c r="J77" s="46">
        <v>396569</v>
      </c>
      <c r="K77" s="46">
        <v>0</v>
      </c>
      <c r="L77" s="46">
        <v>0</v>
      </c>
      <c r="M77" s="46">
        <v>0</v>
      </c>
      <c r="N77" s="46">
        <f t="shared" si="16"/>
        <v>8019382</v>
      </c>
      <c r="O77" s="47">
        <f t="shared" si="14"/>
        <v>32.560332611970296</v>
      </c>
      <c r="P77" s="9"/>
    </row>
    <row r="78" spans="1:119" ht="15.75" thickBot="1">
      <c r="A78" s="12"/>
      <c r="B78" s="25">
        <v>389.9</v>
      </c>
      <c r="C78" s="20" t="s">
        <v>90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1796868</v>
      </c>
      <c r="J78" s="46">
        <v>1752482</v>
      </c>
      <c r="K78" s="46">
        <v>0</v>
      </c>
      <c r="L78" s="46">
        <v>0</v>
      </c>
      <c r="M78" s="46">
        <v>0</v>
      </c>
      <c r="N78" s="46">
        <f t="shared" si="16"/>
        <v>3549350</v>
      </c>
      <c r="O78" s="47">
        <f t="shared" si="14"/>
        <v>14.411087607037146</v>
      </c>
      <c r="P78" s="9"/>
    </row>
    <row r="79" spans="1:119" ht="16.5" thickBot="1">
      <c r="A79" s="14" t="s">
        <v>71</v>
      </c>
      <c r="B79" s="23"/>
      <c r="C79" s="22"/>
      <c r="D79" s="15">
        <f t="shared" ref="D79:M79" si="17">SUM(D5,D13,D19,D39,D57,D62,D73)</f>
        <v>198043854</v>
      </c>
      <c r="E79" s="15">
        <f t="shared" si="17"/>
        <v>48623918</v>
      </c>
      <c r="F79" s="15">
        <f t="shared" si="17"/>
        <v>21777728</v>
      </c>
      <c r="G79" s="15">
        <f t="shared" si="17"/>
        <v>36938388</v>
      </c>
      <c r="H79" s="15">
        <f t="shared" si="17"/>
        <v>3906</v>
      </c>
      <c r="I79" s="15">
        <f t="shared" si="17"/>
        <v>189483488</v>
      </c>
      <c r="J79" s="15">
        <f t="shared" si="17"/>
        <v>94190770</v>
      </c>
      <c r="K79" s="15">
        <f t="shared" si="17"/>
        <v>39899249</v>
      </c>
      <c r="L79" s="15">
        <f t="shared" si="17"/>
        <v>0</v>
      </c>
      <c r="M79" s="15">
        <f t="shared" si="17"/>
        <v>18</v>
      </c>
      <c r="N79" s="15">
        <f t="shared" si="16"/>
        <v>628961319</v>
      </c>
      <c r="O79" s="38">
        <f t="shared" si="14"/>
        <v>2553.7117132845838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8" t="s">
        <v>118</v>
      </c>
      <c r="M81" s="48"/>
      <c r="N81" s="48"/>
      <c r="O81" s="43">
        <v>246293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113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91</v>
      </c>
      <c r="B3" s="62"/>
      <c r="C3" s="63"/>
      <c r="D3" s="67" t="s">
        <v>46</v>
      </c>
      <c r="E3" s="68"/>
      <c r="F3" s="68"/>
      <c r="G3" s="68"/>
      <c r="H3" s="69"/>
      <c r="I3" s="67" t="s">
        <v>47</v>
      </c>
      <c r="J3" s="69"/>
      <c r="K3" s="67" t="s">
        <v>49</v>
      </c>
      <c r="L3" s="69"/>
      <c r="M3" s="36"/>
      <c r="N3" s="37"/>
      <c r="O3" s="70" t="s">
        <v>96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92</v>
      </c>
      <c r="F4" s="34" t="s">
        <v>93</v>
      </c>
      <c r="G4" s="34" t="s">
        <v>94</v>
      </c>
      <c r="H4" s="34" t="s">
        <v>6</v>
      </c>
      <c r="I4" s="34" t="s">
        <v>7</v>
      </c>
      <c r="J4" s="35" t="s">
        <v>95</v>
      </c>
      <c r="K4" s="35" t="s">
        <v>8</v>
      </c>
      <c r="L4" s="35" t="s">
        <v>9</v>
      </c>
      <c r="M4" s="35" t="s">
        <v>10</v>
      </c>
      <c r="N4" s="35" t="s">
        <v>48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125601672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125601672</v>
      </c>
      <c r="O5" s="33">
        <f t="shared" ref="O5:O36" si="1">(N5/O$85)</f>
        <v>513.14370692367083</v>
      </c>
      <c r="P5" s="6"/>
    </row>
    <row r="6" spans="1:133">
      <c r="A6" s="12"/>
      <c r="B6" s="25">
        <v>311</v>
      </c>
      <c r="C6" s="20" t="s">
        <v>3</v>
      </c>
      <c r="D6" s="46">
        <v>83484249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83484249</v>
      </c>
      <c r="O6" s="47">
        <f t="shared" si="1"/>
        <v>341.07362043396017</v>
      </c>
      <c r="P6" s="9"/>
    </row>
    <row r="7" spans="1:133">
      <c r="A7" s="12"/>
      <c r="B7" s="25">
        <v>314.10000000000002</v>
      </c>
      <c r="C7" s="20" t="s">
        <v>11</v>
      </c>
      <c r="D7" s="46">
        <v>22432711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22432711</v>
      </c>
      <c r="O7" s="47">
        <f t="shared" si="1"/>
        <v>91.648497154459918</v>
      </c>
      <c r="P7" s="9"/>
    </row>
    <row r="8" spans="1:133">
      <c r="A8" s="12"/>
      <c r="B8" s="25">
        <v>314.2</v>
      </c>
      <c r="C8" s="20" t="s">
        <v>100</v>
      </c>
      <c r="D8" s="46">
        <v>13099351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13099351</v>
      </c>
      <c r="O8" s="47">
        <f t="shared" si="1"/>
        <v>53.517197847766667</v>
      </c>
      <c r="P8" s="9"/>
    </row>
    <row r="9" spans="1:133">
      <c r="A9" s="12"/>
      <c r="B9" s="25">
        <v>314.3</v>
      </c>
      <c r="C9" s="20" t="s">
        <v>12</v>
      </c>
      <c r="D9" s="46">
        <v>3443292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3443292</v>
      </c>
      <c r="O9" s="47">
        <f t="shared" si="1"/>
        <v>14.06751671984606</v>
      </c>
      <c r="P9" s="9"/>
    </row>
    <row r="10" spans="1:133">
      <c r="A10" s="12"/>
      <c r="B10" s="25">
        <v>314.39999999999998</v>
      </c>
      <c r="C10" s="20" t="s">
        <v>13</v>
      </c>
      <c r="D10" s="46">
        <v>591452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591452</v>
      </c>
      <c r="O10" s="47">
        <f t="shared" si="1"/>
        <v>2.416368085827862</v>
      </c>
      <c r="P10" s="9"/>
    </row>
    <row r="11" spans="1:133">
      <c r="A11" s="12"/>
      <c r="B11" s="25">
        <v>314.7</v>
      </c>
      <c r="C11" s="20" t="s">
        <v>14</v>
      </c>
      <c r="D11" s="46">
        <v>3161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3161</v>
      </c>
      <c r="O11" s="47">
        <f t="shared" si="1"/>
        <v>1.2914217078143065E-2</v>
      </c>
      <c r="P11" s="9"/>
    </row>
    <row r="12" spans="1:133">
      <c r="A12" s="12"/>
      <c r="B12" s="25">
        <v>314.8</v>
      </c>
      <c r="C12" s="20" t="s">
        <v>15</v>
      </c>
      <c r="D12" s="46">
        <v>141553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141553</v>
      </c>
      <c r="O12" s="47">
        <f t="shared" si="1"/>
        <v>0.57831261311685711</v>
      </c>
      <c r="P12" s="9"/>
    </row>
    <row r="13" spans="1:133">
      <c r="A13" s="12"/>
      <c r="B13" s="25">
        <v>319</v>
      </c>
      <c r="C13" s="20" t="s">
        <v>101</v>
      </c>
      <c r="D13" s="46">
        <v>2405903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2405903</v>
      </c>
      <c r="O13" s="47">
        <f t="shared" si="1"/>
        <v>9.8292798516151958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SUM(D15:D20)</f>
        <v>22738365</v>
      </c>
      <c r="E14" s="32">
        <f t="shared" si="3"/>
        <v>2775690</v>
      </c>
      <c r="F14" s="32">
        <f t="shared" si="3"/>
        <v>0</v>
      </c>
      <c r="G14" s="32">
        <f t="shared" si="3"/>
        <v>431876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25945931</v>
      </c>
      <c r="O14" s="45">
        <f t="shared" si="1"/>
        <v>106.00170364711218</v>
      </c>
      <c r="P14" s="10"/>
    </row>
    <row r="15" spans="1:133">
      <c r="A15" s="12"/>
      <c r="B15" s="25">
        <v>322</v>
      </c>
      <c r="C15" s="20" t="s">
        <v>0</v>
      </c>
      <c r="D15" s="46">
        <v>50808</v>
      </c>
      <c r="E15" s="46">
        <v>2775690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2826498</v>
      </c>
      <c r="O15" s="47">
        <f t="shared" si="1"/>
        <v>11.547614281220252</v>
      </c>
      <c r="P15" s="9"/>
    </row>
    <row r="16" spans="1:133">
      <c r="A16" s="12"/>
      <c r="B16" s="25">
        <v>323.2</v>
      </c>
      <c r="C16" s="20" t="s">
        <v>102</v>
      </c>
      <c r="D16" s="46">
        <v>21258541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21258541</v>
      </c>
      <c r="O16" s="47">
        <f t="shared" si="1"/>
        <v>86.851443606012197</v>
      </c>
      <c r="P16" s="9"/>
    </row>
    <row r="17" spans="1:16">
      <c r="A17" s="12"/>
      <c r="B17" s="25">
        <v>323.39999999999998</v>
      </c>
      <c r="C17" s="20" t="s">
        <v>103</v>
      </c>
      <c r="D17" s="46">
        <v>901448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901448</v>
      </c>
      <c r="O17" s="47">
        <f t="shared" si="1"/>
        <v>3.6828519951464442</v>
      </c>
      <c r="P17" s="9"/>
    </row>
    <row r="18" spans="1:16">
      <c r="A18" s="12"/>
      <c r="B18" s="25">
        <v>324.32</v>
      </c>
      <c r="C18" s="20" t="s">
        <v>104</v>
      </c>
      <c r="D18" s="46">
        <v>0</v>
      </c>
      <c r="E18" s="46">
        <v>0</v>
      </c>
      <c r="F18" s="46">
        <v>0</v>
      </c>
      <c r="G18" s="46">
        <v>431876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431876</v>
      </c>
      <c r="O18" s="47">
        <f t="shared" si="1"/>
        <v>1.7644227822967777</v>
      </c>
      <c r="P18" s="9"/>
    </row>
    <row r="19" spans="1:16">
      <c r="A19" s="12"/>
      <c r="B19" s="25">
        <v>325.10000000000002</v>
      </c>
      <c r="C19" s="20" t="s">
        <v>105</v>
      </c>
      <c r="D19" s="46">
        <v>184011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184011</v>
      </c>
      <c r="O19" s="47">
        <f t="shared" si="1"/>
        <v>0.75177412172293057</v>
      </c>
      <c r="P19" s="9"/>
    </row>
    <row r="20" spans="1:16">
      <c r="A20" s="12"/>
      <c r="B20" s="25">
        <v>329</v>
      </c>
      <c r="C20" s="20" t="s">
        <v>24</v>
      </c>
      <c r="D20" s="46">
        <v>343557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343557</v>
      </c>
      <c r="O20" s="47">
        <f t="shared" si="1"/>
        <v>1.4035968607135707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SUM(D22:D42)</f>
        <v>32433874</v>
      </c>
      <c r="E21" s="32">
        <f t="shared" si="5"/>
        <v>16567627</v>
      </c>
      <c r="F21" s="32">
        <f t="shared" si="5"/>
        <v>0</v>
      </c>
      <c r="G21" s="32">
        <f t="shared" si="5"/>
        <v>27751224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76752725</v>
      </c>
      <c r="O21" s="45">
        <f t="shared" si="1"/>
        <v>313.57208224897761</v>
      </c>
      <c r="P21" s="10"/>
    </row>
    <row r="22" spans="1:16">
      <c r="A22" s="12"/>
      <c r="B22" s="25">
        <v>331.2</v>
      </c>
      <c r="C22" s="20" t="s">
        <v>26</v>
      </c>
      <c r="D22" s="46">
        <v>1724280</v>
      </c>
      <c r="E22" s="46">
        <v>682021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2406301</v>
      </c>
      <c r="O22" s="47">
        <f t="shared" si="1"/>
        <v>9.8309058745184235</v>
      </c>
      <c r="P22" s="9"/>
    </row>
    <row r="23" spans="1:16">
      <c r="A23" s="12"/>
      <c r="B23" s="25">
        <v>331.39</v>
      </c>
      <c r="C23" s="20" t="s">
        <v>106</v>
      </c>
      <c r="D23" s="46">
        <v>9700</v>
      </c>
      <c r="E23" s="46">
        <v>0</v>
      </c>
      <c r="F23" s="46">
        <v>0</v>
      </c>
      <c r="G23" s="46">
        <v>379315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389015</v>
      </c>
      <c r="O23" s="47">
        <f t="shared" si="1"/>
        <v>1.5893148233640697</v>
      </c>
      <c r="P23" s="9"/>
    </row>
    <row r="24" spans="1:16">
      <c r="A24" s="12"/>
      <c r="B24" s="25">
        <v>331.49</v>
      </c>
      <c r="C24" s="20" t="s">
        <v>30</v>
      </c>
      <c r="D24" s="46">
        <v>0</v>
      </c>
      <c r="E24" s="46">
        <v>0</v>
      </c>
      <c r="F24" s="46">
        <v>0</v>
      </c>
      <c r="G24" s="46">
        <v>5365264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5365264</v>
      </c>
      <c r="O24" s="47">
        <f t="shared" si="1"/>
        <v>21.919703884070287</v>
      </c>
      <c r="P24" s="9"/>
    </row>
    <row r="25" spans="1:16">
      <c r="A25" s="12"/>
      <c r="B25" s="25">
        <v>331.5</v>
      </c>
      <c r="C25" s="20" t="s">
        <v>28</v>
      </c>
      <c r="D25" s="46">
        <v>1135798</v>
      </c>
      <c r="E25" s="46">
        <v>9793018</v>
      </c>
      <c r="F25" s="46">
        <v>0</v>
      </c>
      <c r="G25" s="46">
        <v>556934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11485750</v>
      </c>
      <c r="O25" s="47">
        <f t="shared" si="1"/>
        <v>46.924855680253629</v>
      </c>
      <c r="P25" s="9"/>
    </row>
    <row r="26" spans="1:16">
      <c r="A26" s="12"/>
      <c r="B26" s="25">
        <v>331.69</v>
      </c>
      <c r="C26" s="20" t="s">
        <v>107</v>
      </c>
      <c r="D26" s="46">
        <v>519443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519443</v>
      </c>
      <c r="O26" s="47">
        <f t="shared" si="1"/>
        <v>2.1221764193995156</v>
      </c>
      <c r="P26" s="9"/>
    </row>
    <row r="27" spans="1:16">
      <c r="A27" s="12"/>
      <c r="B27" s="25">
        <v>331.7</v>
      </c>
      <c r="C27" s="20" t="s">
        <v>108</v>
      </c>
      <c r="D27" s="46">
        <v>56229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56229</v>
      </c>
      <c r="O27" s="47">
        <f t="shared" si="1"/>
        <v>0.22972271815466827</v>
      </c>
      <c r="P27" s="9"/>
    </row>
    <row r="28" spans="1:16">
      <c r="A28" s="12"/>
      <c r="B28" s="25">
        <v>334.2</v>
      </c>
      <c r="C28" s="20" t="s">
        <v>29</v>
      </c>
      <c r="D28" s="46">
        <v>298231</v>
      </c>
      <c r="E28" s="46">
        <v>16606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314837</v>
      </c>
      <c r="O28" s="47">
        <f t="shared" si="1"/>
        <v>1.2862617406616035</v>
      </c>
      <c r="P28" s="9"/>
    </row>
    <row r="29" spans="1:16">
      <c r="A29" s="12"/>
      <c r="B29" s="25">
        <v>334.49</v>
      </c>
      <c r="C29" s="20" t="s">
        <v>32</v>
      </c>
      <c r="D29" s="46">
        <v>0</v>
      </c>
      <c r="E29" s="46">
        <v>0</v>
      </c>
      <c r="F29" s="46">
        <v>0</v>
      </c>
      <c r="G29" s="46">
        <v>1097330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7">SUM(D29:M29)</f>
        <v>1097330</v>
      </c>
      <c r="O29" s="47">
        <f t="shared" si="1"/>
        <v>4.4831249055231668</v>
      </c>
      <c r="P29" s="9"/>
    </row>
    <row r="30" spans="1:16">
      <c r="A30" s="12"/>
      <c r="B30" s="25">
        <v>334.5</v>
      </c>
      <c r="C30" s="20" t="s">
        <v>33</v>
      </c>
      <c r="D30" s="46">
        <v>1159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1159</v>
      </c>
      <c r="O30" s="47">
        <f t="shared" si="1"/>
        <v>4.7350767458297412E-3</v>
      </c>
      <c r="P30" s="9"/>
    </row>
    <row r="31" spans="1:16">
      <c r="A31" s="12"/>
      <c r="B31" s="25">
        <v>334.7</v>
      </c>
      <c r="C31" s="20" t="s">
        <v>34</v>
      </c>
      <c r="D31" s="46">
        <v>1098865</v>
      </c>
      <c r="E31" s="46">
        <v>0</v>
      </c>
      <c r="F31" s="46">
        <v>0</v>
      </c>
      <c r="G31" s="46">
        <v>22480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1121345</v>
      </c>
      <c r="O31" s="47">
        <f t="shared" si="1"/>
        <v>4.5812378201487931</v>
      </c>
      <c r="P31" s="9"/>
    </row>
    <row r="32" spans="1:16">
      <c r="A32" s="12"/>
      <c r="B32" s="25">
        <v>335.12</v>
      </c>
      <c r="C32" s="20" t="s">
        <v>35</v>
      </c>
      <c r="D32" s="46">
        <v>7433838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7433838</v>
      </c>
      <c r="O32" s="47">
        <f t="shared" si="1"/>
        <v>30.37083127356814</v>
      </c>
      <c r="P32" s="9"/>
    </row>
    <row r="33" spans="1:16">
      <c r="A33" s="12"/>
      <c r="B33" s="25">
        <v>335.14</v>
      </c>
      <c r="C33" s="20" t="s">
        <v>36</v>
      </c>
      <c r="D33" s="46">
        <v>98807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98807</v>
      </c>
      <c r="O33" s="47">
        <f t="shared" si="1"/>
        <v>0.40367448492251878</v>
      </c>
      <c r="P33" s="9"/>
    </row>
    <row r="34" spans="1:16">
      <c r="A34" s="12"/>
      <c r="B34" s="25">
        <v>335.15</v>
      </c>
      <c r="C34" s="20" t="s">
        <v>37</v>
      </c>
      <c r="D34" s="46">
        <v>119414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119414</v>
      </c>
      <c r="O34" s="47">
        <f t="shared" si="1"/>
        <v>0.48786406775367797</v>
      </c>
      <c r="P34" s="9"/>
    </row>
    <row r="35" spans="1:16">
      <c r="A35" s="12"/>
      <c r="B35" s="25">
        <v>335.18</v>
      </c>
      <c r="C35" s="20" t="s">
        <v>38</v>
      </c>
      <c r="D35" s="46">
        <v>11870488</v>
      </c>
      <c r="E35" s="46">
        <v>2000004</v>
      </c>
      <c r="F35" s="46">
        <v>0</v>
      </c>
      <c r="G35" s="46">
        <v>18847964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32718456</v>
      </c>
      <c r="O35" s="47">
        <f t="shared" si="1"/>
        <v>133.67075078951993</v>
      </c>
      <c r="P35" s="9"/>
    </row>
    <row r="36" spans="1:16">
      <c r="A36" s="12"/>
      <c r="B36" s="25">
        <v>335.29</v>
      </c>
      <c r="C36" s="20" t="s">
        <v>109</v>
      </c>
      <c r="D36" s="46">
        <v>60256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60256</v>
      </c>
      <c r="O36" s="47">
        <f t="shared" si="1"/>
        <v>0.24617496496696886</v>
      </c>
      <c r="P36" s="9"/>
    </row>
    <row r="37" spans="1:16">
      <c r="A37" s="12"/>
      <c r="B37" s="25">
        <v>335.5</v>
      </c>
      <c r="C37" s="20" t="s">
        <v>39</v>
      </c>
      <c r="D37" s="46">
        <v>0</v>
      </c>
      <c r="E37" s="46">
        <v>89765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89765</v>
      </c>
      <c r="O37" s="47">
        <f t="shared" ref="O37:O68" si="8">(N37/O$85)</f>
        <v>0.36673353243262014</v>
      </c>
      <c r="P37" s="9"/>
    </row>
    <row r="38" spans="1:16">
      <c r="A38" s="12"/>
      <c r="B38" s="25">
        <v>335.9</v>
      </c>
      <c r="C38" s="20" t="s">
        <v>40</v>
      </c>
      <c r="D38" s="46">
        <v>203650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203650</v>
      </c>
      <c r="O38" s="47">
        <f t="shared" si="8"/>
        <v>0.83200895538242181</v>
      </c>
      <c r="P38" s="9"/>
    </row>
    <row r="39" spans="1:16">
      <c r="A39" s="12"/>
      <c r="B39" s="25">
        <v>337.3</v>
      </c>
      <c r="C39" s="20" t="s">
        <v>42</v>
      </c>
      <c r="D39" s="46">
        <v>0</v>
      </c>
      <c r="E39" s="46">
        <v>0</v>
      </c>
      <c r="F39" s="46">
        <v>0</v>
      </c>
      <c r="G39" s="46">
        <v>28800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28800</v>
      </c>
      <c r="O39" s="47">
        <f t="shared" si="8"/>
        <v>0.11766195882648538</v>
      </c>
      <c r="P39" s="9"/>
    </row>
    <row r="40" spans="1:16">
      <c r="A40" s="12"/>
      <c r="B40" s="25">
        <v>337.4</v>
      </c>
      <c r="C40" s="20" t="s">
        <v>43</v>
      </c>
      <c r="D40" s="46">
        <v>0</v>
      </c>
      <c r="E40" s="46">
        <v>0</v>
      </c>
      <c r="F40" s="46">
        <v>0</v>
      </c>
      <c r="G40" s="46">
        <v>1453137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1453137</v>
      </c>
      <c r="O40" s="47">
        <f t="shared" si="8"/>
        <v>5.9367689535848083</v>
      </c>
      <c r="P40" s="9"/>
    </row>
    <row r="41" spans="1:16">
      <c r="A41" s="12"/>
      <c r="B41" s="25">
        <v>338</v>
      </c>
      <c r="C41" s="20" t="s">
        <v>45</v>
      </c>
      <c r="D41" s="46">
        <v>7776660</v>
      </c>
      <c r="E41" s="46">
        <v>3986213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11762873</v>
      </c>
      <c r="O41" s="47">
        <f t="shared" si="8"/>
        <v>48.057037451638074</v>
      </c>
      <c r="P41" s="9"/>
    </row>
    <row r="42" spans="1:16">
      <c r="A42" s="12"/>
      <c r="B42" s="25">
        <v>339</v>
      </c>
      <c r="C42" s="20" t="s">
        <v>110</v>
      </c>
      <c r="D42" s="46">
        <v>27056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27056</v>
      </c>
      <c r="O42" s="47">
        <f t="shared" si="8"/>
        <v>0.11053687354199265</v>
      </c>
      <c r="P42" s="9"/>
    </row>
    <row r="43" spans="1:16" ht="15.75">
      <c r="A43" s="29" t="s">
        <v>50</v>
      </c>
      <c r="B43" s="30"/>
      <c r="C43" s="31"/>
      <c r="D43" s="32">
        <f t="shared" ref="D43:M43" si="9">SUM(D44:D60)</f>
        <v>16664186</v>
      </c>
      <c r="E43" s="32">
        <f t="shared" si="9"/>
        <v>12367565</v>
      </c>
      <c r="F43" s="32">
        <f t="shared" si="9"/>
        <v>0</v>
      </c>
      <c r="G43" s="32">
        <f t="shared" si="9"/>
        <v>567</v>
      </c>
      <c r="H43" s="32">
        <f t="shared" si="9"/>
        <v>0</v>
      </c>
      <c r="I43" s="32">
        <f t="shared" si="9"/>
        <v>159777817</v>
      </c>
      <c r="J43" s="32">
        <f t="shared" si="9"/>
        <v>88786814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277596949</v>
      </c>
      <c r="O43" s="45">
        <f t="shared" si="8"/>
        <v>1134.1180827637486</v>
      </c>
      <c r="P43" s="10"/>
    </row>
    <row r="44" spans="1:16">
      <c r="A44" s="12"/>
      <c r="B44" s="25">
        <v>341.2</v>
      </c>
      <c r="C44" s="20" t="s">
        <v>54</v>
      </c>
      <c r="D44" s="46">
        <v>175541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88786814</v>
      </c>
      <c r="K44" s="46">
        <v>0</v>
      </c>
      <c r="L44" s="46">
        <v>0</v>
      </c>
      <c r="M44" s="46">
        <v>0</v>
      </c>
      <c r="N44" s="46">
        <f t="shared" ref="N44:N60" si="10">SUM(D44:M44)</f>
        <v>88962355</v>
      </c>
      <c r="O44" s="47">
        <f t="shared" si="8"/>
        <v>363.45433858045749</v>
      </c>
      <c r="P44" s="9"/>
    </row>
    <row r="45" spans="1:16">
      <c r="A45" s="12"/>
      <c r="B45" s="25">
        <v>341.9</v>
      </c>
      <c r="C45" s="20" t="s">
        <v>55</v>
      </c>
      <c r="D45" s="46">
        <v>83791</v>
      </c>
      <c r="E45" s="46">
        <v>433982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517773</v>
      </c>
      <c r="O45" s="47">
        <f t="shared" si="8"/>
        <v>2.115353659981452</v>
      </c>
      <c r="P45" s="9"/>
    </row>
    <row r="46" spans="1:16">
      <c r="A46" s="12"/>
      <c r="B46" s="25">
        <v>342.1</v>
      </c>
      <c r="C46" s="20" t="s">
        <v>56</v>
      </c>
      <c r="D46" s="46">
        <v>1522694</v>
      </c>
      <c r="E46" s="46">
        <v>0</v>
      </c>
      <c r="F46" s="46">
        <v>0</v>
      </c>
      <c r="G46" s="46">
        <v>567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1523261</v>
      </c>
      <c r="O46" s="47">
        <f t="shared" si="8"/>
        <v>6.2232594813885749</v>
      </c>
      <c r="P46" s="9"/>
    </row>
    <row r="47" spans="1:16">
      <c r="A47" s="12"/>
      <c r="B47" s="25">
        <v>342.2</v>
      </c>
      <c r="C47" s="20" t="s">
        <v>57</v>
      </c>
      <c r="D47" s="46">
        <v>459844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459844</v>
      </c>
      <c r="O47" s="47">
        <f t="shared" si="8"/>
        <v>1.8786856178682758</v>
      </c>
      <c r="P47" s="9"/>
    </row>
    <row r="48" spans="1:16">
      <c r="A48" s="12"/>
      <c r="B48" s="25">
        <v>342.4</v>
      </c>
      <c r="C48" s="20" t="s">
        <v>58</v>
      </c>
      <c r="D48" s="46">
        <v>0</v>
      </c>
      <c r="E48" s="46">
        <v>11931714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11931714</v>
      </c>
      <c r="O48" s="47">
        <f t="shared" si="8"/>
        <v>48.746834770743028</v>
      </c>
      <c r="P48" s="9"/>
    </row>
    <row r="49" spans="1:16">
      <c r="A49" s="12"/>
      <c r="B49" s="25">
        <v>343.4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39910352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39910352</v>
      </c>
      <c r="O49" s="47">
        <f t="shared" si="8"/>
        <v>163.05313172828258</v>
      </c>
      <c r="P49" s="9"/>
    </row>
    <row r="50" spans="1:16">
      <c r="A50" s="12"/>
      <c r="B50" s="25">
        <v>343.6</v>
      </c>
      <c r="C50" s="20" t="s">
        <v>60</v>
      </c>
      <c r="D50" s="46">
        <v>30529</v>
      </c>
      <c r="E50" s="46">
        <v>0</v>
      </c>
      <c r="F50" s="46">
        <v>0</v>
      </c>
      <c r="G50" s="46">
        <v>0</v>
      </c>
      <c r="H50" s="46">
        <v>0</v>
      </c>
      <c r="I50" s="46">
        <v>101961098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101991627</v>
      </c>
      <c r="O50" s="47">
        <f t="shared" si="8"/>
        <v>416.68522974723106</v>
      </c>
      <c r="P50" s="9"/>
    </row>
    <row r="51" spans="1:16">
      <c r="A51" s="12"/>
      <c r="B51" s="25">
        <v>344.1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941184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941184</v>
      </c>
      <c r="O51" s="47">
        <f t="shared" si="8"/>
        <v>3.8451928144495424</v>
      </c>
      <c r="P51" s="9"/>
    </row>
    <row r="52" spans="1:16">
      <c r="A52" s="12"/>
      <c r="B52" s="25">
        <v>344.2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182920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182920</v>
      </c>
      <c r="O52" s="47">
        <f t="shared" si="8"/>
        <v>0.74731685793544123</v>
      </c>
      <c r="P52" s="9"/>
    </row>
    <row r="53" spans="1:16">
      <c r="A53" s="12"/>
      <c r="B53" s="25">
        <v>344.5</v>
      </c>
      <c r="C53" s="20" t="s">
        <v>63</v>
      </c>
      <c r="D53" s="46">
        <v>103178</v>
      </c>
      <c r="E53" s="46">
        <v>0</v>
      </c>
      <c r="F53" s="46">
        <v>0</v>
      </c>
      <c r="G53" s="46">
        <v>0</v>
      </c>
      <c r="H53" s="46">
        <v>0</v>
      </c>
      <c r="I53" s="46">
        <v>4750822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4854000</v>
      </c>
      <c r="O53" s="47">
        <f t="shared" si="8"/>
        <v>19.830942643880558</v>
      </c>
      <c r="P53" s="9"/>
    </row>
    <row r="54" spans="1:16">
      <c r="A54" s="12"/>
      <c r="B54" s="25">
        <v>345.1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503500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503500</v>
      </c>
      <c r="O54" s="47">
        <f t="shared" si="8"/>
        <v>2.0570415371227564</v>
      </c>
      <c r="P54" s="9"/>
    </row>
    <row r="55" spans="1:16">
      <c r="A55" s="12"/>
      <c r="B55" s="25">
        <v>345.9</v>
      </c>
      <c r="C55" s="20" t="s">
        <v>66</v>
      </c>
      <c r="D55" s="46">
        <v>8724084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8724084</v>
      </c>
      <c r="O55" s="47">
        <f t="shared" si="8"/>
        <v>35.642111541902771</v>
      </c>
      <c r="P55" s="9"/>
    </row>
    <row r="56" spans="1:16">
      <c r="A56" s="12"/>
      <c r="B56" s="25">
        <v>347.1</v>
      </c>
      <c r="C56" s="20" t="s">
        <v>67</v>
      </c>
      <c r="D56" s="46">
        <v>832437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832437</v>
      </c>
      <c r="O56" s="47">
        <f t="shared" si="8"/>
        <v>3.40090861179316</v>
      </c>
      <c r="P56" s="9"/>
    </row>
    <row r="57" spans="1:16">
      <c r="A57" s="12"/>
      <c r="B57" s="25">
        <v>347.2</v>
      </c>
      <c r="C57" s="20" t="s">
        <v>68</v>
      </c>
      <c r="D57" s="46">
        <v>4263349</v>
      </c>
      <c r="E57" s="46">
        <v>0</v>
      </c>
      <c r="F57" s="46">
        <v>0</v>
      </c>
      <c r="G57" s="46">
        <v>0</v>
      </c>
      <c r="H57" s="46">
        <v>0</v>
      </c>
      <c r="I57" s="46">
        <v>5543626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9806975</v>
      </c>
      <c r="O57" s="47">
        <f t="shared" si="8"/>
        <v>40.066246134110123</v>
      </c>
      <c r="P57" s="9"/>
    </row>
    <row r="58" spans="1:16">
      <c r="A58" s="12"/>
      <c r="B58" s="25">
        <v>347.5</v>
      </c>
      <c r="C58" s="20" t="s">
        <v>69</v>
      </c>
      <c r="D58" s="46">
        <v>10839</v>
      </c>
      <c r="E58" s="46">
        <v>0</v>
      </c>
      <c r="F58" s="46">
        <v>0</v>
      </c>
      <c r="G58" s="46">
        <v>0</v>
      </c>
      <c r="H58" s="46">
        <v>0</v>
      </c>
      <c r="I58" s="46">
        <v>5924734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5935573</v>
      </c>
      <c r="O58" s="47">
        <f t="shared" si="8"/>
        <v>24.249692567277719</v>
      </c>
      <c r="P58" s="9"/>
    </row>
    <row r="59" spans="1:16">
      <c r="A59" s="12"/>
      <c r="B59" s="25">
        <v>347.9</v>
      </c>
      <c r="C59" s="20" t="s">
        <v>70</v>
      </c>
      <c r="D59" s="46">
        <v>280325</v>
      </c>
      <c r="E59" s="46">
        <v>0</v>
      </c>
      <c r="F59" s="46">
        <v>0</v>
      </c>
      <c r="G59" s="46">
        <v>0</v>
      </c>
      <c r="H59" s="46">
        <v>0</v>
      </c>
      <c r="I59" s="46">
        <v>59581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339906</v>
      </c>
      <c r="O59" s="47">
        <f t="shared" si="8"/>
        <v>1.3886807561415049</v>
      </c>
      <c r="P59" s="9"/>
    </row>
    <row r="60" spans="1:16">
      <c r="A60" s="12"/>
      <c r="B60" s="25">
        <v>349</v>
      </c>
      <c r="C60" s="20" t="s">
        <v>1</v>
      </c>
      <c r="D60" s="46">
        <v>177575</v>
      </c>
      <c r="E60" s="46">
        <v>1869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179444</v>
      </c>
      <c r="O60" s="47">
        <f t="shared" si="8"/>
        <v>0.73311571318263347</v>
      </c>
      <c r="P60" s="9"/>
    </row>
    <row r="61" spans="1:16" ht="15.75">
      <c r="A61" s="29" t="s">
        <v>51</v>
      </c>
      <c r="B61" s="30"/>
      <c r="C61" s="31"/>
      <c r="D61" s="32">
        <f t="shared" ref="D61:M61" si="11">SUM(D62:D65)</f>
        <v>1155235</v>
      </c>
      <c r="E61" s="32">
        <f t="shared" si="11"/>
        <v>1363390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7" si="12">SUM(D61:M61)</f>
        <v>2518625</v>
      </c>
      <c r="O61" s="45">
        <f t="shared" si="8"/>
        <v>10.289803855880443</v>
      </c>
      <c r="P61" s="10"/>
    </row>
    <row r="62" spans="1:16">
      <c r="A62" s="13"/>
      <c r="B62" s="39">
        <v>351.9</v>
      </c>
      <c r="C62" s="21" t="s">
        <v>76</v>
      </c>
      <c r="D62" s="46">
        <v>556488</v>
      </c>
      <c r="E62" s="46">
        <v>1363390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1919878</v>
      </c>
      <c r="O62" s="47">
        <f t="shared" si="8"/>
        <v>7.8436321593012188</v>
      </c>
      <c r="P62" s="9"/>
    </row>
    <row r="63" spans="1:16">
      <c r="A63" s="13"/>
      <c r="B63" s="39">
        <v>352</v>
      </c>
      <c r="C63" s="21" t="s">
        <v>73</v>
      </c>
      <c r="D63" s="46">
        <v>132161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132161</v>
      </c>
      <c r="O63" s="47">
        <f t="shared" si="8"/>
        <v>0.53994174098844216</v>
      </c>
      <c r="P63" s="9"/>
    </row>
    <row r="64" spans="1:16">
      <c r="A64" s="13"/>
      <c r="B64" s="39">
        <v>354</v>
      </c>
      <c r="C64" s="21" t="s">
        <v>74</v>
      </c>
      <c r="D64" s="46">
        <v>465748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465748</v>
      </c>
      <c r="O64" s="47">
        <f t="shared" si="8"/>
        <v>1.9028063194277054</v>
      </c>
      <c r="P64" s="9"/>
    </row>
    <row r="65" spans="1:16">
      <c r="A65" s="13"/>
      <c r="B65" s="39">
        <v>359</v>
      </c>
      <c r="C65" s="21" t="s">
        <v>75</v>
      </c>
      <c r="D65" s="46">
        <v>838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838</v>
      </c>
      <c r="O65" s="47">
        <f t="shared" si="8"/>
        <v>3.4236361630762065E-3</v>
      </c>
      <c r="P65" s="9"/>
    </row>
    <row r="66" spans="1:16" ht="15.75">
      <c r="A66" s="29" t="s">
        <v>4</v>
      </c>
      <c r="B66" s="30"/>
      <c r="C66" s="31"/>
      <c r="D66" s="32">
        <f t="shared" ref="D66:M66" si="13">SUM(D67:D75)</f>
        <v>2806183</v>
      </c>
      <c r="E66" s="32">
        <f t="shared" si="13"/>
        <v>2260387</v>
      </c>
      <c r="F66" s="32">
        <f t="shared" si="13"/>
        <v>249555</v>
      </c>
      <c r="G66" s="32">
        <f t="shared" si="13"/>
        <v>2073828</v>
      </c>
      <c r="H66" s="32">
        <f t="shared" si="13"/>
        <v>13287</v>
      </c>
      <c r="I66" s="32">
        <f t="shared" si="13"/>
        <v>3054143</v>
      </c>
      <c r="J66" s="32">
        <f t="shared" si="13"/>
        <v>419442</v>
      </c>
      <c r="K66" s="32">
        <f t="shared" si="13"/>
        <v>98151466</v>
      </c>
      <c r="L66" s="32">
        <f t="shared" si="13"/>
        <v>0</v>
      </c>
      <c r="M66" s="32">
        <f t="shared" si="13"/>
        <v>5028</v>
      </c>
      <c r="N66" s="32">
        <f t="shared" si="12"/>
        <v>109033319</v>
      </c>
      <c r="O66" s="45">
        <f t="shared" si="8"/>
        <v>445.45395454489744</v>
      </c>
      <c r="P66" s="10"/>
    </row>
    <row r="67" spans="1:16">
      <c r="A67" s="12"/>
      <c r="B67" s="25">
        <v>361.1</v>
      </c>
      <c r="C67" s="20" t="s">
        <v>77</v>
      </c>
      <c r="D67" s="46">
        <v>1525373</v>
      </c>
      <c r="E67" s="46">
        <v>979005</v>
      </c>
      <c r="F67" s="46">
        <v>249555</v>
      </c>
      <c r="G67" s="46">
        <v>1705479</v>
      </c>
      <c r="H67" s="46">
        <v>12287</v>
      </c>
      <c r="I67" s="46">
        <v>0</v>
      </c>
      <c r="J67" s="46">
        <v>0</v>
      </c>
      <c r="K67" s="46">
        <v>10068381</v>
      </c>
      <c r="L67" s="46">
        <v>0</v>
      </c>
      <c r="M67" s="46">
        <v>28</v>
      </c>
      <c r="N67" s="46">
        <f t="shared" si="12"/>
        <v>14540108</v>
      </c>
      <c r="O67" s="47">
        <f t="shared" si="8"/>
        <v>59.403388500994815</v>
      </c>
      <c r="P67" s="9"/>
    </row>
    <row r="68" spans="1:16">
      <c r="A68" s="12"/>
      <c r="B68" s="25">
        <v>361.2</v>
      </c>
      <c r="C68" s="20" t="s">
        <v>78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7417689</v>
      </c>
      <c r="L68" s="46">
        <v>0</v>
      </c>
      <c r="M68" s="46">
        <v>0</v>
      </c>
      <c r="N68" s="46">
        <f t="shared" ref="N68:N75" si="14">SUM(D68:M68)</f>
        <v>7417689</v>
      </c>
      <c r="O68" s="47">
        <f t="shared" si="8"/>
        <v>30.304854781446998</v>
      </c>
      <c r="P68" s="9"/>
    </row>
    <row r="69" spans="1:16">
      <c r="A69" s="12"/>
      <c r="B69" s="25">
        <v>361.3</v>
      </c>
      <c r="C69" s="20" t="s">
        <v>79</v>
      </c>
      <c r="D69" s="46">
        <v>417106</v>
      </c>
      <c r="E69" s="46">
        <v>213930</v>
      </c>
      <c r="F69" s="46">
        <v>0</v>
      </c>
      <c r="G69" s="46">
        <v>259597</v>
      </c>
      <c r="H69" s="46">
        <v>0</v>
      </c>
      <c r="I69" s="46">
        <v>1112826</v>
      </c>
      <c r="J69" s="46">
        <v>419442</v>
      </c>
      <c r="K69" s="46">
        <v>39824828</v>
      </c>
      <c r="L69" s="46">
        <v>0</v>
      </c>
      <c r="M69" s="46">
        <v>0</v>
      </c>
      <c r="N69" s="46">
        <f t="shared" si="14"/>
        <v>42247729</v>
      </c>
      <c r="O69" s="47">
        <f t="shared" ref="O69:O83" si="15">(N69/O$85)</f>
        <v>172.60244965661502</v>
      </c>
      <c r="P69" s="9"/>
    </row>
    <row r="70" spans="1:16">
      <c r="A70" s="12"/>
      <c r="B70" s="25">
        <v>362</v>
      </c>
      <c r="C70" s="20" t="s">
        <v>80</v>
      </c>
      <c r="D70" s="46">
        <v>335847</v>
      </c>
      <c r="E70" s="46">
        <v>22983</v>
      </c>
      <c r="F70" s="46">
        <v>0</v>
      </c>
      <c r="G70" s="46">
        <v>0</v>
      </c>
      <c r="H70" s="46">
        <v>0</v>
      </c>
      <c r="I70" s="46">
        <v>738913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1097743</v>
      </c>
      <c r="O70" s="47">
        <f t="shared" si="15"/>
        <v>4.4848122106966164</v>
      </c>
      <c r="P70" s="9"/>
    </row>
    <row r="71" spans="1:16">
      <c r="A71" s="12"/>
      <c r="B71" s="25">
        <v>364</v>
      </c>
      <c r="C71" s="20" t="s">
        <v>81</v>
      </c>
      <c r="D71" s="46">
        <v>30122</v>
      </c>
      <c r="E71" s="46">
        <v>82636</v>
      </c>
      <c r="F71" s="46">
        <v>0</v>
      </c>
      <c r="G71" s="46">
        <v>65274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178032</v>
      </c>
      <c r="O71" s="47">
        <f t="shared" si="15"/>
        <v>0.72734700881239045</v>
      </c>
      <c r="P71" s="9"/>
    </row>
    <row r="72" spans="1:16">
      <c r="A72" s="12"/>
      <c r="B72" s="25">
        <v>365</v>
      </c>
      <c r="C72" s="20" t="s">
        <v>111</v>
      </c>
      <c r="D72" s="46">
        <v>5472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5472</v>
      </c>
      <c r="O72" s="47">
        <f t="shared" si="15"/>
        <v>2.2355772177032222E-2</v>
      </c>
      <c r="P72" s="9"/>
    </row>
    <row r="73" spans="1:16">
      <c r="A73" s="12"/>
      <c r="B73" s="25">
        <v>366</v>
      </c>
      <c r="C73" s="20" t="s">
        <v>82</v>
      </c>
      <c r="D73" s="46">
        <v>55995</v>
      </c>
      <c r="E73" s="46">
        <v>326578</v>
      </c>
      <c r="F73" s="46">
        <v>0</v>
      </c>
      <c r="G73" s="46">
        <v>0</v>
      </c>
      <c r="H73" s="46">
        <v>1000</v>
      </c>
      <c r="I73" s="46">
        <v>1202404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1585977</v>
      </c>
      <c r="O73" s="47">
        <f t="shared" si="15"/>
        <v>6.4794847386719727</v>
      </c>
      <c r="P73" s="9"/>
    </row>
    <row r="74" spans="1:16">
      <c r="A74" s="12"/>
      <c r="B74" s="25">
        <v>368</v>
      </c>
      <c r="C74" s="20" t="s">
        <v>83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40840568</v>
      </c>
      <c r="L74" s="46">
        <v>0</v>
      </c>
      <c r="M74" s="46">
        <v>0</v>
      </c>
      <c r="N74" s="46">
        <f t="shared" si="14"/>
        <v>40840568</v>
      </c>
      <c r="O74" s="47">
        <f t="shared" si="15"/>
        <v>166.85351494674572</v>
      </c>
      <c r="P74" s="9"/>
    </row>
    <row r="75" spans="1:16">
      <c r="A75" s="12"/>
      <c r="B75" s="25">
        <v>369.9</v>
      </c>
      <c r="C75" s="20" t="s">
        <v>84</v>
      </c>
      <c r="D75" s="46">
        <v>436268</v>
      </c>
      <c r="E75" s="46">
        <v>635255</v>
      </c>
      <c r="F75" s="46">
        <v>0</v>
      </c>
      <c r="G75" s="46">
        <v>43478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5000</v>
      </c>
      <c r="N75" s="46">
        <f t="shared" si="14"/>
        <v>1120001</v>
      </c>
      <c r="O75" s="47">
        <f t="shared" si="15"/>
        <v>4.5757469287368906</v>
      </c>
      <c r="P75" s="9"/>
    </row>
    <row r="76" spans="1:16" ht="15.75">
      <c r="A76" s="29" t="s">
        <v>52</v>
      </c>
      <c r="B76" s="30"/>
      <c r="C76" s="31"/>
      <c r="D76" s="32">
        <f t="shared" ref="D76:M76" si="16">SUM(D77:D82)</f>
        <v>16339546</v>
      </c>
      <c r="E76" s="32">
        <f t="shared" si="16"/>
        <v>13087475</v>
      </c>
      <c r="F76" s="32">
        <f t="shared" si="16"/>
        <v>22833071</v>
      </c>
      <c r="G76" s="32">
        <f t="shared" si="16"/>
        <v>6281620</v>
      </c>
      <c r="H76" s="32">
        <f t="shared" si="16"/>
        <v>0</v>
      </c>
      <c r="I76" s="32">
        <f t="shared" si="16"/>
        <v>22071720</v>
      </c>
      <c r="J76" s="32">
        <f t="shared" si="16"/>
        <v>4464037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 t="shared" ref="N76:N83" si="17">SUM(D76:M76)</f>
        <v>85077469</v>
      </c>
      <c r="O76" s="45">
        <f t="shared" si="15"/>
        <v>347.58269633818009</v>
      </c>
      <c r="P76" s="9"/>
    </row>
    <row r="77" spans="1:16">
      <c r="A77" s="12"/>
      <c r="B77" s="25">
        <v>381</v>
      </c>
      <c r="C77" s="20" t="s">
        <v>85</v>
      </c>
      <c r="D77" s="46">
        <v>16339546</v>
      </c>
      <c r="E77" s="46">
        <v>13087475</v>
      </c>
      <c r="F77" s="46">
        <v>22833071</v>
      </c>
      <c r="G77" s="46">
        <v>6301845</v>
      </c>
      <c r="H77" s="46">
        <v>0</v>
      </c>
      <c r="I77" s="46">
        <v>11189423</v>
      </c>
      <c r="J77" s="46">
        <v>1616949</v>
      </c>
      <c r="K77" s="46">
        <v>0</v>
      </c>
      <c r="L77" s="46">
        <v>0</v>
      </c>
      <c r="M77" s="46">
        <v>0</v>
      </c>
      <c r="N77" s="46">
        <f t="shared" si="17"/>
        <v>71368309</v>
      </c>
      <c r="O77" s="47">
        <f t="shared" si="15"/>
        <v>291.57413316228769</v>
      </c>
      <c r="P77" s="9"/>
    </row>
    <row r="78" spans="1:16">
      <c r="A78" s="12"/>
      <c r="B78" s="25">
        <v>389.1</v>
      </c>
      <c r="C78" s="20" t="s">
        <v>86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5265617</v>
      </c>
      <c r="J78" s="46">
        <v>2056103</v>
      </c>
      <c r="K78" s="46">
        <v>0</v>
      </c>
      <c r="L78" s="46">
        <v>0</v>
      </c>
      <c r="M78" s="46">
        <v>0</v>
      </c>
      <c r="N78" s="46">
        <f t="shared" si="17"/>
        <v>7321720</v>
      </c>
      <c r="O78" s="47">
        <f t="shared" si="15"/>
        <v>29.912774902050504</v>
      </c>
      <c r="P78" s="9"/>
    </row>
    <row r="79" spans="1:16">
      <c r="A79" s="12"/>
      <c r="B79" s="25">
        <v>389.2</v>
      </c>
      <c r="C79" s="20" t="s">
        <v>87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1736924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1736924</v>
      </c>
      <c r="O79" s="47">
        <f t="shared" si="15"/>
        <v>7.0961763948866077</v>
      </c>
      <c r="P79" s="9"/>
    </row>
    <row r="80" spans="1:16">
      <c r="A80" s="12"/>
      <c r="B80" s="25">
        <v>389.3</v>
      </c>
      <c r="C80" s="20" t="s">
        <v>88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858871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858871</v>
      </c>
      <c r="O80" s="47">
        <f t="shared" si="15"/>
        <v>3.5089043138632752</v>
      </c>
      <c r="P80" s="9"/>
    </row>
    <row r="81" spans="1:119">
      <c r="A81" s="12"/>
      <c r="B81" s="25">
        <v>389.4</v>
      </c>
      <c r="C81" s="20" t="s">
        <v>89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3213669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3213669</v>
      </c>
      <c r="O81" s="47">
        <f t="shared" si="15"/>
        <v>13.129395470831682</v>
      </c>
      <c r="P81" s="9"/>
    </row>
    <row r="82" spans="1:119" ht="15.75" thickBot="1">
      <c r="A82" s="12"/>
      <c r="B82" s="25">
        <v>389.9</v>
      </c>
      <c r="C82" s="20" t="s">
        <v>90</v>
      </c>
      <c r="D82" s="46">
        <v>0</v>
      </c>
      <c r="E82" s="46">
        <v>0</v>
      </c>
      <c r="F82" s="46">
        <v>0</v>
      </c>
      <c r="G82" s="46">
        <v>-20225</v>
      </c>
      <c r="H82" s="46">
        <v>0</v>
      </c>
      <c r="I82" s="46">
        <v>-192784</v>
      </c>
      <c r="J82" s="46">
        <v>790985</v>
      </c>
      <c r="K82" s="46">
        <v>0</v>
      </c>
      <c r="L82" s="46">
        <v>0</v>
      </c>
      <c r="M82" s="46">
        <v>0</v>
      </c>
      <c r="N82" s="46">
        <f t="shared" si="17"/>
        <v>577976</v>
      </c>
      <c r="O82" s="47">
        <f t="shared" si="15"/>
        <v>2.3613120942603025</v>
      </c>
      <c r="P82" s="9"/>
    </row>
    <row r="83" spans="1:119" ht="16.5" thickBot="1">
      <c r="A83" s="14" t="s">
        <v>71</v>
      </c>
      <c r="B83" s="23"/>
      <c r="C83" s="22"/>
      <c r="D83" s="15">
        <f t="shared" ref="D83:M83" si="18">SUM(D5,D14,D21,D43,D61,D66,D76)</f>
        <v>217739061</v>
      </c>
      <c r="E83" s="15">
        <f t="shared" si="18"/>
        <v>48422134</v>
      </c>
      <c r="F83" s="15">
        <f t="shared" si="18"/>
        <v>23082626</v>
      </c>
      <c r="G83" s="15">
        <f t="shared" si="18"/>
        <v>36539115</v>
      </c>
      <c r="H83" s="15">
        <f t="shared" si="18"/>
        <v>13287</v>
      </c>
      <c r="I83" s="15">
        <f t="shared" si="18"/>
        <v>184903680</v>
      </c>
      <c r="J83" s="15">
        <f t="shared" si="18"/>
        <v>93670293</v>
      </c>
      <c r="K83" s="15">
        <f t="shared" si="18"/>
        <v>98151466</v>
      </c>
      <c r="L83" s="15">
        <f t="shared" si="18"/>
        <v>0</v>
      </c>
      <c r="M83" s="15">
        <f t="shared" si="18"/>
        <v>5028</v>
      </c>
      <c r="N83" s="15">
        <f t="shared" si="17"/>
        <v>702526690</v>
      </c>
      <c r="O83" s="38">
        <f t="shared" si="15"/>
        <v>2870.1620303224672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8" t="s">
        <v>112</v>
      </c>
      <c r="M85" s="48"/>
      <c r="N85" s="48"/>
      <c r="O85" s="43">
        <v>244769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113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91</v>
      </c>
      <c r="B3" s="62"/>
      <c r="C3" s="63"/>
      <c r="D3" s="67" t="s">
        <v>46</v>
      </c>
      <c r="E3" s="68"/>
      <c r="F3" s="68"/>
      <c r="G3" s="68"/>
      <c r="H3" s="69"/>
      <c r="I3" s="67" t="s">
        <v>47</v>
      </c>
      <c r="J3" s="69"/>
      <c r="K3" s="67" t="s">
        <v>49</v>
      </c>
      <c r="L3" s="69"/>
      <c r="M3" s="36"/>
      <c r="N3" s="37"/>
      <c r="O3" s="70" t="s">
        <v>96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92</v>
      </c>
      <c r="F4" s="34" t="s">
        <v>93</v>
      </c>
      <c r="G4" s="34" t="s">
        <v>94</v>
      </c>
      <c r="H4" s="34" t="s">
        <v>6</v>
      </c>
      <c r="I4" s="34" t="s">
        <v>7</v>
      </c>
      <c r="J4" s="35" t="s">
        <v>95</v>
      </c>
      <c r="K4" s="35" t="s">
        <v>8</v>
      </c>
      <c r="L4" s="35" t="s">
        <v>9</v>
      </c>
      <c r="M4" s="35" t="s">
        <v>10</v>
      </c>
      <c r="N4" s="35" t="s">
        <v>48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97736373</v>
      </c>
      <c r="E5" s="27">
        <f t="shared" si="0"/>
        <v>38633741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136370114</v>
      </c>
      <c r="O5" s="33">
        <f t="shared" ref="O5:O36" si="1">(N5/O$86)</f>
        <v>548.26784974811949</v>
      </c>
      <c r="P5" s="6"/>
    </row>
    <row r="6" spans="1:133">
      <c r="A6" s="12"/>
      <c r="B6" s="25">
        <v>311</v>
      </c>
      <c r="C6" s="20" t="s">
        <v>3</v>
      </c>
      <c r="D6" s="46">
        <v>95140129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95140129</v>
      </c>
      <c r="O6" s="47">
        <f t="shared" si="1"/>
        <v>382.5051722959526</v>
      </c>
      <c r="P6" s="9"/>
    </row>
    <row r="7" spans="1:133">
      <c r="A7" s="12"/>
      <c r="B7" s="25">
        <v>314.10000000000002</v>
      </c>
      <c r="C7" s="20" t="s">
        <v>11</v>
      </c>
      <c r="D7" s="46">
        <v>0</v>
      </c>
      <c r="E7" s="46">
        <v>19250219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19250219</v>
      </c>
      <c r="O7" s="47">
        <f t="shared" si="1"/>
        <v>77.394348869653314</v>
      </c>
      <c r="P7" s="9"/>
    </row>
    <row r="8" spans="1:133">
      <c r="A8" s="12"/>
      <c r="B8" s="25">
        <v>314.3</v>
      </c>
      <c r="C8" s="20" t="s">
        <v>12</v>
      </c>
      <c r="D8" s="46">
        <v>0</v>
      </c>
      <c r="E8" s="46">
        <v>3408203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3408203</v>
      </c>
      <c r="O8" s="47">
        <f t="shared" si="1"/>
        <v>13.70247538485661</v>
      </c>
      <c r="P8" s="9"/>
    </row>
    <row r="9" spans="1:133">
      <c r="A9" s="12"/>
      <c r="B9" s="25">
        <v>314.39999999999998</v>
      </c>
      <c r="C9" s="20" t="s">
        <v>13</v>
      </c>
      <c r="D9" s="46">
        <v>0</v>
      </c>
      <c r="E9" s="46">
        <v>492985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492985</v>
      </c>
      <c r="O9" s="47">
        <f t="shared" si="1"/>
        <v>1.9820165722533361</v>
      </c>
      <c r="P9" s="9"/>
    </row>
    <row r="10" spans="1:133">
      <c r="A10" s="12"/>
      <c r="B10" s="25">
        <v>314.7</v>
      </c>
      <c r="C10" s="20" t="s">
        <v>14</v>
      </c>
      <c r="D10" s="46">
        <v>0</v>
      </c>
      <c r="E10" s="46">
        <v>2273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2273</v>
      </c>
      <c r="O10" s="47">
        <f t="shared" si="1"/>
        <v>9.1384599302855724E-3</v>
      </c>
      <c r="P10" s="9"/>
    </row>
    <row r="11" spans="1:133">
      <c r="A11" s="12"/>
      <c r="B11" s="25">
        <v>314.8</v>
      </c>
      <c r="C11" s="20" t="s">
        <v>15</v>
      </c>
      <c r="D11" s="46">
        <v>0</v>
      </c>
      <c r="E11" s="46">
        <v>199377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199377</v>
      </c>
      <c r="O11" s="47">
        <f t="shared" si="1"/>
        <v>0.80158324923913171</v>
      </c>
      <c r="P11" s="9"/>
    </row>
    <row r="12" spans="1:133">
      <c r="A12" s="12"/>
      <c r="B12" s="25">
        <v>315</v>
      </c>
      <c r="C12" s="20" t="s">
        <v>16</v>
      </c>
      <c r="D12" s="46">
        <v>0</v>
      </c>
      <c r="E12" s="46">
        <v>15280684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15280684</v>
      </c>
      <c r="O12" s="47">
        <f t="shared" si="1"/>
        <v>61.435071905567909</v>
      </c>
      <c r="P12" s="9"/>
    </row>
    <row r="13" spans="1:133">
      <c r="A13" s="12"/>
      <c r="B13" s="25">
        <v>316</v>
      </c>
      <c r="C13" s="20" t="s">
        <v>17</v>
      </c>
      <c r="D13" s="46">
        <v>2596244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2596244</v>
      </c>
      <c r="O13" s="47">
        <f t="shared" si="1"/>
        <v>10.438043010666227</v>
      </c>
      <c r="P13" s="9"/>
    </row>
    <row r="14" spans="1:133" ht="15.75">
      <c r="A14" s="29" t="s">
        <v>18</v>
      </c>
      <c r="B14" s="30"/>
      <c r="C14" s="31"/>
      <c r="D14" s="32">
        <f>SUM(D15:D21)</f>
        <v>1147769</v>
      </c>
      <c r="E14" s="32">
        <f t="shared" ref="E14:M14" si="3">SUM(E15:E21)</f>
        <v>23288450</v>
      </c>
      <c r="F14" s="32">
        <f t="shared" si="3"/>
        <v>0</v>
      </c>
      <c r="G14" s="32">
        <f t="shared" si="3"/>
        <v>85792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24522011</v>
      </c>
      <c r="O14" s="45">
        <f t="shared" si="1"/>
        <v>98.589271858126722</v>
      </c>
      <c r="P14" s="10"/>
    </row>
    <row r="15" spans="1:133">
      <c r="A15" s="12"/>
      <c r="B15" s="25">
        <v>322</v>
      </c>
      <c r="C15" s="20" t="s">
        <v>0</v>
      </c>
      <c r="D15" s="46">
        <v>56966</v>
      </c>
      <c r="E15" s="46">
        <v>2675583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2732549</v>
      </c>
      <c r="O15" s="47">
        <f t="shared" si="1"/>
        <v>10.986049073489621</v>
      </c>
      <c r="P15" s="9"/>
    </row>
    <row r="16" spans="1:133">
      <c r="A16" s="12"/>
      <c r="B16" s="25">
        <v>323.10000000000002</v>
      </c>
      <c r="C16" s="20" t="s">
        <v>19</v>
      </c>
      <c r="D16" s="46">
        <v>0</v>
      </c>
      <c r="E16" s="46">
        <v>20211279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20211279</v>
      </c>
      <c r="O16" s="47">
        <f t="shared" si="1"/>
        <v>81.258232855839083</v>
      </c>
      <c r="P16" s="9"/>
    </row>
    <row r="17" spans="1:16">
      <c r="A17" s="12"/>
      <c r="B17" s="25">
        <v>323.5</v>
      </c>
      <c r="C17" s="20" t="s">
        <v>20</v>
      </c>
      <c r="D17" s="46">
        <v>803340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803340</v>
      </c>
      <c r="O17" s="47">
        <f t="shared" si="1"/>
        <v>3.2297802025497631</v>
      </c>
      <c r="P17" s="9"/>
    </row>
    <row r="18" spans="1:16">
      <c r="A18" s="12"/>
      <c r="B18" s="25">
        <v>324.70999999999998</v>
      </c>
      <c r="C18" s="20" t="s">
        <v>21</v>
      </c>
      <c r="D18" s="46">
        <v>0</v>
      </c>
      <c r="E18" s="46">
        <v>319913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319913</v>
      </c>
      <c r="O18" s="47">
        <f t="shared" si="1"/>
        <v>1.286190995018675</v>
      </c>
      <c r="P18" s="9"/>
    </row>
    <row r="19" spans="1:16">
      <c r="A19" s="12"/>
      <c r="B19" s="25">
        <v>324.72000000000003</v>
      </c>
      <c r="C19" s="20" t="s">
        <v>22</v>
      </c>
      <c r="D19" s="46">
        <v>0</v>
      </c>
      <c r="E19" s="46">
        <v>-22967</v>
      </c>
      <c r="F19" s="46">
        <v>0</v>
      </c>
      <c r="G19" s="46">
        <v>85792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62825</v>
      </c>
      <c r="O19" s="47">
        <f t="shared" si="1"/>
        <v>0.2525841377563533</v>
      </c>
      <c r="P19" s="9"/>
    </row>
    <row r="20" spans="1:16">
      <c r="A20" s="12"/>
      <c r="B20" s="25">
        <v>325.2</v>
      </c>
      <c r="C20" s="20" t="s">
        <v>23</v>
      </c>
      <c r="D20" s="46">
        <v>0</v>
      </c>
      <c r="E20" s="46">
        <v>104642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104642</v>
      </c>
      <c r="O20" s="47">
        <f t="shared" si="1"/>
        <v>0.42070687374612531</v>
      </c>
      <c r="P20" s="9"/>
    </row>
    <row r="21" spans="1:16">
      <c r="A21" s="12"/>
      <c r="B21" s="25">
        <v>329</v>
      </c>
      <c r="C21" s="20" t="s">
        <v>24</v>
      </c>
      <c r="D21" s="46">
        <v>287463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287463</v>
      </c>
      <c r="O21" s="47">
        <f t="shared" si="1"/>
        <v>1.1557277197270925</v>
      </c>
      <c r="P21" s="9"/>
    </row>
    <row r="22" spans="1:16" ht="15.75">
      <c r="A22" s="29" t="s">
        <v>27</v>
      </c>
      <c r="B22" s="30"/>
      <c r="C22" s="31"/>
      <c r="D22" s="32">
        <f t="shared" ref="D22:M22" si="5">SUM(D23:D43)</f>
        <v>8486419</v>
      </c>
      <c r="E22" s="32">
        <f t="shared" si="5"/>
        <v>59752362</v>
      </c>
      <c r="F22" s="32">
        <f t="shared" si="5"/>
        <v>0</v>
      </c>
      <c r="G22" s="32">
        <f t="shared" si="5"/>
        <v>6105905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74344686</v>
      </c>
      <c r="O22" s="45">
        <f t="shared" si="1"/>
        <v>298.8983431767104</v>
      </c>
      <c r="P22" s="10"/>
    </row>
    <row r="23" spans="1:16">
      <c r="A23" s="12"/>
      <c r="B23" s="25">
        <v>331.1</v>
      </c>
      <c r="C23" s="20" t="s">
        <v>25</v>
      </c>
      <c r="D23" s="46">
        <v>509632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509632</v>
      </c>
      <c r="O23" s="47">
        <f t="shared" si="1"/>
        <v>2.0489448355439053</v>
      </c>
      <c r="P23" s="9"/>
    </row>
    <row r="24" spans="1:16">
      <c r="A24" s="12"/>
      <c r="B24" s="25">
        <v>331.2</v>
      </c>
      <c r="C24" s="20" t="s">
        <v>26</v>
      </c>
      <c r="D24" s="46">
        <v>680944</v>
      </c>
      <c r="E24" s="46">
        <v>30292</v>
      </c>
      <c r="F24" s="46">
        <v>0</v>
      </c>
      <c r="G24" s="46">
        <v>1192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8" si="6">SUM(D24:M24)</f>
        <v>712428</v>
      </c>
      <c r="O24" s="47">
        <f t="shared" si="1"/>
        <v>2.8642739688576726</v>
      </c>
      <c r="P24" s="9"/>
    </row>
    <row r="25" spans="1:16">
      <c r="A25" s="12"/>
      <c r="B25" s="25">
        <v>331.49</v>
      </c>
      <c r="C25" s="20" t="s">
        <v>30</v>
      </c>
      <c r="D25" s="46">
        <v>0</v>
      </c>
      <c r="E25" s="46">
        <v>0</v>
      </c>
      <c r="F25" s="46">
        <v>0</v>
      </c>
      <c r="G25" s="46">
        <v>3288327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3288327</v>
      </c>
      <c r="O25" s="47">
        <f t="shared" si="1"/>
        <v>13.220521129421982</v>
      </c>
      <c r="P25" s="9"/>
    </row>
    <row r="26" spans="1:16">
      <c r="A26" s="12"/>
      <c r="B26" s="25">
        <v>331.5</v>
      </c>
      <c r="C26" s="20" t="s">
        <v>28</v>
      </c>
      <c r="D26" s="46">
        <v>822972</v>
      </c>
      <c r="E26" s="46">
        <v>6718074</v>
      </c>
      <c r="F26" s="46">
        <v>0</v>
      </c>
      <c r="G26" s="46">
        <v>758602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8299648</v>
      </c>
      <c r="O26" s="47">
        <f t="shared" si="1"/>
        <v>33.368236112395415</v>
      </c>
      <c r="P26" s="9"/>
    </row>
    <row r="27" spans="1:16">
      <c r="A27" s="12"/>
      <c r="B27" s="25">
        <v>334.2</v>
      </c>
      <c r="C27" s="20" t="s">
        <v>29</v>
      </c>
      <c r="D27" s="46">
        <v>10324</v>
      </c>
      <c r="E27" s="46">
        <v>22133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32457</v>
      </c>
      <c r="O27" s="47">
        <f t="shared" si="1"/>
        <v>0.13049141837099815</v>
      </c>
      <c r="P27" s="9"/>
    </row>
    <row r="28" spans="1:16">
      <c r="A28" s="12"/>
      <c r="B28" s="25">
        <v>334.39</v>
      </c>
      <c r="C28" s="20" t="s">
        <v>31</v>
      </c>
      <c r="D28" s="46">
        <v>0</v>
      </c>
      <c r="E28" s="46">
        <v>0</v>
      </c>
      <c r="F28" s="46">
        <v>0</v>
      </c>
      <c r="G28" s="46">
        <v>233316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233316</v>
      </c>
      <c r="O28" s="47">
        <f t="shared" si="1"/>
        <v>0.93803295956643573</v>
      </c>
      <c r="P28" s="9"/>
    </row>
    <row r="29" spans="1:16">
      <c r="A29" s="12"/>
      <c r="B29" s="25">
        <v>334.49</v>
      </c>
      <c r="C29" s="20" t="s">
        <v>32</v>
      </c>
      <c r="D29" s="46">
        <v>0</v>
      </c>
      <c r="E29" s="46">
        <v>0</v>
      </c>
      <c r="F29" s="46">
        <v>0</v>
      </c>
      <c r="G29" s="46">
        <v>877313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877313</v>
      </c>
      <c r="O29" s="47">
        <f t="shared" si="1"/>
        <v>3.5271842044956561</v>
      </c>
      <c r="P29" s="9"/>
    </row>
    <row r="30" spans="1:16">
      <c r="A30" s="12"/>
      <c r="B30" s="25">
        <v>334.5</v>
      </c>
      <c r="C30" s="20" t="s">
        <v>33</v>
      </c>
      <c r="D30" s="46">
        <v>4132</v>
      </c>
      <c r="E30" s="46">
        <v>0</v>
      </c>
      <c r="F30" s="46">
        <v>0</v>
      </c>
      <c r="G30" s="46">
        <v>90396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94528</v>
      </c>
      <c r="O30" s="47">
        <f t="shared" si="1"/>
        <v>0.38004414443028356</v>
      </c>
      <c r="P30" s="9"/>
    </row>
    <row r="31" spans="1:16">
      <c r="A31" s="12"/>
      <c r="B31" s="25">
        <v>334.7</v>
      </c>
      <c r="C31" s="20" t="s">
        <v>34</v>
      </c>
      <c r="D31" s="46">
        <v>0</v>
      </c>
      <c r="E31" s="46">
        <v>0</v>
      </c>
      <c r="F31" s="46">
        <v>0</v>
      </c>
      <c r="G31" s="46">
        <v>167000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167000</v>
      </c>
      <c r="O31" s="47">
        <f t="shared" si="1"/>
        <v>0.67141346606145647</v>
      </c>
      <c r="P31" s="9"/>
    </row>
    <row r="32" spans="1:16">
      <c r="A32" s="12"/>
      <c r="B32" s="25">
        <v>335.12</v>
      </c>
      <c r="C32" s="20" t="s">
        <v>35</v>
      </c>
      <c r="D32" s="46">
        <v>4292207</v>
      </c>
      <c r="E32" s="46">
        <v>3125825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7418032</v>
      </c>
      <c r="O32" s="47">
        <f t="shared" si="1"/>
        <v>29.82375195493891</v>
      </c>
      <c r="P32" s="9"/>
    </row>
    <row r="33" spans="1:16">
      <c r="A33" s="12"/>
      <c r="B33" s="25">
        <v>335.14</v>
      </c>
      <c r="C33" s="20" t="s">
        <v>36</v>
      </c>
      <c r="D33" s="46">
        <v>111834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111834</v>
      </c>
      <c r="O33" s="47">
        <f t="shared" si="1"/>
        <v>0.44962187762584982</v>
      </c>
      <c r="P33" s="9"/>
    </row>
    <row r="34" spans="1:16">
      <c r="A34" s="12"/>
      <c r="B34" s="25">
        <v>335.15</v>
      </c>
      <c r="C34" s="20" t="s">
        <v>37</v>
      </c>
      <c r="D34" s="46">
        <v>122757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122757</v>
      </c>
      <c r="O34" s="47">
        <f t="shared" si="1"/>
        <v>0.49353714283416894</v>
      </c>
      <c r="P34" s="9"/>
    </row>
    <row r="35" spans="1:16">
      <c r="A35" s="12"/>
      <c r="B35" s="25">
        <v>335.18</v>
      </c>
      <c r="C35" s="20" t="s">
        <v>38</v>
      </c>
      <c r="D35" s="46">
        <v>0</v>
      </c>
      <c r="E35" s="46">
        <v>14043313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14043313</v>
      </c>
      <c r="O35" s="47">
        <f t="shared" si="1"/>
        <v>56.460296145604254</v>
      </c>
      <c r="P35" s="9"/>
    </row>
    <row r="36" spans="1:16">
      <c r="A36" s="12"/>
      <c r="B36" s="25">
        <v>335.19</v>
      </c>
      <c r="C36" s="20" t="s">
        <v>53</v>
      </c>
      <c r="D36" s="46">
        <v>0</v>
      </c>
      <c r="E36" s="46">
        <v>2113444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2113444</v>
      </c>
      <c r="O36" s="47">
        <f t="shared" si="1"/>
        <v>8.4969746189628061</v>
      </c>
      <c r="P36" s="9"/>
    </row>
    <row r="37" spans="1:16">
      <c r="A37" s="12"/>
      <c r="B37" s="25">
        <v>335.5</v>
      </c>
      <c r="C37" s="20" t="s">
        <v>39</v>
      </c>
      <c r="D37" s="46">
        <v>0</v>
      </c>
      <c r="E37" s="46">
        <v>132145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132145</v>
      </c>
      <c r="O37" s="47">
        <f t="shared" ref="O37:O68" si="7">(N37/O$86)</f>
        <v>0.53128103277060579</v>
      </c>
      <c r="P37" s="9"/>
    </row>
    <row r="38" spans="1:16">
      <c r="A38" s="12"/>
      <c r="B38" s="25">
        <v>335.9</v>
      </c>
      <c r="C38" s="20" t="s">
        <v>40</v>
      </c>
      <c r="D38" s="46">
        <v>257446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257446</v>
      </c>
      <c r="O38" s="47">
        <f t="shared" si="7"/>
        <v>1.0350461747524413</v>
      </c>
      <c r="P38" s="9"/>
    </row>
    <row r="39" spans="1:16">
      <c r="A39" s="12"/>
      <c r="B39" s="25">
        <v>337.2</v>
      </c>
      <c r="C39" s="20" t="s">
        <v>41</v>
      </c>
      <c r="D39" s="46">
        <v>322313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8">SUM(D39:M39)</f>
        <v>322313</v>
      </c>
      <c r="O39" s="47">
        <f t="shared" si="7"/>
        <v>1.2958400508183605</v>
      </c>
      <c r="P39" s="9"/>
    </row>
    <row r="40" spans="1:16">
      <c r="A40" s="12"/>
      <c r="B40" s="25">
        <v>337.3</v>
      </c>
      <c r="C40" s="20" t="s">
        <v>42</v>
      </c>
      <c r="D40" s="46">
        <v>0</v>
      </c>
      <c r="E40" s="46">
        <v>0</v>
      </c>
      <c r="F40" s="46">
        <v>0</v>
      </c>
      <c r="G40" s="46">
        <v>51246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51246</v>
      </c>
      <c r="O40" s="47">
        <f t="shared" si="7"/>
        <v>0.20603146396278682</v>
      </c>
      <c r="P40" s="9"/>
    </row>
    <row r="41" spans="1:16">
      <c r="A41" s="12"/>
      <c r="B41" s="25">
        <v>337.4</v>
      </c>
      <c r="C41" s="20" t="s">
        <v>43</v>
      </c>
      <c r="D41" s="46">
        <v>0</v>
      </c>
      <c r="E41" s="46">
        <v>0</v>
      </c>
      <c r="F41" s="46">
        <v>0</v>
      </c>
      <c r="G41" s="46">
        <v>638513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638513</v>
      </c>
      <c r="O41" s="47">
        <f t="shared" si="7"/>
        <v>2.5671031524269385</v>
      </c>
      <c r="P41" s="9"/>
    </row>
    <row r="42" spans="1:16">
      <c r="A42" s="12"/>
      <c r="B42" s="25">
        <v>337.7</v>
      </c>
      <c r="C42" s="20" t="s">
        <v>44</v>
      </c>
      <c r="D42" s="46">
        <v>1351858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1351858</v>
      </c>
      <c r="O42" s="47">
        <f t="shared" si="7"/>
        <v>5.4350638646880745</v>
      </c>
      <c r="P42" s="9"/>
    </row>
    <row r="43" spans="1:16">
      <c r="A43" s="12"/>
      <c r="B43" s="25">
        <v>338</v>
      </c>
      <c r="C43" s="20" t="s">
        <v>45</v>
      </c>
      <c r="D43" s="46">
        <v>0</v>
      </c>
      <c r="E43" s="46">
        <v>33567136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33567136</v>
      </c>
      <c r="O43" s="47">
        <f t="shared" si="7"/>
        <v>134.95465345818138</v>
      </c>
      <c r="P43" s="9"/>
    </row>
    <row r="44" spans="1:16" ht="15.75">
      <c r="A44" s="29" t="s">
        <v>50</v>
      </c>
      <c r="B44" s="30"/>
      <c r="C44" s="31"/>
      <c r="D44" s="32">
        <f t="shared" ref="D44:M44" si="9">SUM(D45:D62)</f>
        <v>19630498</v>
      </c>
      <c r="E44" s="32">
        <f t="shared" si="9"/>
        <v>23146096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150266165</v>
      </c>
      <c r="J44" s="32">
        <f t="shared" si="9"/>
        <v>91081593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8"/>
        <v>284124352</v>
      </c>
      <c r="O44" s="45">
        <f t="shared" si="7"/>
        <v>1142.3048860406307</v>
      </c>
      <c r="P44" s="10"/>
    </row>
    <row r="45" spans="1:16">
      <c r="A45" s="12"/>
      <c r="B45" s="25">
        <v>341.2</v>
      </c>
      <c r="C45" s="20" t="s">
        <v>54</v>
      </c>
      <c r="D45" s="46">
        <v>165145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91081593</v>
      </c>
      <c r="K45" s="46">
        <v>0</v>
      </c>
      <c r="L45" s="46">
        <v>0</v>
      </c>
      <c r="M45" s="46">
        <v>0</v>
      </c>
      <c r="N45" s="46">
        <f t="shared" si="8"/>
        <v>91246738</v>
      </c>
      <c r="O45" s="47">
        <f t="shared" si="7"/>
        <v>366.8520277088719</v>
      </c>
      <c r="P45" s="9"/>
    </row>
    <row r="46" spans="1:16">
      <c r="A46" s="12"/>
      <c r="B46" s="25">
        <v>341.9</v>
      </c>
      <c r="C46" s="20" t="s">
        <v>55</v>
      </c>
      <c r="D46" s="46">
        <v>59910</v>
      </c>
      <c r="E46" s="46">
        <v>437430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60" si="10">SUM(D46:M46)</f>
        <v>497340</v>
      </c>
      <c r="O46" s="47">
        <f t="shared" si="7"/>
        <v>1.9995255880898488</v>
      </c>
      <c r="P46" s="9"/>
    </row>
    <row r="47" spans="1:16">
      <c r="A47" s="12"/>
      <c r="B47" s="25">
        <v>342.1</v>
      </c>
      <c r="C47" s="20" t="s">
        <v>56</v>
      </c>
      <c r="D47" s="46">
        <v>2073216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2073216</v>
      </c>
      <c r="O47" s="47">
        <f t="shared" si="7"/>
        <v>8.3352403620004107</v>
      </c>
      <c r="P47" s="9"/>
    </row>
    <row r="48" spans="1:16">
      <c r="A48" s="12"/>
      <c r="B48" s="25">
        <v>342.2</v>
      </c>
      <c r="C48" s="20" t="s">
        <v>57</v>
      </c>
      <c r="D48" s="46">
        <v>1748134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1748134</v>
      </c>
      <c r="O48" s="47">
        <f t="shared" si="7"/>
        <v>7.0282677130531619</v>
      </c>
      <c r="P48" s="9"/>
    </row>
    <row r="49" spans="1:16">
      <c r="A49" s="12"/>
      <c r="B49" s="25">
        <v>342.4</v>
      </c>
      <c r="C49" s="20" t="s">
        <v>58</v>
      </c>
      <c r="D49" s="46">
        <v>0</v>
      </c>
      <c r="E49" s="46">
        <v>13245164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13245164</v>
      </c>
      <c r="O49" s="47">
        <f t="shared" si="7"/>
        <v>53.251386046661224</v>
      </c>
      <c r="P49" s="9"/>
    </row>
    <row r="50" spans="1:16">
      <c r="A50" s="12"/>
      <c r="B50" s="25">
        <v>343.4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40089897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40089897</v>
      </c>
      <c r="O50" s="47">
        <f t="shared" si="7"/>
        <v>161.17902214860351</v>
      </c>
      <c r="P50" s="9"/>
    </row>
    <row r="51" spans="1:16">
      <c r="A51" s="12"/>
      <c r="B51" s="25">
        <v>343.6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102101634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102101634</v>
      </c>
      <c r="O51" s="47">
        <f t="shared" si="7"/>
        <v>410.49348487711524</v>
      </c>
      <c r="P51" s="9"/>
    </row>
    <row r="52" spans="1:16">
      <c r="A52" s="12"/>
      <c r="B52" s="25">
        <v>344.1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894795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894795</v>
      </c>
      <c r="O52" s="47">
        <f t="shared" si="7"/>
        <v>3.5974695351165327</v>
      </c>
      <c r="P52" s="9"/>
    </row>
    <row r="53" spans="1:16">
      <c r="A53" s="12"/>
      <c r="B53" s="25">
        <v>344.2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189581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189581</v>
      </c>
      <c r="O53" s="47">
        <f t="shared" si="7"/>
        <v>0.76219901981674831</v>
      </c>
      <c r="P53" s="9"/>
    </row>
    <row r="54" spans="1:16">
      <c r="A54" s="12"/>
      <c r="B54" s="25">
        <v>344.5</v>
      </c>
      <c r="C54" s="20" t="s">
        <v>63</v>
      </c>
      <c r="D54" s="46">
        <v>103802</v>
      </c>
      <c r="E54" s="46">
        <v>3456434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3560236</v>
      </c>
      <c r="O54" s="47">
        <f t="shared" si="7"/>
        <v>14.313714926687279</v>
      </c>
      <c r="P54" s="9"/>
    </row>
    <row r="55" spans="1:16">
      <c r="A55" s="12"/>
      <c r="B55" s="25">
        <v>344.9</v>
      </c>
      <c r="C55" s="20" t="s">
        <v>64</v>
      </c>
      <c r="D55" s="46">
        <v>-663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-663</v>
      </c>
      <c r="O55" s="47">
        <f t="shared" si="7"/>
        <v>-2.6655516646631474E-3</v>
      </c>
      <c r="P55" s="9"/>
    </row>
    <row r="56" spans="1:16">
      <c r="A56" s="12"/>
      <c r="B56" s="25">
        <v>345.1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510024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510024</v>
      </c>
      <c r="O56" s="47">
        <f t="shared" si="7"/>
        <v>2.0505208479911872</v>
      </c>
      <c r="P56" s="9"/>
    </row>
    <row r="57" spans="1:16">
      <c r="A57" s="12"/>
      <c r="B57" s="25">
        <v>345.9</v>
      </c>
      <c r="C57" s="20" t="s">
        <v>66</v>
      </c>
      <c r="D57" s="46">
        <v>8809572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8809572</v>
      </c>
      <c r="O57" s="47">
        <f t="shared" si="7"/>
        <v>35.418354916394954</v>
      </c>
      <c r="P57" s="9"/>
    </row>
    <row r="58" spans="1:16">
      <c r="A58" s="12"/>
      <c r="B58" s="25">
        <v>347.1</v>
      </c>
      <c r="C58" s="20" t="s">
        <v>67</v>
      </c>
      <c r="D58" s="46">
        <v>908188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908188</v>
      </c>
      <c r="O58" s="47">
        <f t="shared" si="7"/>
        <v>3.6513152869186944</v>
      </c>
      <c r="P58" s="9"/>
    </row>
    <row r="59" spans="1:16">
      <c r="A59" s="12"/>
      <c r="B59" s="25">
        <v>347.2</v>
      </c>
      <c r="C59" s="20" t="s">
        <v>68</v>
      </c>
      <c r="D59" s="46">
        <v>4592898</v>
      </c>
      <c r="E59" s="46">
        <v>1803887</v>
      </c>
      <c r="F59" s="46">
        <v>0</v>
      </c>
      <c r="G59" s="46">
        <v>0</v>
      </c>
      <c r="H59" s="46">
        <v>0</v>
      </c>
      <c r="I59" s="46">
        <v>3719800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10116585</v>
      </c>
      <c r="O59" s="47">
        <f t="shared" si="7"/>
        <v>40.673122153025986</v>
      </c>
      <c r="P59" s="9"/>
    </row>
    <row r="60" spans="1:16">
      <c r="A60" s="12"/>
      <c r="B60" s="25">
        <v>347.5</v>
      </c>
      <c r="C60" s="20" t="s">
        <v>69</v>
      </c>
      <c r="D60" s="46">
        <v>19054</v>
      </c>
      <c r="E60" s="46">
        <v>4127835</v>
      </c>
      <c r="F60" s="46">
        <v>0</v>
      </c>
      <c r="G60" s="46">
        <v>0</v>
      </c>
      <c r="H60" s="46">
        <v>0</v>
      </c>
      <c r="I60" s="46">
        <v>2760434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6907323</v>
      </c>
      <c r="O60" s="47">
        <f t="shared" si="7"/>
        <v>27.770477105604897</v>
      </c>
      <c r="P60" s="9"/>
    </row>
    <row r="61" spans="1:16">
      <c r="A61" s="12"/>
      <c r="B61" s="25">
        <v>347.9</v>
      </c>
      <c r="C61" s="20" t="s">
        <v>70</v>
      </c>
      <c r="D61" s="46">
        <v>264128</v>
      </c>
      <c r="E61" s="46">
        <v>65519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9" si="11">SUM(D61:M61)</f>
        <v>329647</v>
      </c>
      <c r="O61" s="47">
        <f t="shared" si="7"/>
        <v>1.325325957166233</v>
      </c>
      <c r="P61" s="9"/>
    </row>
    <row r="62" spans="1:16">
      <c r="A62" s="12"/>
      <c r="B62" s="25">
        <v>349</v>
      </c>
      <c r="C62" s="20" t="s">
        <v>1</v>
      </c>
      <c r="D62" s="46">
        <v>887114</v>
      </c>
      <c r="E62" s="46">
        <v>9827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896941</v>
      </c>
      <c r="O62" s="47">
        <f t="shared" si="7"/>
        <v>3.6060973991774179</v>
      </c>
      <c r="P62" s="9"/>
    </row>
    <row r="63" spans="1:16" ht="15.75">
      <c r="A63" s="29" t="s">
        <v>51</v>
      </c>
      <c r="B63" s="30"/>
      <c r="C63" s="31"/>
      <c r="D63" s="32">
        <f t="shared" ref="D63:M63" si="12">SUM(D64:D67)</f>
        <v>1222190</v>
      </c>
      <c r="E63" s="32">
        <f t="shared" si="12"/>
        <v>2417844</v>
      </c>
      <c r="F63" s="32">
        <f t="shared" si="12"/>
        <v>0</v>
      </c>
      <c r="G63" s="32">
        <f t="shared" si="12"/>
        <v>0</v>
      </c>
      <c r="H63" s="32">
        <f t="shared" si="12"/>
        <v>0</v>
      </c>
      <c r="I63" s="32">
        <f t="shared" si="12"/>
        <v>0</v>
      </c>
      <c r="J63" s="32">
        <f t="shared" si="12"/>
        <v>0</v>
      </c>
      <c r="K63" s="32">
        <f t="shared" si="12"/>
        <v>0</v>
      </c>
      <c r="L63" s="32">
        <f t="shared" si="12"/>
        <v>0</v>
      </c>
      <c r="M63" s="32">
        <f t="shared" si="12"/>
        <v>0</v>
      </c>
      <c r="N63" s="32">
        <f t="shared" si="11"/>
        <v>3640034</v>
      </c>
      <c r="O63" s="45">
        <f t="shared" si="7"/>
        <v>14.634537991146992</v>
      </c>
      <c r="P63" s="10"/>
    </row>
    <row r="64" spans="1:16">
      <c r="A64" s="13"/>
      <c r="B64" s="39">
        <v>351.9</v>
      </c>
      <c r="C64" s="21" t="s">
        <v>76</v>
      </c>
      <c r="D64" s="46">
        <v>709126</v>
      </c>
      <c r="E64" s="46">
        <v>2416621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3125747</v>
      </c>
      <c r="O64" s="47">
        <f t="shared" si="7"/>
        <v>12.566878007791612</v>
      </c>
      <c r="P64" s="9"/>
    </row>
    <row r="65" spans="1:16">
      <c r="A65" s="13"/>
      <c r="B65" s="39">
        <v>352</v>
      </c>
      <c r="C65" s="21" t="s">
        <v>73</v>
      </c>
      <c r="D65" s="46">
        <v>128463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128463</v>
      </c>
      <c r="O65" s="47">
        <f t="shared" si="7"/>
        <v>0.51647777299792141</v>
      </c>
      <c r="P65" s="9"/>
    </row>
    <row r="66" spans="1:16">
      <c r="A66" s="13"/>
      <c r="B66" s="39">
        <v>354</v>
      </c>
      <c r="C66" s="21" t="s">
        <v>74</v>
      </c>
      <c r="D66" s="46">
        <v>384401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384401</v>
      </c>
      <c r="O66" s="47">
        <f t="shared" si="7"/>
        <v>1.5454611243562271</v>
      </c>
      <c r="P66" s="9"/>
    </row>
    <row r="67" spans="1:16">
      <c r="A67" s="13"/>
      <c r="B67" s="39">
        <v>359</v>
      </c>
      <c r="C67" s="21" t="s">
        <v>75</v>
      </c>
      <c r="D67" s="46">
        <v>200</v>
      </c>
      <c r="E67" s="46">
        <v>1223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1423</v>
      </c>
      <c r="O67" s="47">
        <f t="shared" si="7"/>
        <v>5.7210860012302548E-3</v>
      </c>
      <c r="P67" s="9"/>
    </row>
    <row r="68" spans="1:16" ht="15.75">
      <c r="A68" s="29" t="s">
        <v>4</v>
      </c>
      <c r="B68" s="30"/>
      <c r="C68" s="31"/>
      <c r="D68" s="32">
        <f t="shared" ref="D68:M68" si="13">SUM(D69:D76)</f>
        <v>3065728</v>
      </c>
      <c r="E68" s="32">
        <f t="shared" si="13"/>
        <v>4062487</v>
      </c>
      <c r="F68" s="32">
        <f t="shared" si="13"/>
        <v>574086</v>
      </c>
      <c r="G68" s="32">
        <f t="shared" si="13"/>
        <v>3331588</v>
      </c>
      <c r="H68" s="32">
        <f t="shared" si="13"/>
        <v>-13730</v>
      </c>
      <c r="I68" s="32">
        <f t="shared" si="13"/>
        <v>3588151</v>
      </c>
      <c r="J68" s="32">
        <f t="shared" si="13"/>
        <v>1282122</v>
      </c>
      <c r="K68" s="32">
        <f t="shared" si="13"/>
        <v>64742407</v>
      </c>
      <c r="L68" s="32">
        <f t="shared" si="13"/>
        <v>0</v>
      </c>
      <c r="M68" s="32">
        <f t="shared" si="13"/>
        <v>10087</v>
      </c>
      <c r="N68" s="32">
        <f t="shared" si="11"/>
        <v>80642926</v>
      </c>
      <c r="O68" s="45">
        <f t="shared" si="7"/>
        <v>324.22003867663199</v>
      </c>
      <c r="P68" s="10"/>
    </row>
    <row r="69" spans="1:16">
      <c r="A69" s="12"/>
      <c r="B69" s="25">
        <v>361.1</v>
      </c>
      <c r="C69" s="20" t="s">
        <v>77</v>
      </c>
      <c r="D69" s="46">
        <v>1362429</v>
      </c>
      <c r="E69" s="46">
        <v>-222292</v>
      </c>
      <c r="F69" s="46">
        <v>574086</v>
      </c>
      <c r="G69" s="46">
        <v>2369384</v>
      </c>
      <c r="H69" s="46">
        <v>-14740</v>
      </c>
      <c r="I69" s="46">
        <v>0</v>
      </c>
      <c r="J69" s="46">
        <v>0</v>
      </c>
      <c r="K69" s="46">
        <v>11865651</v>
      </c>
      <c r="L69" s="46">
        <v>0</v>
      </c>
      <c r="M69" s="46">
        <v>87</v>
      </c>
      <c r="N69" s="46">
        <f t="shared" si="11"/>
        <v>15934605</v>
      </c>
      <c r="O69" s="47">
        <f t="shared" ref="O69:O84" si="14">(N69/O$86)</f>
        <v>64.06412199622882</v>
      </c>
      <c r="P69" s="9"/>
    </row>
    <row r="70" spans="1:16">
      <c r="A70" s="12"/>
      <c r="B70" s="25">
        <v>361.2</v>
      </c>
      <c r="C70" s="20" t="s">
        <v>78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6940249</v>
      </c>
      <c r="L70" s="46">
        <v>0</v>
      </c>
      <c r="M70" s="46">
        <v>0</v>
      </c>
      <c r="N70" s="46">
        <f t="shared" ref="N70:N76" si="15">SUM(D70:M70)</f>
        <v>6940249</v>
      </c>
      <c r="O70" s="47">
        <f t="shared" si="14"/>
        <v>27.902854110296747</v>
      </c>
      <c r="P70" s="9"/>
    </row>
    <row r="71" spans="1:16">
      <c r="A71" s="12"/>
      <c r="B71" s="25">
        <v>361.3</v>
      </c>
      <c r="C71" s="20" t="s">
        <v>79</v>
      </c>
      <c r="D71" s="46">
        <v>22680</v>
      </c>
      <c r="E71" s="46">
        <v>2225629</v>
      </c>
      <c r="F71" s="46">
        <v>0</v>
      </c>
      <c r="G71" s="46">
        <v>532509</v>
      </c>
      <c r="H71" s="46">
        <v>0</v>
      </c>
      <c r="I71" s="46">
        <v>2456158</v>
      </c>
      <c r="J71" s="46">
        <v>1282122</v>
      </c>
      <c r="K71" s="46">
        <v>4923212</v>
      </c>
      <c r="L71" s="46">
        <v>0</v>
      </c>
      <c r="M71" s="46">
        <v>0</v>
      </c>
      <c r="N71" s="46">
        <f t="shared" si="15"/>
        <v>11442310</v>
      </c>
      <c r="O71" s="47">
        <f t="shared" si="14"/>
        <v>46.003119861375232</v>
      </c>
      <c r="P71" s="9"/>
    </row>
    <row r="72" spans="1:16">
      <c r="A72" s="12"/>
      <c r="B72" s="25">
        <v>362</v>
      </c>
      <c r="C72" s="20" t="s">
        <v>80</v>
      </c>
      <c r="D72" s="46">
        <v>408119</v>
      </c>
      <c r="E72" s="46">
        <v>922702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1330821</v>
      </c>
      <c r="O72" s="47">
        <f t="shared" si="14"/>
        <v>5.3504858701639133</v>
      </c>
      <c r="P72" s="9"/>
    </row>
    <row r="73" spans="1:16">
      <c r="A73" s="12"/>
      <c r="B73" s="25">
        <v>364</v>
      </c>
      <c r="C73" s="20" t="s">
        <v>81</v>
      </c>
      <c r="D73" s="46">
        <v>150918</v>
      </c>
      <c r="E73" s="46">
        <v>7571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158489</v>
      </c>
      <c r="O73" s="47">
        <f t="shared" si="14"/>
        <v>0.6371955019318214</v>
      </c>
      <c r="P73" s="9"/>
    </row>
    <row r="74" spans="1:16">
      <c r="A74" s="12"/>
      <c r="B74" s="25">
        <v>366</v>
      </c>
      <c r="C74" s="20" t="s">
        <v>82</v>
      </c>
      <c r="D74" s="46">
        <v>640143</v>
      </c>
      <c r="E74" s="46">
        <v>223059</v>
      </c>
      <c r="F74" s="46">
        <v>0</v>
      </c>
      <c r="G74" s="46">
        <v>375551</v>
      </c>
      <c r="H74" s="46">
        <v>1010</v>
      </c>
      <c r="I74" s="46">
        <v>1131993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2371756</v>
      </c>
      <c r="O74" s="47">
        <f t="shared" si="14"/>
        <v>9.5355024946829676</v>
      </c>
      <c r="P74" s="9"/>
    </row>
    <row r="75" spans="1:16">
      <c r="A75" s="12"/>
      <c r="B75" s="25">
        <v>368</v>
      </c>
      <c r="C75" s="20" t="s">
        <v>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41013295</v>
      </c>
      <c r="L75" s="46">
        <v>0</v>
      </c>
      <c r="M75" s="46">
        <v>0</v>
      </c>
      <c r="N75" s="46">
        <f t="shared" si="15"/>
        <v>41013295</v>
      </c>
      <c r="O75" s="47">
        <f t="shared" si="14"/>
        <v>164.89148832665271</v>
      </c>
      <c r="P75" s="9"/>
    </row>
    <row r="76" spans="1:16">
      <c r="A76" s="12"/>
      <c r="B76" s="25">
        <v>369.9</v>
      </c>
      <c r="C76" s="20" t="s">
        <v>84</v>
      </c>
      <c r="D76" s="46">
        <v>481439</v>
      </c>
      <c r="E76" s="46">
        <v>905818</v>
      </c>
      <c r="F76" s="46">
        <v>0</v>
      </c>
      <c r="G76" s="46">
        <v>54144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10000</v>
      </c>
      <c r="N76" s="46">
        <f t="shared" si="15"/>
        <v>1451401</v>
      </c>
      <c r="O76" s="47">
        <f t="shared" si="14"/>
        <v>5.8352705152997837</v>
      </c>
      <c r="P76" s="9"/>
    </row>
    <row r="77" spans="1:16" ht="15.75">
      <c r="A77" s="29" t="s">
        <v>52</v>
      </c>
      <c r="B77" s="30"/>
      <c r="C77" s="31"/>
      <c r="D77" s="32">
        <f t="shared" ref="D77:M77" si="16">SUM(D78:D83)</f>
        <v>84053914</v>
      </c>
      <c r="E77" s="32">
        <f t="shared" si="16"/>
        <v>19489594</v>
      </c>
      <c r="F77" s="32">
        <f t="shared" si="16"/>
        <v>23570512</v>
      </c>
      <c r="G77" s="32">
        <f t="shared" si="16"/>
        <v>30322283</v>
      </c>
      <c r="H77" s="32">
        <f t="shared" si="16"/>
        <v>0</v>
      </c>
      <c r="I77" s="32">
        <f t="shared" si="16"/>
        <v>24534696</v>
      </c>
      <c r="J77" s="32">
        <f t="shared" si="16"/>
        <v>3416434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 t="shared" ref="N77:N84" si="17">SUM(D77:M77)</f>
        <v>185387433</v>
      </c>
      <c r="O77" s="45">
        <f t="shared" si="14"/>
        <v>745.33903565728167</v>
      </c>
      <c r="P77" s="9"/>
    </row>
    <row r="78" spans="1:16">
      <c r="A78" s="12"/>
      <c r="B78" s="25">
        <v>381</v>
      </c>
      <c r="C78" s="20" t="s">
        <v>85</v>
      </c>
      <c r="D78" s="46">
        <v>84053914</v>
      </c>
      <c r="E78" s="46">
        <v>19489594</v>
      </c>
      <c r="F78" s="46">
        <v>23570512</v>
      </c>
      <c r="G78" s="46">
        <v>30322283</v>
      </c>
      <c r="H78" s="46">
        <v>0</v>
      </c>
      <c r="I78" s="46">
        <v>4654196</v>
      </c>
      <c r="J78" s="46">
        <v>70467</v>
      </c>
      <c r="K78" s="46">
        <v>0</v>
      </c>
      <c r="L78" s="46">
        <v>0</v>
      </c>
      <c r="M78" s="46">
        <v>0</v>
      </c>
      <c r="N78" s="46">
        <f t="shared" si="17"/>
        <v>162160966</v>
      </c>
      <c r="O78" s="47">
        <f t="shared" si="14"/>
        <v>651.9584206103832</v>
      </c>
      <c r="P78" s="9"/>
    </row>
    <row r="79" spans="1:16">
      <c r="A79" s="12"/>
      <c r="B79" s="25">
        <v>389.1</v>
      </c>
      <c r="C79" s="20" t="s">
        <v>86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6015784</v>
      </c>
      <c r="J79" s="46">
        <v>2469871</v>
      </c>
      <c r="K79" s="46">
        <v>0</v>
      </c>
      <c r="L79" s="46">
        <v>0</v>
      </c>
      <c r="M79" s="46">
        <v>0</v>
      </c>
      <c r="N79" s="46">
        <f t="shared" si="17"/>
        <v>8485655</v>
      </c>
      <c r="O79" s="47">
        <f t="shared" si="14"/>
        <v>34.116066079950471</v>
      </c>
      <c r="P79" s="9"/>
    </row>
    <row r="80" spans="1:16">
      <c r="A80" s="12"/>
      <c r="B80" s="25">
        <v>389.2</v>
      </c>
      <c r="C80" s="20" t="s">
        <v>87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655844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655844</v>
      </c>
      <c r="O80" s="47">
        <f t="shared" si="14"/>
        <v>2.6367813966204183</v>
      </c>
      <c r="P80" s="9"/>
    </row>
    <row r="81" spans="1:119">
      <c r="A81" s="12"/>
      <c r="B81" s="25">
        <v>389.3</v>
      </c>
      <c r="C81" s="20" t="s">
        <v>88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4605367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4605367</v>
      </c>
      <c r="O81" s="47">
        <f t="shared" si="14"/>
        <v>18.515601317096117</v>
      </c>
      <c r="P81" s="9"/>
    </row>
    <row r="82" spans="1:119">
      <c r="A82" s="12"/>
      <c r="B82" s="25">
        <v>389.4</v>
      </c>
      <c r="C82" s="20" t="s">
        <v>89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7797504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7797504</v>
      </c>
      <c r="O82" s="47">
        <f t="shared" si="14"/>
        <v>31.349396330946533</v>
      </c>
      <c r="P82" s="9"/>
    </row>
    <row r="83" spans="1:119" ht="15.75" thickBot="1">
      <c r="A83" s="12"/>
      <c r="B83" s="25">
        <v>389.9</v>
      </c>
      <c r="C83" s="20" t="s">
        <v>90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806001</v>
      </c>
      <c r="J83" s="46">
        <v>876096</v>
      </c>
      <c r="K83" s="46">
        <v>0</v>
      </c>
      <c r="L83" s="46">
        <v>0</v>
      </c>
      <c r="M83" s="46">
        <v>0</v>
      </c>
      <c r="N83" s="46">
        <f t="shared" si="17"/>
        <v>1682097</v>
      </c>
      <c r="O83" s="47">
        <f t="shared" si="14"/>
        <v>6.762769922284896</v>
      </c>
      <c r="P83" s="9"/>
    </row>
    <row r="84" spans="1:119" ht="16.5" thickBot="1">
      <c r="A84" s="14" t="s">
        <v>71</v>
      </c>
      <c r="B84" s="23"/>
      <c r="C84" s="22"/>
      <c r="D84" s="15">
        <f t="shared" ref="D84:M84" si="18">SUM(D5,D14,D22,D44,D63,D68,D77)</f>
        <v>215342891</v>
      </c>
      <c r="E84" s="15">
        <f t="shared" si="18"/>
        <v>170790574</v>
      </c>
      <c r="F84" s="15">
        <f t="shared" si="18"/>
        <v>24144598</v>
      </c>
      <c r="G84" s="15">
        <f t="shared" si="18"/>
        <v>39845568</v>
      </c>
      <c r="H84" s="15">
        <f t="shared" si="18"/>
        <v>-13730</v>
      </c>
      <c r="I84" s="15">
        <f t="shared" si="18"/>
        <v>178389012</v>
      </c>
      <c r="J84" s="15">
        <f t="shared" si="18"/>
        <v>95780149</v>
      </c>
      <c r="K84" s="15">
        <f t="shared" si="18"/>
        <v>64742407</v>
      </c>
      <c r="L84" s="15">
        <f t="shared" si="18"/>
        <v>0</v>
      </c>
      <c r="M84" s="15">
        <f t="shared" si="18"/>
        <v>10087</v>
      </c>
      <c r="N84" s="15">
        <f t="shared" si="17"/>
        <v>789031556</v>
      </c>
      <c r="O84" s="38">
        <f t="shared" si="14"/>
        <v>3172.2539631486479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8" t="s">
        <v>97</v>
      </c>
      <c r="M86" s="48"/>
      <c r="N86" s="48"/>
      <c r="O86" s="43">
        <v>248729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thickBot="1">
      <c r="A88" s="52" t="s">
        <v>113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A88:O88"/>
    <mergeCell ref="A87:O87"/>
    <mergeCell ref="L86:N8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91</v>
      </c>
      <c r="B3" s="62"/>
      <c r="C3" s="63"/>
      <c r="D3" s="67" t="s">
        <v>46</v>
      </c>
      <c r="E3" s="68"/>
      <c r="F3" s="68"/>
      <c r="G3" s="68"/>
      <c r="H3" s="69"/>
      <c r="I3" s="67" t="s">
        <v>47</v>
      </c>
      <c r="J3" s="69"/>
      <c r="K3" s="67" t="s">
        <v>49</v>
      </c>
      <c r="L3" s="69"/>
      <c r="M3" s="36"/>
      <c r="N3" s="37"/>
      <c r="O3" s="70" t="s">
        <v>96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92</v>
      </c>
      <c r="F4" s="34" t="s">
        <v>93</v>
      </c>
      <c r="G4" s="34" t="s">
        <v>94</v>
      </c>
      <c r="H4" s="34" t="s">
        <v>6</v>
      </c>
      <c r="I4" s="34" t="s">
        <v>7</v>
      </c>
      <c r="J4" s="35" t="s">
        <v>95</v>
      </c>
      <c r="K4" s="35" t="s">
        <v>8</v>
      </c>
      <c r="L4" s="35" t="s">
        <v>9</v>
      </c>
      <c r="M4" s="35" t="s">
        <v>10</v>
      </c>
      <c r="N4" s="35" t="s">
        <v>48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101569442</v>
      </c>
      <c r="E5" s="27">
        <f t="shared" si="0"/>
        <v>36706531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138275973</v>
      </c>
      <c r="O5" s="33">
        <f t="shared" ref="O5:O36" si="1">(N5/O$86)</f>
        <v>549.8947064929074</v>
      </c>
      <c r="P5" s="6"/>
    </row>
    <row r="6" spans="1:133">
      <c r="A6" s="12"/>
      <c r="B6" s="25">
        <v>311</v>
      </c>
      <c r="C6" s="20" t="s">
        <v>3</v>
      </c>
      <c r="D6" s="46">
        <v>101569442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101569442</v>
      </c>
      <c r="O6" s="47">
        <f t="shared" si="1"/>
        <v>403.92048803184616</v>
      </c>
      <c r="P6" s="9"/>
    </row>
    <row r="7" spans="1:133">
      <c r="A7" s="12"/>
      <c r="B7" s="25">
        <v>314.10000000000002</v>
      </c>
      <c r="C7" s="20" t="s">
        <v>11</v>
      </c>
      <c r="D7" s="46">
        <v>0</v>
      </c>
      <c r="E7" s="46">
        <v>18375628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18375628</v>
      </c>
      <c r="O7" s="47">
        <f t="shared" si="1"/>
        <v>73.076040229222258</v>
      </c>
      <c r="P7" s="9"/>
    </row>
    <row r="8" spans="1:133">
      <c r="A8" s="12"/>
      <c r="B8" s="25">
        <v>314.3</v>
      </c>
      <c r="C8" s="20" t="s">
        <v>12</v>
      </c>
      <c r="D8" s="46">
        <v>0</v>
      </c>
      <c r="E8" s="46">
        <v>3474013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3474013</v>
      </c>
      <c r="O8" s="47">
        <f t="shared" si="1"/>
        <v>13.815425178657355</v>
      </c>
      <c r="P8" s="9"/>
    </row>
    <row r="9" spans="1:133">
      <c r="A9" s="12"/>
      <c r="B9" s="25">
        <v>314.39999999999998</v>
      </c>
      <c r="C9" s="20" t="s">
        <v>13</v>
      </c>
      <c r="D9" s="46">
        <v>0</v>
      </c>
      <c r="E9" s="46">
        <v>418924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418924</v>
      </c>
      <c r="O9" s="47">
        <f t="shared" si="1"/>
        <v>1.6659733793580662</v>
      </c>
      <c r="P9" s="9"/>
    </row>
    <row r="10" spans="1:133">
      <c r="A10" s="12"/>
      <c r="B10" s="25">
        <v>314.7</v>
      </c>
      <c r="C10" s="20" t="s">
        <v>14</v>
      </c>
      <c r="D10" s="46">
        <v>0</v>
      </c>
      <c r="E10" s="46">
        <v>1642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1642</v>
      </c>
      <c r="O10" s="47">
        <f t="shared" si="1"/>
        <v>6.5298915528972917E-3</v>
      </c>
      <c r="P10" s="9"/>
    </row>
    <row r="11" spans="1:133">
      <c r="A11" s="12"/>
      <c r="B11" s="25">
        <v>314.8</v>
      </c>
      <c r="C11" s="20" t="s">
        <v>15</v>
      </c>
      <c r="D11" s="46">
        <v>0</v>
      </c>
      <c r="E11" s="46">
        <v>176061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176061</v>
      </c>
      <c r="O11" s="47">
        <f t="shared" si="1"/>
        <v>0.70015787862037149</v>
      </c>
      <c r="P11" s="9"/>
    </row>
    <row r="12" spans="1:133">
      <c r="A12" s="12"/>
      <c r="B12" s="25">
        <v>315</v>
      </c>
      <c r="C12" s="20" t="s">
        <v>16</v>
      </c>
      <c r="D12" s="46">
        <v>0</v>
      </c>
      <c r="E12" s="46">
        <v>14260263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14260263</v>
      </c>
      <c r="O12" s="47">
        <f t="shared" si="1"/>
        <v>56.710091903650294</v>
      </c>
      <c r="P12" s="9"/>
    </row>
    <row r="13" spans="1:133" ht="15.75">
      <c r="A13" s="29" t="s">
        <v>148</v>
      </c>
      <c r="B13" s="30"/>
      <c r="C13" s="31"/>
      <c r="D13" s="32">
        <f t="shared" ref="D13:M13" si="3">SUM(D14:D17)</f>
        <v>4005825</v>
      </c>
      <c r="E13" s="32">
        <f t="shared" si="3"/>
        <v>20971729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24977554</v>
      </c>
      <c r="O13" s="45">
        <f t="shared" si="1"/>
        <v>99.330523067378778</v>
      </c>
      <c r="P13" s="10"/>
    </row>
    <row r="14" spans="1:133">
      <c r="A14" s="12"/>
      <c r="B14" s="25">
        <v>322</v>
      </c>
      <c r="C14" s="20" t="s">
        <v>0</v>
      </c>
      <c r="D14" s="46">
        <v>86178</v>
      </c>
      <c r="E14" s="46">
        <v>2774858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2861036</v>
      </c>
      <c r="O14" s="47">
        <f t="shared" si="1"/>
        <v>11.377743488998206</v>
      </c>
      <c r="P14" s="9"/>
    </row>
    <row r="15" spans="1:133">
      <c r="A15" s="12"/>
      <c r="B15" s="25">
        <v>323.10000000000002</v>
      </c>
      <c r="C15" s="20" t="s">
        <v>19</v>
      </c>
      <c r="D15" s="46">
        <v>0</v>
      </c>
      <c r="E15" s="46">
        <v>18196871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18196871</v>
      </c>
      <c r="O15" s="47">
        <f t="shared" si="1"/>
        <v>72.365160920865833</v>
      </c>
      <c r="P15" s="9"/>
    </row>
    <row r="16" spans="1:133">
      <c r="A16" s="12"/>
      <c r="B16" s="25">
        <v>323.5</v>
      </c>
      <c r="C16" s="20" t="s">
        <v>20</v>
      </c>
      <c r="D16" s="46">
        <v>725736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725736</v>
      </c>
      <c r="O16" s="47">
        <f t="shared" si="1"/>
        <v>2.8861007162201391</v>
      </c>
      <c r="P16" s="9"/>
    </row>
    <row r="17" spans="1:16">
      <c r="A17" s="12"/>
      <c r="B17" s="25">
        <v>329</v>
      </c>
      <c r="C17" s="20" t="s">
        <v>149</v>
      </c>
      <c r="D17" s="46">
        <v>3193911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3193911</v>
      </c>
      <c r="O17" s="47">
        <f t="shared" si="1"/>
        <v>12.701517941294604</v>
      </c>
      <c r="P17" s="9"/>
    </row>
    <row r="18" spans="1:16" ht="15.75">
      <c r="A18" s="29" t="s">
        <v>27</v>
      </c>
      <c r="B18" s="30"/>
      <c r="C18" s="31"/>
      <c r="D18" s="32">
        <f t="shared" ref="D18:M18" si="5">SUM(D19:D40)</f>
        <v>8562637</v>
      </c>
      <c r="E18" s="32">
        <f t="shared" si="5"/>
        <v>67440522</v>
      </c>
      <c r="F18" s="32">
        <f t="shared" si="5"/>
        <v>0</v>
      </c>
      <c r="G18" s="32">
        <f t="shared" si="5"/>
        <v>10472461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86475620</v>
      </c>
      <c r="O18" s="45">
        <f t="shared" si="1"/>
        <v>343.89550582798785</v>
      </c>
      <c r="P18" s="10"/>
    </row>
    <row r="19" spans="1:16">
      <c r="A19" s="12"/>
      <c r="B19" s="25">
        <v>331.1</v>
      </c>
      <c r="C19" s="20" t="s">
        <v>25</v>
      </c>
      <c r="D19" s="46">
        <v>551441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551441</v>
      </c>
      <c r="O19" s="47">
        <f t="shared" si="1"/>
        <v>2.1929658512918606</v>
      </c>
      <c r="P19" s="9"/>
    </row>
    <row r="20" spans="1:16">
      <c r="A20" s="12"/>
      <c r="B20" s="25">
        <v>331.2</v>
      </c>
      <c r="C20" s="20" t="s">
        <v>26</v>
      </c>
      <c r="D20" s="46">
        <v>799813</v>
      </c>
      <c r="E20" s="46">
        <v>0</v>
      </c>
      <c r="F20" s="46">
        <v>0</v>
      </c>
      <c r="G20" s="46">
        <v>15124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5" si="6">SUM(D20:M20)</f>
        <v>814937</v>
      </c>
      <c r="O20" s="47">
        <f t="shared" si="1"/>
        <v>3.2408344899168453</v>
      </c>
      <c r="P20" s="9"/>
    </row>
    <row r="21" spans="1:16">
      <c r="A21" s="12"/>
      <c r="B21" s="25">
        <v>331.49</v>
      </c>
      <c r="C21" s="20" t="s">
        <v>30</v>
      </c>
      <c r="D21" s="46">
        <v>0</v>
      </c>
      <c r="E21" s="46">
        <v>0</v>
      </c>
      <c r="F21" s="46">
        <v>0</v>
      </c>
      <c r="G21" s="46">
        <v>7781777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7781777</v>
      </c>
      <c r="O21" s="47">
        <f t="shared" si="1"/>
        <v>30.946504201480163</v>
      </c>
      <c r="P21" s="9"/>
    </row>
    <row r="22" spans="1:16">
      <c r="A22" s="12"/>
      <c r="B22" s="25">
        <v>331.5</v>
      </c>
      <c r="C22" s="20" t="s">
        <v>28</v>
      </c>
      <c r="D22" s="46">
        <v>0</v>
      </c>
      <c r="E22" s="46">
        <v>11628691</v>
      </c>
      <c r="F22" s="46">
        <v>0</v>
      </c>
      <c r="G22" s="46">
        <v>564064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12192755</v>
      </c>
      <c r="O22" s="47">
        <f t="shared" si="1"/>
        <v>48.488043776520229</v>
      </c>
      <c r="P22" s="9"/>
    </row>
    <row r="23" spans="1:16">
      <c r="A23" s="12"/>
      <c r="B23" s="25">
        <v>331.7</v>
      </c>
      <c r="C23" s="20" t="s">
        <v>108</v>
      </c>
      <c r="D23" s="46">
        <v>0</v>
      </c>
      <c r="E23" s="46">
        <v>0</v>
      </c>
      <c r="F23" s="46">
        <v>0</v>
      </c>
      <c r="G23" s="46">
        <v>4952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4952</v>
      </c>
      <c r="O23" s="47">
        <f t="shared" si="1"/>
        <v>1.9693071236265156E-2</v>
      </c>
      <c r="P23" s="9"/>
    </row>
    <row r="24" spans="1:16">
      <c r="A24" s="12"/>
      <c r="B24" s="25">
        <v>334.2</v>
      </c>
      <c r="C24" s="20" t="s">
        <v>29</v>
      </c>
      <c r="D24" s="46">
        <v>7203</v>
      </c>
      <c r="E24" s="46">
        <v>11202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18405</v>
      </c>
      <c r="O24" s="47">
        <f t="shared" si="1"/>
        <v>7.3192846547548512E-2</v>
      </c>
      <c r="P24" s="9"/>
    </row>
    <row r="25" spans="1:16">
      <c r="A25" s="12"/>
      <c r="B25" s="25">
        <v>334.39</v>
      </c>
      <c r="C25" s="20" t="s">
        <v>31</v>
      </c>
      <c r="D25" s="46">
        <v>0</v>
      </c>
      <c r="E25" s="46">
        <v>0</v>
      </c>
      <c r="F25" s="46">
        <v>0</v>
      </c>
      <c r="G25" s="46">
        <v>626467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626467</v>
      </c>
      <c r="O25" s="47">
        <f t="shared" si="1"/>
        <v>2.4913286062539024</v>
      </c>
      <c r="P25" s="9"/>
    </row>
    <row r="26" spans="1:16">
      <c r="A26" s="12"/>
      <c r="B26" s="25">
        <v>334.49</v>
      </c>
      <c r="C26" s="20" t="s">
        <v>32</v>
      </c>
      <c r="D26" s="46">
        <v>0</v>
      </c>
      <c r="E26" s="46">
        <v>0</v>
      </c>
      <c r="F26" s="46">
        <v>0</v>
      </c>
      <c r="G26" s="46">
        <v>1125768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1125768</v>
      </c>
      <c r="O26" s="47">
        <f t="shared" si="1"/>
        <v>4.4769445515968807</v>
      </c>
      <c r="P26" s="9"/>
    </row>
    <row r="27" spans="1:16">
      <c r="A27" s="12"/>
      <c r="B27" s="25">
        <v>334.5</v>
      </c>
      <c r="C27" s="20" t="s">
        <v>33</v>
      </c>
      <c r="D27" s="46">
        <v>0</v>
      </c>
      <c r="E27" s="46">
        <v>0</v>
      </c>
      <c r="F27" s="46">
        <v>0</v>
      </c>
      <c r="G27" s="46">
        <v>239417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239417</v>
      </c>
      <c r="O27" s="47">
        <f t="shared" si="1"/>
        <v>0.95211147741778979</v>
      </c>
      <c r="P27" s="9"/>
    </row>
    <row r="28" spans="1:16">
      <c r="A28" s="12"/>
      <c r="B28" s="25">
        <v>334.7</v>
      </c>
      <c r="C28" s="20" t="s">
        <v>34</v>
      </c>
      <c r="D28" s="46">
        <v>0</v>
      </c>
      <c r="E28" s="46">
        <v>0</v>
      </c>
      <c r="F28" s="46">
        <v>0</v>
      </c>
      <c r="G28" s="46">
        <v>79875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79875</v>
      </c>
      <c r="O28" s="47">
        <f t="shared" si="1"/>
        <v>0.31764621667945869</v>
      </c>
      <c r="P28" s="9"/>
    </row>
    <row r="29" spans="1:16">
      <c r="A29" s="12"/>
      <c r="B29" s="25">
        <v>335.12</v>
      </c>
      <c r="C29" s="20" t="s">
        <v>35</v>
      </c>
      <c r="D29" s="46">
        <v>5271508</v>
      </c>
      <c r="E29" s="46">
        <v>3125825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8397333</v>
      </c>
      <c r="O29" s="47">
        <f t="shared" si="1"/>
        <v>33.394442036276288</v>
      </c>
      <c r="P29" s="9"/>
    </row>
    <row r="30" spans="1:16">
      <c r="A30" s="12"/>
      <c r="B30" s="25">
        <v>335.14</v>
      </c>
      <c r="C30" s="20" t="s">
        <v>36</v>
      </c>
      <c r="D30" s="46">
        <v>108977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108977</v>
      </c>
      <c r="O30" s="47">
        <f t="shared" si="1"/>
        <v>0.43337880131552259</v>
      </c>
      <c r="P30" s="9"/>
    </row>
    <row r="31" spans="1:16">
      <c r="A31" s="12"/>
      <c r="B31" s="25">
        <v>335.15</v>
      </c>
      <c r="C31" s="20" t="s">
        <v>37</v>
      </c>
      <c r="D31" s="46">
        <v>35056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35056</v>
      </c>
      <c r="O31" s="47">
        <f t="shared" si="1"/>
        <v>0.13941040090034559</v>
      </c>
      <c r="P31" s="9"/>
    </row>
    <row r="32" spans="1:16">
      <c r="A32" s="12"/>
      <c r="B32" s="25">
        <v>335.18</v>
      </c>
      <c r="C32" s="20" t="s">
        <v>38</v>
      </c>
      <c r="D32" s="46">
        <v>0</v>
      </c>
      <c r="E32" s="46">
        <v>15293018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15293018</v>
      </c>
      <c r="O32" s="47">
        <f t="shared" si="1"/>
        <v>60.817143152561648</v>
      </c>
      <c r="P32" s="9"/>
    </row>
    <row r="33" spans="1:16">
      <c r="A33" s="12"/>
      <c r="B33" s="25">
        <v>335.19</v>
      </c>
      <c r="C33" s="20" t="s">
        <v>53</v>
      </c>
      <c r="D33" s="46">
        <v>0</v>
      </c>
      <c r="E33" s="46">
        <v>1956626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1956626</v>
      </c>
      <c r="O33" s="47">
        <f t="shared" si="1"/>
        <v>7.7810935381115804</v>
      </c>
      <c r="P33" s="9"/>
    </row>
    <row r="34" spans="1:16">
      <c r="A34" s="12"/>
      <c r="B34" s="25">
        <v>335.29</v>
      </c>
      <c r="C34" s="20" t="s">
        <v>109</v>
      </c>
      <c r="D34" s="46">
        <v>0</v>
      </c>
      <c r="E34" s="46">
        <v>19413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19413</v>
      </c>
      <c r="O34" s="47">
        <f t="shared" si="1"/>
        <v>7.7201452324235767E-2</v>
      </c>
      <c r="P34" s="9"/>
    </row>
    <row r="35" spans="1:16">
      <c r="A35" s="12"/>
      <c r="B35" s="25">
        <v>335.9</v>
      </c>
      <c r="C35" s="20" t="s">
        <v>40</v>
      </c>
      <c r="D35" s="46">
        <v>249302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249302</v>
      </c>
      <c r="O35" s="47">
        <f t="shared" si="1"/>
        <v>0.99142206085286266</v>
      </c>
      <c r="P35" s="9"/>
    </row>
    <row r="36" spans="1:16">
      <c r="A36" s="12"/>
      <c r="B36" s="25">
        <v>337.1</v>
      </c>
      <c r="C36" s="20" t="s">
        <v>129</v>
      </c>
      <c r="D36" s="46">
        <v>45000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45000</v>
      </c>
      <c r="O36" s="47">
        <f t="shared" si="1"/>
        <v>0.17895561503068094</v>
      </c>
      <c r="P36" s="9"/>
    </row>
    <row r="37" spans="1:16">
      <c r="A37" s="12"/>
      <c r="B37" s="25">
        <v>337.2</v>
      </c>
      <c r="C37" s="20" t="s">
        <v>41</v>
      </c>
      <c r="D37" s="46">
        <v>322010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322010</v>
      </c>
      <c r="O37" s="47">
        <f t="shared" ref="O37:O68" si="8">(N37/O$86)</f>
        <v>1.2805666132451017</v>
      </c>
      <c r="P37" s="9"/>
    </row>
    <row r="38" spans="1:16">
      <c r="A38" s="12"/>
      <c r="B38" s="25">
        <v>337.3</v>
      </c>
      <c r="C38" s="20" t="s">
        <v>42</v>
      </c>
      <c r="D38" s="46">
        <v>2325</v>
      </c>
      <c r="E38" s="46">
        <v>0</v>
      </c>
      <c r="F38" s="46">
        <v>0</v>
      </c>
      <c r="G38" s="46">
        <v>35017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37342</v>
      </c>
      <c r="O38" s="47">
        <f t="shared" si="8"/>
        <v>0.14850134614390417</v>
      </c>
      <c r="P38" s="9"/>
    </row>
    <row r="39" spans="1:16">
      <c r="A39" s="12"/>
      <c r="B39" s="25">
        <v>337.7</v>
      </c>
      <c r="C39" s="20" t="s">
        <v>44</v>
      </c>
      <c r="D39" s="46">
        <v>1170002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1170002</v>
      </c>
      <c r="O39" s="47">
        <f t="shared" si="8"/>
        <v>4.6528539443805945</v>
      </c>
      <c r="P39" s="9"/>
    </row>
    <row r="40" spans="1:16">
      <c r="A40" s="12"/>
      <c r="B40" s="25">
        <v>338</v>
      </c>
      <c r="C40" s="20" t="s">
        <v>45</v>
      </c>
      <c r="D40" s="46">
        <v>0</v>
      </c>
      <c r="E40" s="46">
        <v>35405747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35405747</v>
      </c>
      <c r="O40" s="47">
        <f t="shared" si="8"/>
        <v>140.80127177790416</v>
      </c>
      <c r="P40" s="9"/>
    </row>
    <row r="41" spans="1:16" ht="15.75">
      <c r="A41" s="29" t="s">
        <v>50</v>
      </c>
      <c r="B41" s="30"/>
      <c r="C41" s="31"/>
      <c r="D41" s="32">
        <f t="shared" ref="D41:M41" si="9">SUM(D42:D59)</f>
        <v>18657648</v>
      </c>
      <c r="E41" s="32">
        <f t="shared" si="9"/>
        <v>21405045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150991014</v>
      </c>
      <c r="J41" s="32">
        <f t="shared" si="9"/>
        <v>86758238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277811945</v>
      </c>
      <c r="O41" s="45">
        <f t="shared" si="8"/>
        <v>1104.8001662298825</v>
      </c>
      <c r="P41" s="10"/>
    </row>
    <row r="42" spans="1:16">
      <c r="A42" s="12"/>
      <c r="B42" s="25">
        <v>341.2</v>
      </c>
      <c r="C42" s="20" t="s">
        <v>54</v>
      </c>
      <c r="D42" s="46">
        <v>147503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86758238</v>
      </c>
      <c r="K42" s="46">
        <v>0</v>
      </c>
      <c r="L42" s="46">
        <v>0</v>
      </c>
      <c r="M42" s="46">
        <v>0</v>
      </c>
      <c r="N42" s="46">
        <f t="shared" si="7"/>
        <v>86905741</v>
      </c>
      <c r="O42" s="47">
        <f t="shared" si="8"/>
        <v>345.60600734115701</v>
      </c>
      <c r="P42" s="9"/>
    </row>
    <row r="43" spans="1:16">
      <c r="A43" s="12"/>
      <c r="B43" s="25">
        <v>341.9</v>
      </c>
      <c r="C43" s="20" t="s">
        <v>55</v>
      </c>
      <c r="D43" s="46">
        <v>57573</v>
      </c>
      <c r="E43" s="46">
        <v>478896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61" si="10">SUM(D43:M43)</f>
        <v>536469</v>
      </c>
      <c r="O43" s="47">
        <f t="shared" si="8"/>
        <v>2.1334253297754304</v>
      </c>
      <c r="P43" s="9"/>
    </row>
    <row r="44" spans="1:16">
      <c r="A44" s="12"/>
      <c r="B44" s="25">
        <v>342.1</v>
      </c>
      <c r="C44" s="20" t="s">
        <v>56</v>
      </c>
      <c r="D44" s="46">
        <v>1898791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1898791</v>
      </c>
      <c r="O44" s="47">
        <f t="shared" si="8"/>
        <v>7.5510958048827046</v>
      </c>
      <c r="P44" s="9"/>
    </row>
    <row r="45" spans="1:16">
      <c r="A45" s="12"/>
      <c r="B45" s="25">
        <v>342.2</v>
      </c>
      <c r="C45" s="20" t="s">
        <v>57</v>
      </c>
      <c r="D45" s="46">
        <v>1660027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1660027</v>
      </c>
      <c r="O45" s="47">
        <f t="shared" si="8"/>
        <v>6.601581172278582</v>
      </c>
      <c r="P45" s="9"/>
    </row>
    <row r="46" spans="1:16">
      <c r="A46" s="12"/>
      <c r="B46" s="25">
        <v>342.4</v>
      </c>
      <c r="C46" s="20" t="s">
        <v>58</v>
      </c>
      <c r="D46" s="46">
        <v>0</v>
      </c>
      <c r="E46" s="46">
        <v>12583357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12583357</v>
      </c>
      <c r="O46" s="47">
        <f t="shared" si="8"/>
        <v>50.041386468569428</v>
      </c>
      <c r="P46" s="9"/>
    </row>
    <row r="47" spans="1:16">
      <c r="A47" s="12"/>
      <c r="B47" s="25">
        <v>343.4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39773147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39773147</v>
      </c>
      <c r="O47" s="47">
        <f t="shared" si="8"/>
        <v>158.1695107353485</v>
      </c>
      <c r="P47" s="9"/>
    </row>
    <row r="48" spans="1:16">
      <c r="A48" s="12"/>
      <c r="B48" s="25">
        <v>343.6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103121942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103121942</v>
      </c>
      <c r="O48" s="47">
        <f t="shared" si="8"/>
        <v>410.09445675040462</v>
      </c>
      <c r="P48" s="9"/>
    </row>
    <row r="49" spans="1:16">
      <c r="A49" s="12"/>
      <c r="B49" s="25">
        <v>344.1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838887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838887</v>
      </c>
      <c r="O49" s="47">
        <f t="shared" si="8"/>
        <v>3.336078645027619</v>
      </c>
      <c r="P49" s="9"/>
    </row>
    <row r="50" spans="1:16">
      <c r="A50" s="12"/>
      <c r="B50" s="25">
        <v>344.2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156747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156747</v>
      </c>
      <c r="O50" s="47">
        <f t="shared" si="8"/>
        <v>0.62335012864920325</v>
      </c>
      <c r="P50" s="9"/>
    </row>
    <row r="51" spans="1:16">
      <c r="A51" s="12"/>
      <c r="B51" s="25">
        <v>344.5</v>
      </c>
      <c r="C51" s="20" t="s">
        <v>63</v>
      </c>
      <c r="D51" s="46">
        <v>88782</v>
      </c>
      <c r="E51" s="46">
        <v>2928179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3016961</v>
      </c>
      <c r="O51" s="47">
        <f t="shared" si="8"/>
        <v>11.997824695079515</v>
      </c>
      <c r="P51" s="9"/>
    </row>
    <row r="52" spans="1:16">
      <c r="A52" s="12"/>
      <c r="B52" s="25">
        <v>344.9</v>
      </c>
      <c r="C52" s="20" t="s">
        <v>64</v>
      </c>
      <c r="D52" s="46">
        <v>663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663</v>
      </c>
      <c r="O52" s="47">
        <f t="shared" si="8"/>
        <v>2.6366127281186994E-3</v>
      </c>
      <c r="P52" s="9"/>
    </row>
    <row r="53" spans="1:16">
      <c r="A53" s="12"/>
      <c r="B53" s="25">
        <v>345.1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442585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442585</v>
      </c>
      <c r="O53" s="47">
        <f t="shared" si="8"/>
        <v>1.7600682417411984</v>
      </c>
      <c r="P53" s="9"/>
    </row>
    <row r="54" spans="1:16">
      <c r="A54" s="12"/>
      <c r="B54" s="25">
        <v>345.9</v>
      </c>
      <c r="C54" s="20" t="s">
        <v>66</v>
      </c>
      <c r="D54" s="46">
        <v>7668000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7668000</v>
      </c>
      <c r="O54" s="47">
        <f t="shared" si="8"/>
        <v>30.494036801228035</v>
      </c>
      <c r="P54" s="9"/>
    </row>
    <row r="55" spans="1:16">
      <c r="A55" s="12"/>
      <c r="B55" s="25">
        <v>347.1</v>
      </c>
      <c r="C55" s="20" t="s">
        <v>67</v>
      </c>
      <c r="D55" s="46">
        <v>1021325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1021325</v>
      </c>
      <c r="O55" s="47">
        <f t="shared" si="8"/>
        <v>4.0615965226935602</v>
      </c>
      <c r="P55" s="9"/>
    </row>
    <row r="56" spans="1:16">
      <c r="A56" s="12"/>
      <c r="B56" s="25">
        <v>347.2</v>
      </c>
      <c r="C56" s="20" t="s">
        <v>68</v>
      </c>
      <c r="D56" s="46">
        <v>4837498</v>
      </c>
      <c r="E56" s="46">
        <v>44930</v>
      </c>
      <c r="F56" s="46">
        <v>0</v>
      </c>
      <c r="G56" s="46">
        <v>0</v>
      </c>
      <c r="H56" s="46">
        <v>0</v>
      </c>
      <c r="I56" s="46">
        <v>3937482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8819910</v>
      </c>
      <c r="O56" s="47">
        <f t="shared" si="8"/>
        <v>35.074942634783405</v>
      </c>
      <c r="P56" s="9"/>
    </row>
    <row r="57" spans="1:16">
      <c r="A57" s="12"/>
      <c r="B57" s="25">
        <v>347.5</v>
      </c>
      <c r="C57" s="20" t="s">
        <v>69</v>
      </c>
      <c r="D57" s="46">
        <v>104582</v>
      </c>
      <c r="E57" s="46">
        <v>5224027</v>
      </c>
      <c r="F57" s="46">
        <v>0</v>
      </c>
      <c r="G57" s="46">
        <v>0</v>
      </c>
      <c r="H57" s="46">
        <v>0</v>
      </c>
      <c r="I57" s="46">
        <v>2720224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8048833</v>
      </c>
      <c r="O57" s="47">
        <f t="shared" si="8"/>
        <v>32.008530217649799</v>
      </c>
      <c r="P57" s="9"/>
    </row>
    <row r="58" spans="1:16">
      <c r="A58" s="12"/>
      <c r="B58" s="25">
        <v>347.9</v>
      </c>
      <c r="C58" s="20" t="s">
        <v>70</v>
      </c>
      <c r="D58" s="46">
        <v>281001</v>
      </c>
      <c r="E58" s="46">
        <v>133848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414849</v>
      </c>
      <c r="O58" s="47">
        <f t="shared" si="8"/>
        <v>1.649767954219177</v>
      </c>
      <c r="P58" s="9"/>
    </row>
    <row r="59" spans="1:16">
      <c r="A59" s="12"/>
      <c r="B59" s="25">
        <v>349</v>
      </c>
      <c r="C59" s="20" t="s">
        <v>1</v>
      </c>
      <c r="D59" s="46">
        <v>891903</v>
      </c>
      <c r="E59" s="46">
        <v>11808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903711</v>
      </c>
      <c r="O59" s="47">
        <f t="shared" si="8"/>
        <v>3.5938701736664824</v>
      </c>
      <c r="P59" s="9"/>
    </row>
    <row r="60" spans="1:16" ht="15.75">
      <c r="A60" s="29" t="s">
        <v>51</v>
      </c>
      <c r="B60" s="30"/>
      <c r="C60" s="31"/>
      <c r="D60" s="32">
        <f t="shared" ref="D60:M60" si="11">SUM(D61:D63)</f>
        <v>1414511</v>
      </c>
      <c r="E60" s="32">
        <f t="shared" si="11"/>
        <v>1861289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0"/>
        <v>3275800</v>
      </c>
      <c r="O60" s="45">
        <f t="shared" si="8"/>
        <v>13.027173415944548</v>
      </c>
      <c r="P60" s="10"/>
    </row>
    <row r="61" spans="1:16">
      <c r="A61" s="13"/>
      <c r="B61" s="39">
        <v>352</v>
      </c>
      <c r="C61" s="21" t="s">
        <v>73</v>
      </c>
      <c r="D61" s="46">
        <v>122394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122394</v>
      </c>
      <c r="O61" s="47">
        <f t="shared" si="8"/>
        <v>0.48673541213478144</v>
      </c>
      <c r="P61" s="9"/>
    </row>
    <row r="62" spans="1:16">
      <c r="A62" s="13"/>
      <c r="B62" s="39">
        <v>354</v>
      </c>
      <c r="C62" s="21" t="s">
        <v>74</v>
      </c>
      <c r="D62" s="46">
        <v>1291825</v>
      </c>
      <c r="E62" s="46">
        <v>1857796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3149621</v>
      </c>
      <c r="O62" s="47">
        <f t="shared" si="8"/>
        <v>12.525385848189963</v>
      </c>
      <c r="P62" s="9"/>
    </row>
    <row r="63" spans="1:16">
      <c r="A63" s="13"/>
      <c r="B63" s="39">
        <v>359</v>
      </c>
      <c r="C63" s="21" t="s">
        <v>75</v>
      </c>
      <c r="D63" s="46">
        <v>292</v>
      </c>
      <c r="E63" s="46">
        <v>3493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3785</v>
      </c>
      <c r="O63" s="47">
        <f t="shared" si="8"/>
        <v>1.505215561980283E-2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SUM(D65:D75)</f>
        <v>1581712</v>
      </c>
      <c r="E64" s="32">
        <f t="shared" si="12"/>
        <v>1247637</v>
      </c>
      <c r="F64" s="32">
        <f t="shared" si="12"/>
        <v>276003</v>
      </c>
      <c r="G64" s="32">
        <f t="shared" si="12"/>
        <v>1151853</v>
      </c>
      <c r="H64" s="32">
        <f t="shared" si="12"/>
        <v>-350</v>
      </c>
      <c r="I64" s="32">
        <f t="shared" si="12"/>
        <v>-7075856</v>
      </c>
      <c r="J64" s="32">
        <f t="shared" si="12"/>
        <v>-3098414</v>
      </c>
      <c r="K64" s="32">
        <f t="shared" si="12"/>
        <v>-55039310</v>
      </c>
      <c r="L64" s="32">
        <f t="shared" si="12"/>
        <v>0</v>
      </c>
      <c r="M64" s="32">
        <f t="shared" si="12"/>
        <v>13378</v>
      </c>
      <c r="N64" s="32">
        <f>SUM(D64:M64)</f>
        <v>-60943347</v>
      </c>
      <c r="O64" s="45">
        <f t="shared" si="8"/>
        <v>-242.35898098696009</v>
      </c>
      <c r="P64" s="10"/>
    </row>
    <row r="65" spans="1:16">
      <c r="A65" s="12"/>
      <c r="B65" s="25">
        <v>361.1</v>
      </c>
      <c r="C65" s="20" t="s">
        <v>77</v>
      </c>
      <c r="D65" s="46">
        <v>486298</v>
      </c>
      <c r="E65" s="46">
        <v>-27453</v>
      </c>
      <c r="F65" s="46">
        <v>276003</v>
      </c>
      <c r="G65" s="46">
        <v>648249</v>
      </c>
      <c r="H65" s="46">
        <v>-2920</v>
      </c>
      <c r="I65" s="46">
        <v>0</v>
      </c>
      <c r="J65" s="46">
        <v>0</v>
      </c>
      <c r="K65" s="46">
        <v>14161405</v>
      </c>
      <c r="L65" s="46">
        <v>0</v>
      </c>
      <c r="M65" s="46">
        <v>378</v>
      </c>
      <c r="N65" s="46">
        <f>SUM(D65:M65)</f>
        <v>15541960</v>
      </c>
      <c r="O65" s="47">
        <f t="shared" si="8"/>
        <v>61.807133568494265</v>
      </c>
      <c r="P65" s="9"/>
    </row>
    <row r="66" spans="1:16">
      <c r="A66" s="12"/>
      <c r="B66" s="25">
        <v>361.2</v>
      </c>
      <c r="C66" s="20" t="s">
        <v>78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6729930</v>
      </c>
      <c r="L66" s="46">
        <v>0</v>
      </c>
      <c r="M66" s="46">
        <v>0</v>
      </c>
      <c r="N66" s="46">
        <f t="shared" ref="N66:N75" si="13">SUM(D66:M66)</f>
        <v>6729930</v>
      </c>
      <c r="O66" s="47">
        <f t="shared" si="8"/>
        <v>26.763528050298458</v>
      </c>
      <c r="P66" s="9"/>
    </row>
    <row r="67" spans="1:16">
      <c r="A67" s="12"/>
      <c r="B67" s="25">
        <v>361.3</v>
      </c>
      <c r="C67" s="20" t="s">
        <v>79</v>
      </c>
      <c r="D67" s="46">
        <v>-470143</v>
      </c>
      <c r="E67" s="46">
        <v>-1765785</v>
      </c>
      <c r="F67" s="46">
        <v>0</v>
      </c>
      <c r="G67" s="46">
        <v>-279340</v>
      </c>
      <c r="H67" s="46">
        <v>0</v>
      </c>
      <c r="I67" s="46">
        <v>-8156394</v>
      </c>
      <c r="J67" s="46">
        <v>-3098414</v>
      </c>
      <c r="K67" s="46">
        <v>-120350057</v>
      </c>
      <c r="L67" s="46">
        <v>0</v>
      </c>
      <c r="M67" s="46">
        <v>0</v>
      </c>
      <c r="N67" s="46">
        <f t="shared" si="13"/>
        <v>-134120133</v>
      </c>
      <c r="O67" s="47">
        <f t="shared" si="8"/>
        <v>-533.36779753359394</v>
      </c>
      <c r="P67" s="9"/>
    </row>
    <row r="68" spans="1:16">
      <c r="A68" s="12"/>
      <c r="B68" s="25">
        <v>362</v>
      </c>
      <c r="C68" s="20" t="s">
        <v>80</v>
      </c>
      <c r="D68" s="46">
        <v>461902</v>
      </c>
      <c r="E68" s="46">
        <v>1044379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1506281</v>
      </c>
      <c r="O68" s="47">
        <f t="shared" si="8"/>
        <v>5.990165394756203</v>
      </c>
      <c r="P68" s="9"/>
    </row>
    <row r="69" spans="1:16">
      <c r="A69" s="12"/>
      <c r="B69" s="25">
        <v>363.11</v>
      </c>
      <c r="C69" s="20" t="s">
        <v>105</v>
      </c>
      <c r="D69" s="46">
        <v>142919</v>
      </c>
      <c r="E69" s="46">
        <v>37266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180185</v>
      </c>
      <c r="O69" s="47">
        <f t="shared" ref="O69:O84" si="14">(N69/O$86)</f>
        <v>0.71655816654007209</v>
      </c>
      <c r="P69" s="9"/>
    </row>
    <row r="70" spans="1:16">
      <c r="A70" s="12"/>
      <c r="B70" s="25">
        <v>363.24</v>
      </c>
      <c r="C70" s="20" t="s">
        <v>150</v>
      </c>
      <c r="D70" s="46">
        <v>0</v>
      </c>
      <c r="E70" s="46">
        <v>418401</v>
      </c>
      <c r="F70" s="46">
        <v>0</v>
      </c>
      <c r="G70" s="46">
        <v>166959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585360</v>
      </c>
      <c r="O70" s="47">
        <f t="shared" si="14"/>
        <v>2.3278546403190976</v>
      </c>
      <c r="P70" s="9"/>
    </row>
    <row r="71" spans="1:16">
      <c r="A71" s="12"/>
      <c r="B71" s="25">
        <v>364</v>
      </c>
      <c r="C71" s="20" t="s">
        <v>81</v>
      </c>
      <c r="D71" s="46">
        <v>194537</v>
      </c>
      <c r="E71" s="46">
        <v>20046</v>
      </c>
      <c r="F71" s="46">
        <v>0</v>
      </c>
      <c r="G71" s="46">
        <v>122823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337406</v>
      </c>
      <c r="O71" s="47">
        <f t="shared" si="14"/>
        <v>1.3417932943342652</v>
      </c>
      <c r="P71" s="9"/>
    </row>
    <row r="72" spans="1:16">
      <c r="A72" s="12"/>
      <c r="B72" s="25">
        <v>365</v>
      </c>
      <c r="C72" s="20" t="s">
        <v>111</v>
      </c>
      <c r="D72" s="46">
        <v>9161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9161</v>
      </c>
      <c r="O72" s="47">
        <f t="shared" si="14"/>
        <v>3.6431386428801511E-2</v>
      </c>
      <c r="P72" s="9"/>
    </row>
    <row r="73" spans="1:16">
      <c r="A73" s="12"/>
      <c r="B73" s="25">
        <v>366</v>
      </c>
      <c r="C73" s="20" t="s">
        <v>82</v>
      </c>
      <c r="D73" s="46">
        <v>119656</v>
      </c>
      <c r="E73" s="46">
        <v>275007</v>
      </c>
      <c r="F73" s="46">
        <v>0</v>
      </c>
      <c r="G73" s="46">
        <v>241372</v>
      </c>
      <c r="H73" s="46">
        <v>2570</v>
      </c>
      <c r="I73" s="46">
        <v>1080538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1719143</v>
      </c>
      <c r="O73" s="47">
        <f t="shared" si="14"/>
        <v>6.8366731753486656</v>
      </c>
      <c r="P73" s="9"/>
    </row>
    <row r="74" spans="1:16">
      <c r="A74" s="12"/>
      <c r="B74" s="25">
        <v>368</v>
      </c>
      <c r="C74" s="20" t="s">
        <v>83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44419412</v>
      </c>
      <c r="L74" s="46">
        <v>0</v>
      </c>
      <c r="M74" s="46">
        <v>0</v>
      </c>
      <c r="N74" s="46">
        <f t="shared" si="13"/>
        <v>44419412</v>
      </c>
      <c r="O74" s="47">
        <f t="shared" si="14"/>
        <v>176.646737639138</v>
      </c>
      <c r="P74" s="9"/>
    </row>
    <row r="75" spans="1:16">
      <c r="A75" s="12"/>
      <c r="B75" s="25">
        <v>369.9</v>
      </c>
      <c r="C75" s="20" t="s">
        <v>84</v>
      </c>
      <c r="D75" s="46">
        <v>637382</v>
      </c>
      <c r="E75" s="46">
        <v>1245776</v>
      </c>
      <c r="F75" s="46">
        <v>0</v>
      </c>
      <c r="G75" s="46">
        <v>251790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13000</v>
      </c>
      <c r="N75" s="46">
        <f t="shared" si="13"/>
        <v>2147948</v>
      </c>
      <c r="O75" s="47">
        <f t="shared" si="14"/>
        <v>8.5419412309760236</v>
      </c>
      <c r="P75" s="9"/>
    </row>
    <row r="76" spans="1:16" ht="15.75">
      <c r="A76" s="29" t="s">
        <v>52</v>
      </c>
      <c r="B76" s="30"/>
      <c r="C76" s="31"/>
      <c r="D76" s="32">
        <f t="shared" ref="D76:M76" si="15">SUM(D77:D83)</f>
        <v>84463153</v>
      </c>
      <c r="E76" s="32">
        <f t="shared" si="15"/>
        <v>20913487</v>
      </c>
      <c r="F76" s="32">
        <f t="shared" si="15"/>
        <v>74527501</v>
      </c>
      <c r="G76" s="32">
        <f t="shared" si="15"/>
        <v>27596485</v>
      </c>
      <c r="H76" s="32">
        <f t="shared" si="15"/>
        <v>0</v>
      </c>
      <c r="I76" s="32">
        <f t="shared" si="15"/>
        <v>24431777</v>
      </c>
      <c r="J76" s="32">
        <f t="shared" si="15"/>
        <v>5245913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>SUM(D76:M76)</f>
        <v>237178316</v>
      </c>
      <c r="O76" s="45">
        <f t="shared" si="14"/>
        <v>943.20869803824883</v>
      </c>
      <c r="P76" s="9"/>
    </row>
    <row r="77" spans="1:16">
      <c r="A77" s="12"/>
      <c r="B77" s="25">
        <v>381</v>
      </c>
      <c r="C77" s="20" t="s">
        <v>85</v>
      </c>
      <c r="D77" s="46">
        <v>84463153</v>
      </c>
      <c r="E77" s="46">
        <v>20913487</v>
      </c>
      <c r="F77" s="46">
        <v>50671501</v>
      </c>
      <c r="G77" s="46">
        <v>27596485</v>
      </c>
      <c r="H77" s="46">
        <v>0</v>
      </c>
      <c r="I77" s="46">
        <v>9795659</v>
      </c>
      <c r="J77" s="46">
        <v>863696</v>
      </c>
      <c r="K77" s="46">
        <v>0</v>
      </c>
      <c r="L77" s="46">
        <v>0</v>
      </c>
      <c r="M77" s="46">
        <v>0</v>
      </c>
      <c r="N77" s="46">
        <f>SUM(D77:M77)</f>
        <v>194303981</v>
      </c>
      <c r="O77" s="47">
        <f t="shared" si="14"/>
        <v>772.70640939477209</v>
      </c>
      <c r="P77" s="9"/>
    </row>
    <row r="78" spans="1:16">
      <c r="A78" s="12"/>
      <c r="B78" s="25">
        <v>385</v>
      </c>
      <c r="C78" s="20" t="s">
        <v>121</v>
      </c>
      <c r="D78" s="46">
        <v>0</v>
      </c>
      <c r="E78" s="46">
        <v>0</v>
      </c>
      <c r="F78" s="46">
        <v>23856000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ref="N78:N83" si="16">SUM(D78:M78)</f>
        <v>23856000</v>
      </c>
      <c r="O78" s="47">
        <f t="shared" si="14"/>
        <v>94.870336714931653</v>
      </c>
      <c r="P78" s="9"/>
    </row>
    <row r="79" spans="1:16">
      <c r="A79" s="12"/>
      <c r="B79" s="25">
        <v>389.1</v>
      </c>
      <c r="C79" s="20" t="s">
        <v>86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10660289</v>
      </c>
      <c r="J79" s="46">
        <v>3573914</v>
      </c>
      <c r="K79" s="46">
        <v>0</v>
      </c>
      <c r="L79" s="46">
        <v>0</v>
      </c>
      <c r="M79" s="46">
        <v>0</v>
      </c>
      <c r="N79" s="46">
        <f t="shared" si="16"/>
        <v>14234203</v>
      </c>
      <c r="O79" s="47">
        <f t="shared" si="14"/>
        <v>56.606456718590309</v>
      </c>
      <c r="P79" s="9"/>
    </row>
    <row r="80" spans="1:16">
      <c r="A80" s="12"/>
      <c r="B80" s="25">
        <v>389.2</v>
      </c>
      <c r="C80" s="20" t="s">
        <v>87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453718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453718</v>
      </c>
      <c r="O80" s="47">
        <f t="shared" si="14"/>
        <v>1.8043418608997888</v>
      </c>
      <c r="P80" s="9"/>
    </row>
    <row r="81" spans="1:119">
      <c r="A81" s="12"/>
      <c r="B81" s="25">
        <v>389.3</v>
      </c>
      <c r="C81" s="20" t="s">
        <v>88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834565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834565</v>
      </c>
      <c r="O81" s="47">
        <f t="shared" si="14"/>
        <v>3.3188909524017833</v>
      </c>
      <c r="P81" s="9"/>
    </row>
    <row r="82" spans="1:119">
      <c r="A82" s="12"/>
      <c r="B82" s="25">
        <v>389.4</v>
      </c>
      <c r="C82" s="20" t="s">
        <v>89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1897917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1897917</v>
      </c>
      <c r="O82" s="47">
        <f t="shared" si="14"/>
        <v>7.5476200891596639</v>
      </c>
      <c r="P82" s="9"/>
    </row>
    <row r="83" spans="1:119" ht="15.75" thickBot="1">
      <c r="A83" s="12"/>
      <c r="B83" s="25">
        <v>389.9</v>
      </c>
      <c r="C83" s="20" t="s">
        <v>90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789629</v>
      </c>
      <c r="J83" s="46">
        <v>808303</v>
      </c>
      <c r="K83" s="46">
        <v>0</v>
      </c>
      <c r="L83" s="46">
        <v>0</v>
      </c>
      <c r="M83" s="46">
        <v>0</v>
      </c>
      <c r="N83" s="46">
        <f t="shared" si="16"/>
        <v>1597932</v>
      </c>
      <c r="O83" s="47">
        <f t="shared" si="14"/>
        <v>6.3546423074934681</v>
      </c>
      <c r="P83" s="9"/>
    </row>
    <row r="84" spans="1:119" ht="16.5" thickBot="1">
      <c r="A84" s="14" t="s">
        <v>71</v>
      </c>
      <c r="B84" s="23"/>
      <c r="C84" s="22"/>
      <c r="D84" s="15">
        <f t="shared" ref="D84:M84" si="17">SUM(D5,D13,D18,D41,D60,D64,D76)</f>
        <v>220254928</v>
      </c>
      <c r="E84" s="15">
        <f t="shared" si="17"/>
        <v>170546240</v>
      </c>
      <c r="F84" s="15">
        <f t="shared" si="17"/>
        <v>74803504</v>
      </c>
      <c r="G84" s="15">
        <f t="shared" si="17"/>
        <v>39220799</v>
      </c>
      <c r="H84" s="15">
        <f t="shared" si="17"/>
        <v>-350</v>
      </c>
      <c r="I84" s="15">
        <f t="shared" si="17"/>
        <v>168346935</v>
      </c>
      <c r="J84" s="15">
        <f t="shared" si="17"/>
        <v>88905737</v>
      </c>
      <c r="K84" s="15">
        <f t="shared" si="17"/>
        <v>-55039310</v>
      </c>
      <c r="L84" s="15">
        <f t="shared" si="17"/>
        <v>0</v>
      </c>
      <c r="M84" s="15">
        <f t="shared" si="17"/>
        <v>13378</v>
      </c>
      <c r="N84" s="15">
        <f>SUM(D84:M84)</f>
        <v>707051861</v>
      </c>
      <c r="O84" s="38">
        <f t="shared" si="14"/>
        <v>2811.7977920853896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8" t="s">
        <v>151</v>
      </c>
      <c r="M86" s="48"/>
      <c r="N86" s="48"/>
      <c r="O86" s="43">
        <v>251459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customHeight="1" thickBot="1">
      <c r="A88" s="52" t="s">
        <v>113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91</v>
      </c>
      <c r="B3" s="62"/>
      <c r="C3" s="63"/>
      <c r="D3" s="67" t="s">
        <v>46</v>
      </c>
      <c r="E3" s="68"/>
      <c r="F3" s="68"/>
      <c r="G3" s="68"/>
      <c r="H3" s="69"/>
      <c r="I3" s="67" t="s">
        <v>47</v>
      </c>
      <c r="J3" s="69"/>
      <c r="K3" s="67" t="s">
        <v>49</v>
      </c>
      <c r="L3" s="68"/>
      <c r="M3" s="69"/>
      <c r="N3" s="36"/>
      <c r="O3" s="37"/>
      <c r="P3" s="70" t="s">
        <v>177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92</v>
      </c>
      <c r="F4" s="34" t="s">
        <v>93</v>
      </c>
      <c r="G4" s="34" t="s">
        <v>94</v>
      </c>
      <c r="H4" s="34" t="s">
        <v>6</v>
      </c>
      <c r="I4" s="34" t="s">
        <v>7</v>
      </c>
      <c r="J4" s="35" t="s">
        <v>95</v>
      </c>
      <c r="K4" s="35" t="s">
        <v>8</v>
      </c>
      <c r="L4" s="35" t="s">
        <v>9</v>
      </c>
      <c r="M4" s="35" t="s">
        <v>178</v>
      </c>
      <c r="N4" s="35" t="s">
        <v>10</v>
      </c>
      <c r="O4" s="35" t="s">
        <v>179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180</v>
      </c>
      <c r="B5" s="26"/>
      <c r="C5" s="26"/>
      <c r="D5" s="27">
        <f t="shared" ref="D5:N5" si="0">SUM(D6:D12)</f>
        <v>203858522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203858522</v>
      </c>
      <c r="P5" s="33">
        <f t="shared" ref="P5:P36" si="1">(O5/P$95)</f>
        <v>771.54841420028765</v>
      </c>
      <c r="Q5" s="6"/>
    </row>
    <row r="6" spans="1:134">
      <c r="A6" s="12"/>
      <c r="B6" s="25">
        <v>311</v>
      </c>
      <c r="C6" s="20" t="s">
        <v>3</v>
      </c>
      <c r="D6" s="46">
        <v>158142409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158142409</v>
      </c>
      <c r="P6" s="47">
        <f t="shared" si="1"/>
        <v>598.52550526076755</v>
      </c>
      <c r="Q6" s="9"/>
    </row>
    <row r="7" spans="1:134">
      <c r="A7" s="12"/>
      <c r="B7" s="25">
        <v>314.10000000000002</v>
      </c>
      <c r="C7" s="20" t="s">
        <v>11</v>
      </c>
      <c r="D7" s="46">
        <v>27162553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27162553</v>
      </c>
      <c r="P7" s="47">
        <f t="shared" si="1"/>
        <v>102.80278934221482</v>
      </c>
      <c r="Q7" s="9"/>
    </row>
    <row r="8" spans="1:134">
      <c r="A8" s="12"/>
      <c r="B8" s="25">
        <v>314.3</v>
      </c>
      <c r="C8" s="20" t="s">
        <v>12</v>
      </c>
      <c r="D8" s="46">
        <v>5875434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5875434</v>
      </c>
      <c r="P8" s="47">
        <f t="shared" si="1"/>
        <v>22.236901067292408</v>
      </c>
      <c r="Q8" s="9"/>
    </row>
    <row r="9" spans="1:134">
      <c r="A9" s="12"/>
      <c r="B9" s="25">
        <v>314.39999999999998</v>
      </c>
      <c r="C9" s="20" t="s">
        <v>13</v>
      </c>
      <c r="D9" s="46">
        <v>671603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671603</v>
      </c>
      <c r="P9" s="47">
        <f t="shared" si="1"/>
        <v>2.5418325637726138</v>
      </c>
      <c r="Q9" s="9"/>
    </row>
    <row r="10" spans="1:134">
      <c r="A10" s="12"/>
      <c r="B10" s="25">
        <v>314.8</v>
      </c>
      <c r="C10" s="20" t="s">
        <v>15</v>
      </c>
      <c r="D10" s="46">
        <v>232739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232739</v>
      </c>
      <c r="P10" s="47">
        <f t="shared" si="1"/>
        <v>0.88085307698130344</v>
      </c>
      <c r="Q10" s="9"/>
    </row>
    <row r="11" spans="1:134">
      <c r="A11" s="12"/>
      <c r="B11" s="25">
        <v>315.10000000000002</v>
      </c>
      <c r="C11" s="20" t="s">
        <v>181</v>
      </c>
      <c r="D11" s="46">
        <v>9394686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9394686</v>
      </c>
      <c r="P11" s="47">
        <f t="shared" si="1"/>
        <v>35.556301566876087</v>
      </c>
      <c r="Q11" s="9"/>
    </row>
    <row r="12" spans="1:134">
      <c r="A12" s="12"/>
      <c r="B12" s="25">
        <v>316</v>
      </c>
      <c r="C12" s="20" t="s">
        <v>158</v>
      </c>
      <c r="D12" s="46">
        <v>2379098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2379098</v>
      </c>
      <c r="P12" s="47">
        <f t="shared" si="1"/>
        <v>9.0042313223828625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SUM(D14:D19)</f>
        <v>22634522</v>
      </c>
      <c r="E13" s="32">
        <f t="shared" si="3"/>
        <v>7867570</v>
      </c>
      <c r="F13" s="32">
        <f t="shared" si="3"/>
        <v>0</v>
      </c>
      <c r="G13" s="32">
        <f t="shared" si="3"/>
        <v>1475142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31977234</v>
      </c>
      <c r="P13" s="45">
        <f t="shared" si="1"/>
        <v>121.02503217016123</v>
      </c>
      <c r="Q13" s="10"/>
    </row>
    <row r="14" spans="1:134">
      <c r="A14" s="12"/>
      <c r="B14" s="25">
        <v>322</v>
      </c>
      <c r="C14" s="20" t="s">
        <v>182</v>
      </c>
      <c r="D14" s="46">
        <v>191367</v>
      </c>
      <c r="E14" s="46">
        <v>7867570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8058937</v>
      </c>
      <c r="P14" s="47">
        <f t="shared" si="1"/>
        <v>30.500859132541063</v>
      </c>
      <c r="Q14" s="9"/>
    </row>
    <row r="15" spans="1:134">
      <c r="A15" s="12"/>
      <c r="B15" s="25">
        <v>322.89999999999998</v>
      </c>
      <c r="C15" s="20" t="s">
        <v>183</v>
      </c>
      <c r="D15" s="46">
        <v>99955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4">SUM(D15:N15)</f>
        <v>99955</v>
      </c>
      <c r="P15" s="47">
        <f t="shared" si="1"/>
        <v>0.37830217243206421</v>
      </c>
      <c r="Q15" s="9"/>
    </row>
    <row r="16" spans="1:134">
      <c r="A16" s="12"/>
      <c r="B16" s="25">
        <v>323.10000000000002</v>
      </c>
      <c r="C16" s="20" t="s">
        <v>19</v>
      </c>
      <c r="D16" s="46">
        <v>21419287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21419287</v>
      </c>
      <c r="P16" s="47">
        <f t="shared" si="1"/>
        <v>81.066107788963748</v>
      </c>
      <c r="Q16" s="9"/>
    </row>
    <row r="17" spans="1:17">
      <c r="A17" s="12"/>
      <c r="B17" s="25">
        <v>323.39999999999998</v>
      </c>
      <c r="C17" s="20" t="s">
        <v>103</v>
      </c>
      <c r="D17" s="46">
        <v>923913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923913</v>
      </c>
      <c r="P17" s="47">
        <f t="shared" si="1"/>
        <v>3.4967564908031186</v>
      </c>
      <c r="Q17" s="9"/>
    </row>
    <row r="18" spans="1:17">
      <c r="A18" s="12"/>
      <c r="B18" s="25">
        <v>324.31</v>
      </c>
      <c r="C18" s="20" t="s">
        <v>184</v>
      </c>
      <c r="D18" s="46">
        <v>0</v>
      </c>
      <c r="E18" s="46">
        <v>0</v>
      </c>
      <c r="F18" s="46">
        <v>0</v>
      </c>
      <c r="G18" s="46">
        <v>757561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757561</v>
      </c>
      <c r="P18" s="47">
        <f t="shared" si="1"/>
        <v>2.8671599424721821</v>
      </c>
      <c r="Q18" s="9"/>
    </row>
    <row r="19" spans="1:17">
      <c r="A19" s="12"/>
      <c r="B19" s="25">
        <v>324.32</v>
      </c>
      <c r="C19" s="20" t="s">
        <v>104</v>
      </c>
      <c r="D19" s="46">
        <v>0</v>
      </c>
      <c r="E19" s="46">
        <v>0</v>
      </c>
      <c r="F19" s="46">
        <v>0</v>
      </c>
      <c r="G19" s="46">
        <v>717581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717581</v>
      </c>
      <c r="P19" s="47">
        <f t="shared" si="1"/>
        <v>2.7158466429490575</v>
      </c>
      <c r="Q19" s="9"/>
    </row>
    <row r="20" spans="1:17" ht="15.75">
      <c r="A20" s="29" t="s">
        <v>185</v>
      </c>
      <c r="B20" s="30"/>
      <c r="C20" s="31"/>
      <c r="D20" s="32">
        <f t="shared" ref="D20:N20" si="5">SUM(D21:D49)</f>
        <v>43062647</v>
      </c>
      <c r="E20" s="32">
        <f t="shared" si="5"/>
        <v>38953824</v>
      </c>
      <c r="F20" s="32">
        <f t="shared" si="5"/>
        <v>62031</v>
      </c>
      <c r="G20" s="32">
        <f t="shared" si="5"/>
        <v>40949084</v>
      </c>
      <c r="H20" s="32">
        <f t="shared" si="5"/>
        <v>0</v>
      </c>
      <c r="I20" s="32">
        <f t="shared" si="5"/>
        <v>875057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379922</v>
      </c>
      <c r="N20" s="32">
        <f t="shared" si="5"/>
        <v>0</v>
      </c>
      <c r="O20" s="44">
        <f>SUM(D20:N20)</f>
        <v>124282565</v>
      </c>
      <c r="P20" s="45">
        <f t="shared" si="1"/>
        <v>470.37531223980017</v>
      </c>
      <c r="Q20" s="10"/>
    </row>
    <row r="21" spans="1:17">
      <c r="A21" s="12"/>
      <c r="B21" s="25">
        <v>331.1</v>
      </c>
      <c r="C21" s="20" t="s">
        <v>25</v>
      </c>
      <c r="D21" s="46">
        <v>64628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64628</v>
      </c>
      <c r="P21" s="47">
        <f t="shared" si="1"/>
        <v>0.24459919763833168</v>
      </c>
      <c r="Q21" s="9"/>
    </row>
    <row r="22" spans="1:17">
      <c r="A22" s="12"/>
      <c r="B22" s="25">
        <v>331.2</v>
      </c>
      <c r="C22" s="20" t="s">
        <v>26</v>
      </c>
      <c r="D22" s="46">
        <v>213840</v>
      </c>
      <c r="E22" s="46">
        <v>163982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377822</v>
      </c>
      <c r="P22" s="47">
        <f t="shared" si="1"/>
        <v>1.4299523124668836</v>
      </c>
      <c r="Q22" s="9"/>
    </row>
    <row r="23" spans="1:17">
      <c r="A23" s="12"/>
      <c r="B23" s="25">
        <v>331.41</v>
      </c>
      <c r="C23" s="20" t="s">
        <v>196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59000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3" si="6">SUM(D23:N23)</f>
        <v>59000</v>
      </c>
      <c r="P23" s="47">
        <f t="shared" si="1"/>
        <v>0.22329876617969874</v>
      </c>
      <c r="Q23" s="9"/>
    </row>
    <row r="24" spans="1:17">
      <c r="A24" s="12"/>
      <c r="B24" s="25">
        <v>331.49</v>
      </c>
      <c r="C24" s="20" t="s">
        <v>30</v>
      </c>
      <c r="D24" s="46">
        <v>0</v>
      </c>
      <c r="E24" s="46">
        <v>0</v>
      </c>
      <c r="F24" s="46">
        <v>0</v>
      </c>
      <c r="G24" s="46">
        <v>612041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612041</v>
      </c>
      <c r="P24" s="47">
        <f t="shared" si="1"/>
        <v>2.3164067822269323</v>
      </c>
      <c r="Q24" s="9"/>
    </row>
    <row r="25" spans="1:17">
      <c r="A25" s="12"/>
      <c r="B25" s="25">
        <v>331.51</v>
      </c>
      <c r="C25" s="20" t="s">
        <v>197</v>
      </c>
      <c r="D25" s="46">
        <v>0</v>
      </c>
      <c r="E25" s="46">
        <v>10441141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10441141</v>
      </c>
      <c r="P25" s="47">
        <f t="shared" si="1"/>
        <v>39.51684581030959</v>
      </c>
      <c r="Q25" s="9"/>
    </row>
    <row r="26" spans="1:17">
      <c r="A26" s="12"/>
      <c r="B26" s="25">
        <v>331.62</v>
      </c>
      <c r="C26" s="20" t="s">
        <v>166</v>
      </c>
      <c r="D26" s="46">
        <v>0</v>
      </c>
      <c r="E26" s="46">
        <v>12937374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12937374</v>
      </c>
      <c r="P26" s="47">
        <f t="shared" si="1"/>
        <v>48.964400878056168</v>
      </c>
      <c r="Q26" s="9"/>
    </row>
    <row r="27" spans="1:17">
      <c r="A27" s="12"/>
      <c r="B27" s="25">
        <v>331.7</v>
      </c>
      <c r="C27" s="20" t="s">
        <v>108</v>
      </c>
      <c r="D27" s="46">
        <v>491632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491632</v>
      </c>
      <c r="P27" s="47">
        <f t="shared" si="1"/>
        <v>1.8606918477026719</v>
      </c>
      <c r="Q27" s="9"/>
    </row>
    <row r="28" spans="1:17">
      <c r="A28" s="12"/>
      <c r="B28" s="25">
        <v>332</v>
      </c>
      <c r="C28" s="20" t="s">
        <v>198</v>
      </c>
      <c r="D28" s="46">
        <v>0</v>
      </c>
      <c r="E28" s="46">
        <v>10428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10428</v>
      </c>
      <c r="P28" s="47">
        <f t="shared" si="1"/>
        <v>3.9467110741049125E-2</v>
      </c>
      <c r="Q28" s="9"/>
    </row>
    <row r="29" spans="1:17">
      <c r="A29" s="12"/>
      <c r="B29" s="25">
        <v>334.1</v>
      </c>
      <c r="C29" s="20" t="s">
        <v>199</v>
      </c>
      <c r="D29" s="46">
        <v>166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166</v>
      </c>
      <c r="P29" s="47">
        <f t="shared" si="1"/>
        <v>6.2826432518355913E-4</v>
      </c>
      <c r="Q29" s="9"/>
    </row>
    <row r="30" spans="1:17">
      <c r="A30" s="12"/>
      <c r="B30" s="25">
        <v>334.2</v>
      </c>
      <c r="C30" s="20" t="s">
        <v>29</v>
      </c>
      <c r="D30" s="46">
        <v>20647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20647</v>
      </c>
      <c r="P30" s="47">
        <f t="shared" si="1"/>
        <v>7.8143213988343049E-2</v>
      </c>
      <c r="Q30" s="9"/>
    </row>
    <row r="31" spans="1:17">
      <c r="A31" s="12"/>
      <c r="B31" s="25">
        <v>334.31</v>
      </c>
      <c r="C31" s="20" t="s">
        <v>200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10484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10484</v>
      </c>
      <c r="P31" s="47">
        <f t="shared" si="1"/>
        <v>3.9679055332677314E-2</v>
      </c>
      <c r="Q31" s="9"/>
    </row>
    <row r="32" spans="1:17">
      <c r="A32" s="12"/>
      <c r="B32" s="25">
        <v>334.34</v>
      </c>
      <c r="C32" s="20" t="s">
        <v>201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3100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3100</v>
      </c>
      <c r="P32" s="47">
        <f t="shared" si="1"/>
        <v>1.1732647036560443E-2</v>
      </c>
      <c r="Q32" s="9"/>
    </row>
    <row r="33" spans="1:17">
      <c r="A33" s="12"/>
      <c r="B33" s="25">
        <v>334.36</v>
      </c>
      <c r="C33" s="20" t="s">
        <v>202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537833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537833</v>
      </c>
      <c r="P33" s="47">
        <f t="shared" si="1"/>
        <v>2.0355499205207783</v>
      </c>
      <c r="Q33" s="9"/>
    </row>
    <row r="34" spans="1:17">
      <c r="A34" s="12"/>
      <c r="B34" s="25">
        <v>334.49</v>
      </c>
      <c r="C34" s="20" t="s">
        <v>32</v>
      </c>
      <c r="D34" s="46">
        <v>0</v>
      </c>
      <c r="E34" s="46">
        <v>0</v>
      </c>
      <c r="F34" s="46">
        <v>0</v>
      </c>
      <c r="G34" s="46">
        <v>3704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3704</v>
      </c>
      <c r="P34" s="47">
        <f t="shared" si="1"/>
        <v>1.4018620846264476E-2</v>
      </c>
      <c r="Q34" s="9"/>
    </row>
    <row r="35" spans="1:17">
      <c r="A35" s="12"/>
      <c r="B35" s="25">
        <v>334.62</v>
      </c>
      <c r="C35" s="20" t="s">
        <v>203</v>
      </c>
      <c r="D35" s="46">
        <v>0</v>
      </c>
      <c r="E35" s="46">
        <v>677181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677181</v>
      </c>
      <c r="P35" s="47">
        <f t="shared" si="1"/>
        <v>2.5629437589887214</v>
      </c>
      <c r="Q35" s="9"/>
    </row>
    <row r="36" spans="1:17">
      <c r="A36" s="12"/>
      <c r="B36" s="25">
        <v>334.7</v>
      </c>
      <c r="C36" s="20" t="s">
        <v>34</v>
      </c>
      <c r="D36" s="46">
        <v>13694</v>
      </c>
      <c r="E36" s="46">
        <v>0</v>
      </c>
      <c r="F36" s="46">
        <v>0</v>
      </c>
      <c r="G36" s="46">
        <v>0</v>
      </c>
      <c r="H36" s="46">
        <v>0</v>
      </c>
      <c r="I36" s="46">
        <v>50000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63694</v>
      </c>
      <c r="P36" s="47">
        <f t="shared" si="1"/>
        <v>0.24106426462796154</v>
      </c>
      <c r="Q36" s="9"/>
    </row>
    <row r="37" spans="1:17">
      <c r="A37" s="12"/>
      <c r="B37" s="25">
        <v>335.125</v>
      </c>
      <c r="C37" s="20" t="s">
        <v>186</v>
      </c>
      <c r="D37" s="46">
        <v>13410171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13410171</v>
      </c>
      <c r="P37" s="47">
        <f t="shared" ref="P37:P68" si="7">(O37/P$95)</f>
        <v>50.753807433199604</v>
      </c>
      <c r="Q37" s="9"/>
    </row>
    <row r="38" spans="1:17">
      <c r="A38" s="12"/>
      <c r="B38" s="25">
        <v>335.14</v>
      </c>
      <c r="C38" s="20" t="s">
        <v>126</v>
      </c>
      <c r="D38" s="46">
        <v>106166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106166</v>
      </c>
      <c r="P38" s="47">
        <f t="shared" si="7"/>
        <v>0.40180909847854063</v>
      </c>
      <c r="Q38" s="9"/>
    </row>
    <row r="39" spans="1:17">
      <c r="A39" s="12"/>
      <c r="B39" s="25">
        <v>335.15</v>
      </c>
      <c r="C39" s="20" t="s">
        <v>127</v>
      </c>
      <c r="D39" s="46">
        <v>234450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234450</v>
      </c>
      <c r="P39" s="47">
        <f t="shared" si="7"/>
        <v>0.88732874120051475</v>
      </c>
      <c r="Q39" s="9"/>
    </row>
    <row r="40" spans="1:17">
      <c r="A40" s="12"/>
      <c r="B40" s="25">
        <v>335.18</v>
      </c>
      <c r="C40" s="20" t="s">
        <v>187</v>
      </c>
      <c r="D40" s="46">
        <v>21843032</v>
      </c>
      <c r="E40" s="46">
        <v>2000004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23843036</v>
      </c>
      <c r="P40" s="47">
        <f t="shared" si="7"/>
        <v>90.239330860646433</v>
      </c>
      <c r="Q40" s="9"/>
    </row>
    <row r="41" spans="1:17">
      <c r="A41" s="12"/>
      <c r="B41" s="25">
        <v>335.19</v>
      </c>
      <c r="C41" s="20" t="s">
        <v>204</v>
      </c>
      <c r="D41" s="46">
        <v>3373060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3373060</v>
      </c>
      <c r="P41" s="47">
        <f t="shared" si="7"/>
        <v>12.766104004238892</v>
      </c>
      <c r="Q41" s="9"/>
    </row>
    <row r="42" spans="1:17">
      <c r="A42" s="12"/>
      <c r="B42" s="25">
        <v>335.21</v>
      </c>
      <c r="C42" s="20" t="s">
        <v>205</v>
      </c>
      <c r="D42" s="46">
        <v>92779</v>
      </c>
      <c r="E42" s="46">
        <v>67628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160407</v>
      </c>
      <c r="P42" s="47">
        <f t="shared" si="7"/>
        <v>0.60709635909469384</v>
      </c>
      <c r="Q42" s="9"/>
    </row>
    <row r="43" spans="1:17">
      <c r="A43" s="12"/>
      <c r="B43" s="25">
        <v>335.29</v>
      </c>
      <c r="C43" s="20" t="s">
        <v>109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379922</v>
      </c>
      <c r="N43" s="46">
        <v>0</v>
      </c>
      <c r="O43" s="46">
        <f t="shared" si="6"/>
        <v>379922</v>
      </c>
      <c r="P43" s="47">
        <f t="shared" si="7"/>
        <v>1.4379002346529408</v>
      </c>
      <c r="Q43" s="9"/>
    </row>
    <row r="44" spans="1:17">
      <c r="A44" s="12"/>
      <c r="B44" s="25">
        <v>335.45</v>
      </c>
      <c r="C44" s="20" t="s">
        <v>206</v>
      </c>
      <c r="D44" s="46">
        <v>254991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8" si="8">SUM(D44:N44)</f>
        <v>254991</v>
      </c>
      <c r="P44" s="47">
        <f t="shared" si="7"/>
        <v>0.96507077435470445</v>
      </c>
      <c r="Q44" s="9"/>
    </row>
    <row r="45" spans="1:17">
      <c r="A45" s="12"/>
      <c r="B45" s="25">
        <v>335.9</v>
      </c>
      <c r="C45" s="20" t="s">
        <v>40</v>
      </c>
      <c r="D45" s="46">
        <v>0</v>
      </c>
      <c r="E45" s="46">
        <v>0</v>
      </c>
      <c r="F45" s="46">
        <v>62031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62031</v>
      </c>
      <c r="P45" s="47">
        <f t="shared" si="7"/>
        <v>0.23477026720157446</v>
      </c>
      <c r="Q45" s="9"/>
    </row>
    <row r="46" spans="1:17">
      <c r="A46" s="12"/>
      <c r="B46" s="25">
        <v>337.1</v>
      </c>
      <c r="C46" s="20" t="s">
        <v>129</v>
      </c>
      <c r="D46" s="46">
        <v>20000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20000</v>
      </c>
      <c r="P46" s="47">
        <f t="shared" si="7"/>
        <v>7.5694497010067363E-2</v>
      </c>
      <c r="Q46" s="9"/>
    </row>
    <row r="47" spans="1:17">
      <c r="A47" s="12"/>
      <c r="B47" s="25">
        <v>337.7</v>
      </c>
      <c r="C47" s="20" t="s">
        <v>44</v>
      </c>
      <c r="D47" s="46">
        <v>2613837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2613837</v>
      </c>
      <c r="P47" s="47">
        <f t="shared" si="7"/>
        <v>9.892653849065173</v>
      </c>
      <c r="Q47" s="9"/>
    </row>
    <row r="48" spans="1:17">
      <c r="A48" s="12"/>
      <c r="B48" s="25">
        <v>337.9</v>
      </c>
      <c r="C48" s="20" t="s">
        <v>160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214640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214640</v>
      </c>
      <c r="P48" s="47">
        <f t="shared" si="7"/>
        <v>0.812353341912043</v>
      </c>
      <c r="Q48" s="9"/>
    </row>
    <row r="49" spans="1:17">
      <c r="A49" s="12"/>
      <c r="B49" s="25">
        <v>338</v>
      </c>
      <c r="C49" s="20" t="s">
        <v>45</v>
      </c>
      <c r="D49" s="46">
        <v>309554</v>
      </c>
      <c r="E49" s="46">
        <v>12656086</v>
      </c>
      <c r="F49" s="46">
        <v>0</v>
      </c>
      <c r="G49" s="46">
        <v>40333339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53298979</v>
      </c>
      <c r="P49" s="47">
        <f t="shared" si="7"/>
        <v>201.72197032775716</v>
      </c>
      <c r="Q49" s="9"/>
    </row>
    <row r="50" spans="1:17" ht="15.75">
      <c r="A50" s="29" t="s">
        <v>50</v>
      </c>
      <c r="B50" s="30"/>
      <c r="C50" s="31"/>
      <c r="D50" s="32">
        <f t="shared" ref="D50:N50" si="9">SUM(D51:D69)</f>
        <v>25888012</v>
      </c>
      <c r="E50" s="32">
        <f t="shared" si="9"/>
        <v>19331650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289687968</v>
      </c>
      <c r="J50" s="32">
        <f t="shared" si="9"/>
        <v>137433755</v>
      </c>
      <c r="K50" s="32">
        <f t="shared" si="9"/>
        <v>0</v>
      </c>
      <c r="L50" s="32">
        <f t="shared" si="9"/>
        <v>0</v>
      </c>
      <c r="M50" s="32">
        <f t="shared" si="9"/>
        <v>13527867</v>
      </c>
      <c r="N50" s="32">
        <f t="shared" si="9"/>
        <v>7500</v>
      </c>
      <c r="O50" s="32">
        <f>SUM(D50:N50)</f>
        <v>485876752</v>
      </c>
      <c r="P50" s="45">
        <f t="shared" si="7"/>
        <v>1838.9098175762622</v>
      </c>
      <c r="Q50" s="10"/>
    </row>
    <row r="51" spans="1:17">
      <c r="A51" s="12"/>
      <c r="B51" s="25">
        <v>341.2</v>
      </c>
      <c r="C51" s="20" t="s">
        <v>130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137433755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68" si="10">SUM(D51:N51)</f>
        <v>137433755</v>
      </c>
      <c r="P51" s="47">
        <f t="shared" si="7"/>
        <v>520.14894784649152</v>
      </c>
      <c r="Q51" s="9"/>
    </row>
    <row r="52" spans="1:17">
      <c r="A52" s="12"/>
      <c r="B52" s="25">
        <v>341.3</v>
      </c>
      <c r="C52" s="20" t="s">
        <v>131</v>
      </c>
      <c r="D52" s="46">
        <v>538688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538688</v>
      </c>
      <c r="P52" s="47">
        <f t="shared" si="7"/>
        <v>2.0387858602679585</v>
      </c>
      <c r="Q52" s="9"/>
    </row>
    <row r="53" spans="1:17">
      <c r="A53" s="12"/>
      <c r="B53" s="25">
        <v>341.9</v>
      </c>
      <c r="C53" s="20" t="s">
        <v>132</v>
      </c>
      <c r="D53" s="46">
        <v>163877</v>
      </c>
      <c r="E53" s="46">
        <v>1601525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1765402</v>
      </c>
      <c r="P53" s="47">
        <f t="shared" si="7"/>
        <v>6.6815608205283477</v>
      </c>
      <c r="Q53" s="9"/>
    </row>
    <row r="54" spans="1:17">
      <c r="A54" s="12"/>
      <c r="B54" s="25">
        <v>342.1</v>
      </c>
      <c r="C54" s="20" t="s">
        <v>56</v>
      </c>
      <c r="D54" s="46">
        <v>4277872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4277872</v>
      </c>
      <c r="P54" s="47">
        <f t="shared" si="7"/>
        <v>16.190568465672545</v>
      </c>
      <c r="Q54" s="9"/>
    </row>
    <row r="55" spans="1:17">
      <c r="A55" s="12"/>
      <c r="B55" s="25">
        <v>342.2</v>
      </c>
      <c r="C55" s="20" t="s">
        <v>57</v>
      </c>
      <c r="D55" s="46">
        <v>1524864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1524864</v>
      </c>
      <c r="P55" s="47">
        <f t="shared" si="7"/>
        <v>5.7711906744379684</v>
      </c>
      <c r="Q55" s="9"/>
    </row>
    <row r="56" spans="1:17">
      <c r="A56" s="12"/>
      <c r="B56" s="25">
        <v>342.4</v>
      </c>
      <c r="C56" s="20" t="s">
        <v>58</v>
      </c>
      <c r="D56" s="46">
        <v>0</v>
      </c>
      <c r="E56" s="46">
        <v>17730125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17730125</v>
      </c>
      <c r="P56" s="47">
        <f t="shared" si="7"/>
        <v>67.103644690031032</v>
      </c>
      <c r="Q56" s="9"/>
    </row>
    <row r="57" spans="1:17">
      <c r="A57" s="12"/>
      <c r="B57" s="25">
        <v>343.3</v>
      </c>
      <c r="C57" s="20" t="s">
        <v>188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13527867</v>
      </c>
      <c r="N57" s="46">
        <v>0</v>
      </c>
      <c r="O57" s="46">
        <f t="shared" si="10"/>
        <v>13527867</v>
      </c>
      <c r="P57" s="47">
        <f t="shared" si="7"/>
        <v>51.19925440920445</v>
      </c>
      <c r="Q57" s="9"/>
    </row>
    <row r="58" spans="1:17">
      <c r="A58" s="12"/>
      <c r="B58" s="25">
        <v>343.4</v>
      </c>
      <c r="C58" s="20" t="s">
        <v>59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54300451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54300451</v>
      </c>
      <c r="P58" s="47">
        <f t="shared" si="7"/>
        <v>205.51226629324049</v>
      </c>
      <c r="Q58" s="9"/>
    </row>
    <row r="59" spans="1:17">
      <c r="A59" s="12"/>
      <c r="B59" s="25">
        <v>343.6</v>
      </c>
      <c r="C59" s="20" t="s">
        <v>60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202418818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202418818</v>
      </c>
      <c r="P59" s="47">
        <f t="shared" si="7"/>
        <v>766.09953069411858</v>
      </c>
      <c r="Q59" s="9"/>
    </row>
    <row r="60" spans="1:17">
      <c r="A60" s="12"/>
      <c r="B60" s="25">
        <v>344.1</v>
      </c>
      <c r="C60" s="20" t="s">
        <v>133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1329165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1329165</v>
      </c>
      <c r="P60" s="47">
        <f t="shared" si="7"/>
        <v>5.0305238059193096</v>
      </c>
      <c r="Q60" s="9"/>
    </row>
    <row r="61" spans="1:17">
      <c r="A61" s="12"/>
      <c r="B61" s="25">
        <v>344.2</v>
      </c>
      <c r="C61" s="20" t="s">
        <v>134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259627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259627</v>
      </c>
      <c r="P61" s="47">
        <f t="shared" si="7"/>
        <v>0.98261675876163801</v>
      </c>
      <c r="Q61" s="9"/>
    </row>
    <row r="62" spans="1:17">
      <c r="A62" s="12"/>
      <c r="B62" s="25">
        <v>344.5</v>
      </c>
      <c r="C62" s="20" t="s">
        <v>135</v>
      </c>
      <c r="D62" s="46">
        <v>285237</v>
      </c>
      <c r="E62" s="46">
        <v>0</v>
      </c>
      <c r="F62" s="46">
        <v>0</v>
      </c>
      <c r="G62" s="46">
        <v>0</v>
      </c>
      <c r="H62" s="46">
        <v>0</v>
      </c>
      <c r="I62" s="46">
        <v>9456122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9741359</v>
      </c>
      <c r="P62" s="47">
        <f t="shared" si="7"/>
        <v>36.868363484974644</v>
      </c>
      <c r="Q62" s="9"/>
    </row>
    <row r="63" spans="1:17">
      <c r="A63" s="12"/>
      <c r="B63" s="25">
        <v>345.1</v>
      </c>
      <c r="C63" s="20" t="s">
        <v>65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584249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584249</v>
      </c>
      <c r="P63" s="47">
        <f t="shared" si="7"/>
        <v>2.2112217091817423</v>
      </c>
      <c r="Q63" s="9"/>
    </row>
    <row r="64" spans="1:17">
      <c r="A64" s="12"/>
      <c r="B64" s="25">
        <v>345.9</v>
      </c>
      <c r="C64" s="20" t="s">
        <v>66</v>
      </c>
      <c r="D64" s="46">
        <v>7786895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7500</v>
      </c>
      <c r="O64" s="46">
        <f t="shared" si="10"/>
        <v>7794395</v>
      </c>
      <c r="P64" s="47">
        <f t="shared" si="7"/>
        <v>29.499640451139204</v>
      </c>
      <c r="Q64" s="9"/>
    </row>
    <row r="65" spans="1:17">
      <c r="A65" s="12"/>
      <c r="B65" s="25">
        <v>347.1</v>
      </c>
      <c r="C65" s="20" t="s">
        <v>67</v>
      </c>
      <c r="D65" s="46">
        <v>911336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911336</v>
      </c>
      <c r="P65" s="47">
        <f t="shared" si="7"/>
        <v>3.4491560063583377</v>
      </c>
      <c r="Q65" s="9"/>
    </row>
    <row r="66" spans="1:17">
      <c r="A66" s="12"/>
      <c r="B66" s="25">
        <v>347.2</v>
      </c>
      <c r="C66" s="20" t="s">
        <v>68</v>
      </c>
      <c r="D66" s="46">
        <v>6525359</v>
      </c>
      <c r="E66" s="46">
        <v>0</v>
      </c>
      <c r="F66" s="46">
        <v>0</v>
      </c>
      <c r="G66" s="46">
        <v>0</v>
      </c>
      <c r="H66" s="46">
        <v>0</v>
      </c>
      <c r="I66" s="46">
        <v>5577747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0"/>
        <v>12103106</v>
      </c>
      <c r="P66" s="47">
        <f t="shared" si="7"/>
        <v>45.80692604647642</v>
      </c>
      <c r="Q66" s="9"/>
    </row>
    <row r="67" spans="1:17">
      <c r="A67" s="12"/>
      <c r="B67" s="25">
        <v>347.5</v>
      </c>
      <c r="C67" s="20" t="s">
        <v>69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15761789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0"/>
        <v>15761789</v>
      </c>
      <c r="P67" s="47">
        <f t="shared" si="7"/>
        <v>59.654034516690636</v>
      </c>
      <c r="Q67" s="9"/>
    </row>
    <row r="68" spans="1:17">
      <c r="A68" s="12"/>
      <c r="B68" s="25">
        <v>347.9</v>
      </c>
      <c r="C68" s="20" t="s">
        <v>70</v>
      </c>
      <c r="D68" s="46">
        <v>770335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0"/>
        <v>770335</v>
      </c>
      <c r="P68" s="47">
        <f t="shared" si="7"/>
        <v>2.9155060177125125</v>
      </c>
      <c r="Q68" s="9"/>
    </row>
    <row r="69" spans="1:17">
      <c r="A69" s="12"/>
      <c r="B69" s="25">
        <v>349</v>
      </c>
      <c r="C69" s="20" t="s">
        <v>189</v>
      </c>
      <c r="D69" s="46">
        <v>3103549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>SUM(D69:N69)</f>
        <v>3103549</v>
      </c>
      <c r="P69" s="47">
        <f t="shared" ref="P69:P93" si="11">(O69/P$95)</f>
        <v>11.746079025054879</v>
      </c>
      <c r="Q69" s="9"/>
    </row>
    <row r="70" spans="1:17" ht="15.75">
      <c r="A70" s="29" t="s">
        <v>51</v>
      </c>
      <c r="B70" s="30"/>
      <c r="C70" s="31"/>
      <c r="D70" s="32">
        <f t="shared" ref="D70:N70" si="12">SUM(D71:D74)</f>
        <v>2725772</v>
      </c>
      <c r="E70" s="32">
        <f t="shared" si="12"/>
        <v>545173</v>
      </c>
      <c r="F70" s="32">
        <f t="shared" si="12"/>
        <v>0</v>
      </c>
      <c r="G70" s="32">
        <f t="shared" si="12"/>
        <v>166</v>
      </c>
      <c r="H70" s="32">
        <f t="shared" si="12"/>
        <v>0</v>
      </c>
      <c r="I70" s="32">
        <f t="shared" si="12"/>
        <v>0</v>
      </c>
      <c r="J70" s="32">
        <f t="shared" si="12"/>
        <v>0</v>
      </c>
      <c r="K70" s="32">
        <f t="shared" si="12"/>
        <v>0</v>
      </c>
      <c r="L70" s="32">
        <f t="shared" si="12"/>
        <v>0</v>
      </c>
      <c r="M70" s="32">
        <f t="shared" si="12"/>
        <v>0</v>
      </c>
      <c r="N70" s="32">
        <f t="shared" si="12"/>
        <v>0</v>
      </c>
      <c r="O70" s="32">
        <f>SUM(D70:N70)</f>
        <v>3271111</v>
      </c>
      <c r="P70" s="45">
        <f t="shared" si="11"/>
        <v>12.380255090454924</v>
      </c>
      <c r="Q70" s="10"/>
    </row>
    <row r="71" spans="1:17">
      <c r="A71" s="13"/>
      <c r="B71" s="39">
        <v>351.9</v>
      </c>
      <c r="C71" s="21" t="s">
        <v>190</v>
      </c>
      <c r="D71" s="46">
        <v>503951</v>
      </c>
      <c r="E71" s="46">
        <v>545173</v>
      </c>
      <c r="F71" s="46">
        <v>0</v>
      </c>
      <c r="G71" s="46">
        <v>166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ref="O71:O74" si="13">SUM(D71:N71)</f>
        <v>1049290</v>
      </c>
      <c r="P71" s="47">
        <f t="shared" si="11"/>
        <v>3.9712739383846793</v>
      </c>
      <c r="Q71" s="9"/>
    </row>
    <row r="72" spans="1:17">
      <c r="A72" s="13"/>
      <c r="B72" s="39">
        <v>352</v>
      </c>
      <c r="C72" s="21" t="s">
        <v>73</v>
      </c>
      <c r="D72" s="46">
        <v>5625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3"/>
        <v>5625</v>
      </c>
      <c r="P72" s="47">
        <f t="shared" si="11"/>
        <v>2.1289077284081446E-2</v>
      </c>
      <c r="Q72" s="9"/>
    </row>
    <row r="73" spans="1:17">
      <c r="A73" s="13"/>
      <c r="B73" s="39">
        <v>354</v>
      </c>
      <c r="C73" s="21" t="s">
        <v>74</v>
      </c>
      <c r="D73" s="46">
        <v>2115871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3"/>
        <v>2115871</v>
      </c>
      <c r="P73" s="47">
        <f t="shared" si="11"/>
        <v>8.0079895541594119</v>
      </c>
      <c r="Q73" s="9"/>
    </row>
    <row r="74" spans="1:17">
      <c r="A74" s="13"/>
      <c r="B74" s="39">
        <v>359</v>
      </c>
      <c r="C74" s="21" t="s">
        <v>75</v>
      </c>
      <c r="D74" s="46">
        <v>100325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3"/>
        <v>100325</v>
      </c>
      <c r="P74" s="47">
        <f t="shared" si="11"/>
        <v>0.37970252062675042</v>
      </c>
      <c r="Q74" s="9"/>
    </row>
    <row r="75" spans="1:17" ht="15.75">
      <c r="A75" s="29" t="s">
        <v>4</v>
      </c>
      <c r="B75" s="30"/>
      <c r="C75" s="31"/>
      <c r="D75" s="32">
        <f t="shared" ref="D75:N75" si="14">SUM(D76:D83)</f>
        <v>395523</v>
      </c>
      <c r="E75" s="32">
        <f t="shared" si="14"/>
        <v>-5134946</v>
      </c>
      <c r="F75" s="32">
        <f t="shared" si="14"/>
        <v>0</v>
      </c>
      <c r="G75" s="32">
        <f t="shared" si="14"/>
        <v>-3315914</v>
      </c>
      <c r="H75" s="32">
        <f t="shared" si="14"/>
        <v>-32436</v>
      </c>
      <c r="I75" s="32">
        <f t="shared" si="14"/>
        <v>-7828343</v>
      </c>
      <c r="J75" s="32">
        <f t="shared" si="14"/>
        <v>-9451537</v>
      </c>
      <c r="K75" s="32">
        <f t="shared" si="14"/>
        <v>-146990729</v>
      </c>
      <c r="L75" s="32">
        <f t="shared" si="14"/>
        <v>0</v>
      </c>
      <c r="M75" s="32">
        <f t="shared" si="14"/>
        <v>0</v>
      </c>
      <c r="N75" s="32">
        <f t="shared" si="14"/>
        <v>-2033</v>
      </c>
      <c r="O75" s="32">
        <f>SUM(D75:N75)</f>
        <v>-172360415</v>
      </c>
      <c r="P75" s="45">
        <f t="shared" si="11"/>
        <v>-652.33674589357349</v>
      </c>
      <c r="Q75" s="10"/>
    </row>
    <row r="76" spans="1:17">
      <c r="A76" s="12"/>
      <c r="B76" s="25">
        <v>361.1</v>
      </c>
      <c r="C76" s="20" t="s">
        <v>77</v>
      </c>
      <c r="D76" s="46">
        <v>1978193</v>
      </c>
      <c r="E76" s="46">
        <v>1743365</v>
      </c>
      <c r="F76" s="46">
        <v>0</v>
      </c>
      <c r="G76" s="46">
        <v>1327590</v>
      </c>
      <c r="H76" s="46">
        <v>6153</v>
      </c>
      <c r="I76" s="46">
        <v>4872987</v>
      </c>
      <c r="J76" s="46">
        <v>1668161</v>
      </c>
      <c r="K76" s="46">
        <v>5716305</v>
      </c>
      <c r="L76" s="46">
        <v>0</v>
      </c>
      <c r="M76" s="46">
        <v>0</v>
      </c>
      <c r="N76" s="46">
        <v>631</v>
      </c>
      <c r="O76" s="46">
        <f>SUM(D76:N76)</f>
        <v>17313385</v>
      </c>
      <c r="P76" s="47">
        <f t="shared" si="11"/>
        <v>65.526398455832265</v>
      </c>
      <c r="Q76" s="9"/>
    </row>
    <row r="77" spans="1:17">
      <c r="A77" s="12"/>
      <c r="B77" s="25">
        <v>361.2</v>
      </c>
      <c r="C77" s="20" t="s">
        <v>78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580626</v>
      </c>
      <c r="J77" s="46">
        <v>0</v>
      </c>
      <c r="K77" s="46">
        <v>17784453</v>
      </c>
      <c r="L77" s="46">
        <v>0</v>
      </c>
      <c r="M77" s="46">
        <v>0</v>
      </c>
      <c r="N77" s="46">
        <v>0</v>
      </c>
      <c r="O77" s="46">
        <f t="shared" ref="O77:O92" si="15">SUM(D77:N77)</f>
        <v>18365079</v>
      </c>
      <c r="P77" s="47">
        <f t="shared" si="11"/>
        <v>69.506770872757556</v>
      </c>
      <c r="Q77" s="9"/>
    </row>
    <row r="78" spans="1:17">
      <c r="A78" s="12"/>
      <c r="B78" s="25">
        <v>361.3</v>
      </c>
      <c r="C78" s="20" t="s">
        <v>79</v>
      </c>
      <c r="D78" s="46">
        <v>-6822993</v>
      </c>
      <c r="E78" s="46">
        <v>-8711898</v>
      </c>
      <c r="F78" s="46">
        <v>0</v>
      </c>
      <c r="G78" s="46">
        <v>-5435034</v>
      </c>
      <c r="H78" s="46">
        <v>-41589</v>
      </c>
      <c r="I78" s="46">
        <v>-17413650</v>
      </c>
      <c r="J78" s="46">
        <v>-6809985</v>
      </c>
      <c r="K78" s="46">
        <v>-207111347</v>
      </c>
      <c r="L78" s="46">
        <v>0</v>
      </c>
      <c r="M78" s="46">
        <v>0</v>
      </c>
      <c r="N78" s="46">
        <v>-2664</v>
      </c>
      <c r="O78" s="46">
        <f t="shared" si="15"/>
        <v>-252349160</v>
      </c>
      <c r="P78" s="47">
        <f t="shared" si="11"/>
        <v>-955.07213685565057</v>
      </c>
      <c r="Q78" s="9"/>
    </row>
    <row r="79" spans="1:17">
      <c r="A79" s="12"/>
      <c r="B79" s="25">
        <v>362</v>
      </c>
      <c r="C79" s="20" t="s">
        <v>80</v>
      </c>
      <c r="D79" s="46">
        <v>1297028</v>
      </c>
      <c r="E79" s="46">
        <v>67586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5"/>
        <v>1364614</v>
      </c>
      <c r="P79" s="47">
        <f t="shared" si="11"/>
        <v>5.1646885171448034</v>
      </c>
      <c r="Q79" s="9"/>
    </row>
    <row r="80" spans="1:17">
      <c r="A80" s="12"/>
      <c r="B80" s="25">
        <v>364</v>
      </c>
      <c r="C80" s="20" t="s">
        <v>138</v>
      </c>
      <c r="D80" s="46">
        <v>1894290</v>
      </c>
      <c r="E80" s="46">
        <v>12578</v>
      </c>
      <c r="F80" s="46">
        <v>0</v>
      </c>
      <c r="G80" s="46">
        <v>0</v>
      </c>
      <c r="H80" s="46">
        <v>0</v>
      </c>
      <c r="I80" s="46">
        <v>396967</v>
      </c>
      <c r="J80" s="46">
        <v>-4309713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-2005878</v>
      </c>
      <c r="P80" s="47">
        <f t="shared" si="11"/>
        <v>-7.5916963136779954</v>
      </c>
      <c r="Q80" s="9"/>
    </row>
    <row r="81" spans="1:120">
      <c r="A81" s="12"/>
      <c r="B81" s="25">
        <v>366</v>
      </c>
      <c r="C81" s="20" t="s">
        <v>82</v>
      </c>
      <c r="D81" s="46">
        <v>289875</v>
      </c>
      <c r="E81" s="46">
        <v>290893</v>
      </c>
      <c r="F81" s="46">
        <v>0</v>
      </c>
      <c r="G81" s="46">
        <v>787885</v>
      </c>
      <c r="H81" s="46">
        <v>3000</v>
      </c>
      <c r="I81" s="46">
        <v>3734727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5106380</v>
      </c>
      <c r="P81" s="47">
        <f t="shared" si="11"/>
        <v>19.326243282113392</v>
      </c>
      <c r="Q81" s="9"/>
    </row>
    <row r="82" spans="1:120">
      <c r="A82" s="12"/>
      <c r="B82" s="25">
        <v>368</v>
      </c>
      <c r="C82" s="20" t="s">
        <v>83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36619860</v>
      </c>
      <c r="L82" s="46">
        <v>0</v>
      </c>
      <c r="M82" s="46">
        <v>0</v>
      </c>
      <c r="N82" s="46">
        <v>0</v>
      </c>
      <c r="O82" s="46">
        <f t="shared" si="15"/>
        <v>36619860</v>
      </c>
      <c r="P82" s="47">
        <f t="shared" si="11"/>
        <v>138.59609416395429</v>
      </c>
      <c r="Q82" s="9"/>
    </row>
    <row r="83" spans="1:120">
      <c r="A83" s="12"/>
      <c r="B83" s="25">
        <v>369.9</v>
      </c>
      <c r="C83" s="20" t="s">
        <v>84</v>
      </c>
      <c r="D83" s="46">
        <v>1759130</v>
      </c>
      <c r="E83" s="46">
        <v>1462530</v>
      </c>
      <c r="F83" s="46">
        <v>0</v>
      </c>
      <c r="G83" s="46">
        <v>3645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3225305</v>
      </c>
      <c r="P83" s="47">
        <f t="shared" si="11"/>
        <v>12.206891983952767</v>
      </c>
      <c r="Q83" s="9"/>
    </row>
    <row r="84" spans="1:120" ht="15.75">
      <c r="A84" s="29" t="s">
        <v>52</v>
      </c>
      <c r="B84" s="30"/>
      <c r="C84" s="31"/>
      <c r="D84" s="32">
        <f t="shared" ref="D84:N84" si="16">SUM(D85:D92)</f>
        <v>35151498</v>
      </c>
      <c r="E84" s="32">
        <f t="shared" si="16"/>
        <v>18002869</v>
      </c>
      <c r="F84" s="32">
        <f t="shared" si="16"/>
        <v>12967589</v>
      </c>
      <c r="G84" s="32">
        <f t="shared" si="16"/>
        <v>24056201</v>
      </c>
      <c r="H84" s="32">
        <f t="shared" si="16"/>
        <v>0</v>
      </c>
      <c r="I84" s="32">
        <f t="shared" si="16"/>
        <v>21688787</v>
      </c>
      <c r="J84" s="32">
        <f t="shared" si="16"/>
        <v>3906322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5"/>
        <v>115773266</v>
      </c>
      <c r="P84" s="45">
        <f t="shared" si="11"/>
        <v>438.16995685413673</v>
      </c>
      <c r="Q84" s="9"/>
    </row>
    <row r="85" spans="1:120">
      <c r="A85" s="12"/>
      <c r="B85" s="25">
        <v>381</v>
      </c>
      <c r="C85" s="20" t="s">
        <v>85</v>
      </c>
      <c r="D85" s="46">
        <v>35151498</v>
      </c>
      <c r="E85" s="46">
        <v>18002869</v>
      </c>
      <c r="F85" s="46">
        <v>12967589</v>
      </c>
      <c r="G85" s="46">
        <v>24056201</v>
      </c>
      <c r="H85" s="46">
        <v>0</v>
      </c>
      <c r="I85" s="46">
        <v>5206853</v>
      </c>
      <c r="J85" s="46">
        <v>3529600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5"/>
        <v>98914610</v>
      </c>
      <c r="P85" s="47">
        <f t="shared" si="11"/>
        <v>374.36458254484899</v>
      </c>
      <c r="Q85" s="9"/>
    </row>
    <row r="86" spans="1:120">
      <c r="A86" s="12"/>
      <c r="B86" s="25">
        <v>389.1</v>
      </c>
      <c r="C86" s="20" t="s">
        <v>86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722154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15"/>
        <v>722154</v>
      </c>
      <c r="P86" s="47">
        <f t="shared" si="11"/>
        <v>2.7331541896904095</v>
      </c>
      <c r="Q86" s="9"/>
    </row>
    <row r="87" spans="1:120">
      <c r="A87" s="12"/>
      <c r="B87" s="25">
        <v>389.2</v>
      </c>
      <c r="C87" s="20" t="s">
        <v>87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304572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f t="shared" si="15"/>
        <v>304572</v>
      </c>
      <c r="P87" s="47">
        <f t="shared" si="11"/>
        <v>1.1527212171675119</v>
      </c>
      <c r="Q87" s="9"/>
    </row>
    <row r="88" spans="1:120">
      <c r="A88" s="12"/>
      <c r="B88" s="25">
        <v>389.4</v>
      </c>
      <c r="C88" s="20" t="s">
        <v>89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208934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f t="shared" si="15"/>
        <v>208934</v>
      </c>
      <c r="P88" s="47">
        <f t="shared" si="11"/>
        <v>0.79075770191507078</v>
      </c>
      <c r="Q88" s="9"/>
    </row>
    <row r="89" spans="1:120">
      <c r="A89" s="12"/>
      <c r="B89" s="25">
        <v>389.5</v>
      </c>
      <c r="C89" s="20" t="s">
        <v>191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3967251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f t="shared" si="15"/>
        <v>3967251</v>
      </c>
      <c r="P89" s="47">
        <f t="shared" si="11"/>
        <v>15.01495344788434</v>
      </c>
      <c r="Q89" s="9"/>
    </row>
    <row r="90" spans="1:120">
      <c r="A90" s="12"/>
      <c r="B90" s="25">
        <v>389.6</v>
      </c>
      <c r="C90" s="20" t="s">
        <v>192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454813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f t="shared" si="15"/>
        <v>454813</v>
      </c>
      <c r="P90" s="47">
        <f t="shared" si="11"/>
        <v>1.7213420634319885</v>
      </c>
      <c r="Q90" s="9"/>
    </row>
    <row r="91" spans="1:120">
      <c r="A91" s="12"/>
      <c r="B91" s="25">
        <v>389.7</v>
      </c>
      <c r="C91" s="20" t="s">
        <v>193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1061789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f t="shared" si="15"/>
        <v>1061789</v>
      </c>
      <c r="P91" s="47">
        <f t="shared" si="11"/>
        <v>4.0185792142911207</v>
      </c>
      <c r="Q91" s="9"/>
    </row>
    <row r="92" spans="1:120" ht="15.75" thickBot="1">
      <c r="A92" s="12"/>
      <c r="B92" s="25">
        <v>389.9</v>
      </c>
      <c r="C92" s="20" t="s">
        <v>90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9762421</v>
      </c>
      <c r="J92" s="46">
        <v>376722</v>
      </c>
      <c r="K92" s="46">
        <v>0</v>
      </c>
      <c r="L92" s="46">
        <v>0</v>
      </c>
      <c r="M92" s="46">
        <v>0</v>
      </c>
      <c r="N92" s="46">
        <v>0</v>
      </c>
      <c r="O92" s="46">
        <f t="shared" si="15"/>
        <v>10139143</v>
      </c>
      <c r="P92" s="47">
        <f t="shared" si="11"/>
        <v>38.373866474907274</v>
      </c>
      <c r="Q92" s="9"/>
    </row>
    <row r="93" spans="1:120" ht="16.5" thickBot="1">
      <c r="A93" s="14" t="s">
        <v>71</v>
      </c>
      <c r="B93" s="23"/>
      <c r="C93" s="22"/>
      <c r="D93" s="15">
        <f t="shared" ref="D93:N93" si="17">SUM(D5,D13,D20,D50,D70,D75,D84)</f>
        <v>333716496</v>
      </c>
      <c r="E93" s="15">
        <f t="shared" si="17"/>
        <v>79566140</v>
      </c>
      <c r="F93" s="15">
        <f t="shared" si="17"/>
        <v>13029620</v>
      </c>
      <c r="G93" s="15">
        <f t="shared" si="17"/>
        <v>63164679</v>
      </c>
      <c r="H93" s="15">
        <f t="shared" si="17"/>
        <v>-32436</v>
      </c>
      <c r="I93" s="15">
        <f t="shared" si="17"/>
        <v>304423469</v>
      </c>
      <c r="J93" s="15">
        <f t="shared" si="17"/>
        <v>131888540</v>
      </c>
      <c r="K93" s="15">
        <f t="shared" si="17"/>
        <v>-146990729</v>
      </c>
      <c r="L93" s="15">
        <f t="shared" si="17"/>
        <v>0</v>
      </c>
      <c r="M93" s="15">
        <f t="shared" si="17"/>
        <v>13907789</v>
      </c>
      <c r="N93" s="15">
        <f t="shared" si="17"/>
        <v>5467</v>
      </c>
      <c r="O93" s="15">
        <f>SUM(D93:N93)</f>
        <v>792679035</v>
      </c>
      <c r="P93" s="38">
        <f t="shared" si="11"/>
        <v>3000.0720422375293</v>
      </c>
      <c r="Q93" s="6"/>
      <c r="R93" s="2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</row>
    <row r="94" spans="1:120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9"/>
    </row>
    <row r="95" spans="1:120">
      <c r="A95" s="40"/>
      <c r="B95" s="41"/>
      <c r="C95" s="41"/>
      <c r="D95" s="42"/>
      <c r="E95" s="42"/>
      <c r="F95" s="42"/>
      <c r="G95" s="42"/>
      <c r="H95" s="42"/>
      <c r="I95" s="42"/>
      <c r="J95" s="42"/>
      <c r="K95" s="42"/>
      <c r="L95" s="42"/>
      <c r="M95" s="48" t="s">
        <v>207</v>
      </c>
      <c r="N95" s="48"/>
      <c r="O95" s="48"/>
      <c r="P95" s="43">
        <v>264220</v>
      </c>
    </row>
    <row r="96" spans="1:120">
      <c r="A96" s="49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1"/>
    </row>
    <row r="97" spans="1:16" ht="15.75" customHeight="1" thickBot="1">
      <c r="A97" s="52" t="s">
        <v>113</v>
      </c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4"/>
    </row>
  </sheetData>
  <mergeCells count="10">
    <mergeCell ref="M95:O95"/>
    <mergeCell ref="A96:P96"/>
    <mergeCell ref="A97:P9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91</v>
      </c>
      <c r="B3" s="62"/>
      <c r="C3" s="63"/>
      <c r="D3" s="67" t="s">
        <v>46</v>
      </c>
      <c r="E3" s="68"/>
      <c r="F3" s="68"/>
      <c r="G3" s="68"/>
      <c r="H3" s="69"/>
      <c r="I3" s="67" t="s">
        <v>47</v>
      </c>
      <c r="J3" s="69"/>
      <c r="K3" s="67" t="s">
        <v>49</v>
      </c>
      <c r="L3" s="68"/>
      <c r="M3" s="69"/>
      <c r="N3" s="36"/>
      <c r="O3" s="37"/>
      <c r="P3" s="70" t="s">
        <v>177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92</v>
      </c>
      <c r="F4" s="34" t="s">
        <v>93</v>
      </c>
      <c r="G4" s="34" t="s">
        <v>94</v>
      </c>
      <c r="H4" s="34" t="s">
        <v>6</v>
      </c>
      <c r="I4" s="34" t="s">
        <v>7</v>
      </c>
      <c r="J4" s="35" t="s">
        <v>95</v>
      </c>
      <c r="K4" s="35" t="s">
        <v>8</v>
      </c>
      <c r="L4" s="35" t="s">
        <v>9</v>
      </c>
      <c r="M4" s="35" t="s">
        <v>178</v>
      </c>
      <c r="N4" s="35" t="s">
        <v>10</v>
      </c>
      <c r="O4" s="35" t="s">
        <v>179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180</v>
      </c>
      <c r="B5" s="26"/>
      <c r="C5" s="26"/>
      <c r="D5" s="27">
        <f t="shared" ref="D5:N5" si="0">SUM(D6:D12)</f>
        <v>192609000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192609000</v>
      </c>
      <c r="P5" s="33">
        <f t="shared" ref="P5:P36" si="1">(O5/P$85)</f>
        <v>738.59374640498811</v>
      </c>
      <c r="Q5" s="6"/>
    </row>
    <row r="6" spans="1:134">
      <c r="A6" s="12"/>
      <c r="B6" s="25">
        <v>311</v>
      </c>
      <c r="C6" s="20" t="s">
        <v>3</v>
      </c>
      <c r="D6" s="46">
        <v>148695905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148695905</v>
      </c>
      <c r="P6" s="47">
        <f t="shared" si="1"/>
        <v>570.20110975619104</v>
      </c>
      <c r="Q6" s="9"/>
    </row>
    <row r="7" spans="1:134">
      <c r="A7" s="12"/>
      <c r="B7" s="25">
        <v>314.10000000000002</v>
      </c>
      <c r="C7" s="20" t="s">
        <v>11</v>
      </c>
      <c r="D7" s="46">
        <v>25963375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25963375</v>
      </c>
      <c r="P7" s="47">
        <f t="shared" si="1"/>
        <v>99.561216820437309</v>
      </c>
      <c r="Q7" s="9"/>
    </row>
    <row r="8" spans="1:134">
      <c r="A8" s="12"/>
      <c r="B8" s="25">
        <v>314.3</v>
      </c>
      <c r="C8" s="20" t="s">
        <v>12</v>
      </c>
      <c r="D8" s="46">
        <v>5632953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5632953</v>
      </c>
      <c r="P8" s="47">
        <f t="shared" si="1"/>
        <v>21.600568299473114</v>
      </c>
      <c r="Q8" s="9"/>
    </row>
    <row r="9" spans="1:134">
      <c r="A9" s="12"/>
      <c r="B9" s="25">
        <v>314.39999999999998</v>
      </c>
      <c r="C9" s="20" t="s">
        <v>13</v>
      </c>
      <c r="D9" s="46">
        <v>647483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647483</v>
      </c>
      <c r="P9" s="47">
        <f t="shared" si="1"/>
        <v>2.4828896609376558</v>
      </c>
      <c r="Q9" s="9"/>
    </row>
    <row r="10" spans="1:134">
      <c r="A10" s="12"/>
      <c r="B10" s="25">
        <v>314.8</v>
      </c>
      <c r="C10" s="20" t="s">
        <v>15</v>
      </c>
      <c r="D10" s="46">
        <v>202246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202246</v>
      </c>
      <c r="P10" s="47">
        <f t="shared" si="1"/>
        <v>0.77554855087469032</v>
      </c>
      <c r="Q10" s="9"/>
    </row>
    <row r="11" spans="1:134">
      <c r="A11" s="12"/>
      <c r="B11" s="25">
        <v>315.10000000000002</v>
      </c>
      <c r="C11" s="20" t="s">
        <v>181</v>
      </c>
      <c r="D11" s="46">
        <v>8963830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8963830</v>
      </c>
      <c r="P11" s="47">
        <f t="shared" si="1"/>
        <v>34.37341340143724</v>
      </c>
      <c r="Q11" s="9"/>
    </row>
    <row r="12" spans="1:134">
      <c r="A12" s="12"/>
      <c r="B12" s="25">
        <v>316</v>
      </c>
      <c r="C12" s="20" t="s">
        <v>158</v>
      </c>
      <c r="D12" s="46">
        <v>2503208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2503208</v>
      </c>
      <c r="P12" s="47">
        <f t="shared" si="1"/>
        <v>9.5989999156370551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SUM(D14:D19)</f>
        <v>20921286</v>
      </c>
      <c r="E13" s="32">
        <f t="shared" si="3"/>
        <v>6595659</v>
      </c>
      <c r="F13" s="32">
        <f t="shared" si="3"/>
        <v>0</v>
      </c>
      <c r="G13" s="32">
        <f t="shared" si="3"/>
        <v>798385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21" si="4">SUM(D13:N13)</f>
        <v>28315330</v>
      </c>
      <c r="P13" s="45">
        <f t="shared" si="1"/>
        <v>108.58020998703878</v>
      </c>
      <c r="Q13" s="10"/>
    </row>
    <row r="14" spans="1:134">
      <c r="A14" s="12"/>
      <c r="B14" s="25">
        <v>322</v>
      </c>
      <c r="C14" s="20" t="s">
        <v>182</v>
      </c>
      <c r="D14" s="46">
        <v>136908</v>
      </c>
      <c r="E14" s="46">
        <v>6595659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6732567</v>
      </c>
      <c r="P14" s="47">
        <f t="shared" si="1"/>
        <v>25.817235349607714</v>
      </c>
      <c r="Q14" s="9"/>
    </row>
    <row r="15" spans="1:134">
      <c r="A15" s="12"/>
      <c r="B15" s="25">
        <v>322.89999999999998</v>
      </c>
      <c r="C15" s="20" t="s">
        <v>183</v>
      </c>
      <c r="D15" s="46">
        <v>122276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122276</v>
      </c>
      <c r="P15" s="47">
        <f t="shared" si="1"/>
        <v>0.46888924679229077</v>
      </c>
      <c r="Q15" s="9"/>
    </row>
    <row r="16" spans="1:134">
      <c r="A16" s="12"/>
      <c r="B16" s="25">
        <v>323.10000000000002</v>
      </c>
      <c r="C16" s="20" t="s">
        <v>19</v>
      </c>
      <c r="D16" s="46">
        <v>19818732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19818732</v>
      </c>
      <c r="P16" s="47">
        <f t="shared" si="1"/>
        <v>75.998481466994917</v>
      </c>
      <c r="Q16" s="9"/>
    </row>
    <row r="17" spans="1:17">
      <c r="A17" s="12"/>
      <c r="B17" s="25">
        <v>323.39999999999998</v>
      </c>
      <c r="C17" s="20" t="s">
        <v>103</v>
      </c>
      <c r="D17" s="46">
        <v>843370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843370</v>
      </c>
      <c r="P17" s="47">
        <f t="shared" si="1"/>
        <v>3.2340534861069568</v>
      </c>
      <c r="Q17" s="9"/>
    </row>
    <row r="18" spans="1:17">
      <c r="A18" s="12"/>
      <c r="B18" s="25">
        <v>324.31</v>
      </c>
      <c r="C18" s="20" t="s">
        <v>184</v>
      </c>
      <c r="D18" s="46">
        <v>0</v>
      </c>
      <c r="E18" s="46">
        <v>0</v>
      </c>
      <c r="F18" s="46">
        <v>0</v>
      </c>
      <c r="G18" s="46">
        <v>250861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250861</v>
      </c>
      <c r="P18" s="47">
        <f t="shared" si="1"/>
        <v>0.96197148532468235</v>
      </c>
      <c r="Q18" s="9"/>
    </row>
    <row r="19" spans="1:17">
      <c r="A19" s="12"/>
      <c r="B19" s="25">
        <v>324.32</v>
      </c>
      <c r="C19" s="20" t="s">
        <v>104</v>
      </c>
      <c r="D19" s="46">
        <v>0</v>
      </c>
      <c r="E19" s="46">
        <v>0</v>
      </c>
      <c r="F19" s="46">
        <v>0</v>
      </c>
      <c r="G19" s="46">
        <v>547524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547524</v>
      </c>
      <c r="P19" s="47">
        <f t="shared" si="1"/>
        <v>2.0995789522122266</v>
      </c>
      <c r="Q19" s="9"/>
    </row>
    <row r="20" spans="1:17" ht="15.75">
      <c r="A20" s="29" t="s">
        <v>185</v>
      </c>
      <c r="B20" s="30"/>
      <c r="C20" s="31"/>
      <c r="D20" s="32">
        <f t="shared" ref="D20:N20" si="5">SUM(D21:D39)</f>
        <v>44195417</v>
      </c>
      <c r="E20" s="32">
        <f t="shared" si="5"/>
        <v>24285358</v>
      </c>
      <c r="F20" s="32">
        <f t="shared" si="5"/>
        <v>66094</v>
      </c>
      <c r="G20" s="32">
        <f t="shared" si="5"/>
        <v>38172900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125094</v>
      </c>
      <c r="N20" s="32">
        <f t="shared" si="5"/>
        <v>0</v>
      </c>
      <c r="O20" s="44">
        <f t="shared" si="4"/>
        <v>106844863</v>
      </c>
      <c r="P20" s="45">
        <f t="shared" si="1"/>
        <v>409.71578507389427</v>
      </c>
      <c r="Q20" s="10"/>
    </row>
    <row r="21" spans="1:17">
      <c r="A21" s="12"/>
      <c r="B21" s="25">
        <v>331.2</v>
      </c>
      <c r="C21" s="20" t="s">
        <v>26</v>
      </c>
      <c r="D21" s="46">
        <v>5784971</v>
      </c>
      <c r="E21" s="46">
        <v>231661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6016632</v>
      </c>
      <c r="P21" s="47">
        <f t="shared" si="1"/>
        <v>23.071854220831511</v>
      </c>
      <c r="Q21" s="9"/>
    </row>
    <row r="22" spans="1:17">
      <c r="A22" s="12"/>
      <c r="B22" s="25">
        <v>331.49</v>
      </c>
      <c r="C22" s="20" t="s">
        <v>30</v>
      </c>
      <c r="D22" s="46">
        <v>0</v>
      </c>
      <c r="E22" s="46">
        <v>0</v>
      </c>
      <c r="F22" s="46">
        <v>0</v>
      </c>
      <c r="G22" s="46">
        <v>4680941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3" si="6">SUM(D22:N22)</f>
        <v>4680941</v>
      </c>
      <c r="P22" s="47">
        <f t="shared" si="1"/>
        <v>17.949907584228733</v>
      </c>
      <c r="Q22" s="9"/>
    </row>
    <row r="23" spans="1:17">
      <c r="A23" s="12"/>
      <c r="B23" s="25">
        <v>331.5</v>
      </c>
      <c r="C23" s="20" t="s">
        <v>28</v>
      </c>
      <c r="D23" s="46">
        <v>107207</v>
      </c>
      <c r="E23" s="46">
        <v>10109353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10216560</v>
      </c>
      <c r="P23" s="47">
        <f t="shared" si="1"/>
        <v>39.177231208154062</v>
      </c>
      <c r="Q23" s="9"/>
    </row>
    <row r="24" spans="1:17">
      <c r="A24" s="12"/>
      <c r="B24" s="25">
        <v>331.69</v>
      </c>
      <c r="C24" s="20" t="s">
        <v>107</v>
      </c>
      <c r="D24" s="46">
        <v>297895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297895</v>
      </c>
      <c r="P24" s="47">
        <f t="shared" si="1"/>
        <v>1.1423317917922524</v>
      </c>
      <c r="Q24" s="9"/>
    </row>
    <row r="25" spans="1:17">
      <c r="A25" s="12"/>
      <c r="B25" s="25">
        <v>334.49</v>
      </c>
      <c r="C25" s="20" t="s">
        <v>32</v>
      </c>
      <c r="D25" s="46">
        <v>145400</v>
      </c>
      <c r="E25" s="46">
        <v>0</v>
      </c>
      <c r="F25" s="46">
        <v>0</v>
      </c>
      <c r="G25" s="46">
        <v>435255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580655</v>
      </c>
      <c r="P25" s="47">
        <f t="shared" si="1"/>
        <v>2.226625712291681</v>
      </c>
      <c r="Q25" s="9"/>
    </row>
    <row r="26" spans="1:17">
      <c r="A26" s="12"/>
      <c r="B26" s="25">
        <v>334.5</v>
      </c>
      <c r="C26" s="20" t="s">
        <v>33</v>
      </c>
      <c r="D26" s="46">
        <v>-2783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-2783</v>
      </c>
      <c r="P26" s="47">
        <f t="shared" si="1"/>
        <v>-1.067191250795696E-2</v>
      </c>
      <c r="Q26" s="9"/>
    </row>
    <row r="27" spans="1:17">
      <c r="A27" s="12"/>
      <c r="B27" s="25">
        <v>334.7</v>
      </c>
      <c r="C27" s="20" t="s">
        <v>34</v>
      </c>
      <c r="D27" s="46">
        <v>12000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12000</v>
      </c>
      <c r="P27" s="47">
        <f t="shared" si="1"/>
        <v>4.6016151669235901E-2</v>
      </c>
      <c r="Q27" s="9"/>
    </row>
    <row r="28" spans="1:17">
      <c r="A28" s="12"/>
      <c r="B28" s="25">
        <v>335.125</v>
      </c>
      <c r="C28" s="20" t="s">
        <v>186</v>
      </c>
      <c r="D28" s="46">
        <v>10553397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10553397</v>
      </c>
      <c r="P28" s="47">
        <f t="shared" si="1"/>
        <v>40.468893081471599</v>
      </c>
      <c r="Q28" s="9"/>
    </row>
    <row r="29" spans="1:17">
      <c r="A29" s="12"/>
      <c r="B29" s="25">
        <v>335.14</v>
      </c>
      <c r="C29" s="20" t="s">
        <v>126</v>
      </c>
      <c r="D29" s="46">
        <v>105086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105086</v>
      </c>
      <c r="P29" s="47">
        <f t="shared" si="1"/>
        <v>0.40297110952611032</v>
      </c>
      <c r="Q29" s="9"/>
    </row>
    <row r="30" spans="1:17">
      <c r="A30" s="12"/>
      <c r="B30" s="25">
        <v>335.15</v>
      </c>
      <c r="C30" s="20" t="s">
        <v>127</v>
      </c>
      <c r="D30" s="46">
        <v>219086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219086</v>
      </c>
      <c r="P30" s="47">
        <f t="shared" si="1"/>
        <v>0.84012455038385137</v>
      </c>
      <c r="Q30" s="9"/>
    </row>
    <row r="31" spans="1:17">
      <c r="A31" s="12"/>
      <c r="B31" s="25">
        <v>335.18</v>
      </c>
      <c r="C31" s="20" t="s">
        <v>187</v>
      </c>
      <c r="D31" s="46">
        <v>19681172</v>
      </c>
      <c r="E31" s="46">
        <v>2000004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21681176</v>
      </c>
      <c r="P31" s="47">
        <f t="shared" si="1"/>
        <v>83.140356931949782</v>
      </c>
      <c r="Q31" s="9"/>
    </row>
    <row r="32" spans="1:17">
      <c r="A32" s="12"/>
      <c r="B32" s="25">
        <v>335.23</v>
      </c>
      <c r="C32" s="20" t="s">
        <v>167</v>
      </c>
      <c r="D32" s="46">
        <v>105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105</v>
      </c>
      <c r="P32" s="47">
        <f t="shared" si="1"/>
        <v>4.0264132710581414E-4</v>
      </c>
      <c r="Q32" s="9"/>
    </row>
    <row r="33" spans="1:17">
      <c r="A33" s="12"/>
      <c r="B33" s="25">
        <v>335.29</v>
      </c>
      <c r="C33" s="20" t="s">
        <v>109</v>
      </c>
      <c r="D33" s="46">
        <v>121406</v>
      </c>
      <c r="E33" s="46">
        <v>60456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125094</v>
      </c>
      <c r="N33" s="46">
        <v>0</v>
      </c>
      <c r="O33" s="46">
        <f t="shared" si="6"/>
        <v>306956</v>
      </c>
      <c r="P33" s="47">
        <f t="shared" si="1"/>
        <v>1.1770778209818313</v>
      </c>
      <c r="Q33" s="9"/>
    </row>
    <row r="34" spans="1:17">
      <c r="A34" s="12"/>
      <c r="B34" s="25">
        <v>335.9</v>
      </c>
      <c r="C34" s="20" t="s">
        <v>40</v>
      </c>
      <c r="D34" s="46">
        <v>736314</v>
      </c>
      <c r="E34" s="46">
        <v>0</v>
      </c>
      <c r="F34" s="46">
        <v>66094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9" si="7">SUM(D34:N34)</f>
        <v>802408</v>
      </c>
      <c r="P34" s="47">
        <f t="shared" si="1"/>
        <v>3.07697735238402</v>
      </c>
      <c r="Q34" s="9"/>
    </row>
    <row r="35" spans="1:17">
      <c r="A35" s="12"/>
      <c r="B35" s="25">
        <v>337.1</v>
      </c>
      <c r="C35" s="20" t="s">
        <v>129</v>
      </c>
      <c r="D35" s="46">
        <v>12000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12000</v>
      </c>
      <c r="P35" s="47">
        <f t="shared" si="1"/>
        <v>4.6016151669235901E-2</v>
      </c>
      <c r="Q35" s="9"/>
    </row>
    <row r="36" spans="1:17">
      <c r="A36" s="12"/>
      <c r="B36" s="25">
        <v>337.5</v>
      </c>
      <c r="C36" s="20" t="s">
        <v>159</v>
      </c>
      <c r="D36" s="46">
        <v>15000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15000</v>
      </c>
      <c r="P36" s="47">
        <f t="shared" si="1"/>
        <v>5.7520189586544875E-2</v>
      </c>
      <c r="Q36" s="9"/>
    </row>
    <row r="37" spans="1:17">
      <c r="A37" s="12"/>
      <c r="B37" s="25">
        <v>337.7</v>
      </c>
      <c r="C37" s="20" t="s">
        <v>44</v>
      </c>
      <c r="D37" s="46">
        <v>2316244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2316244</v>
      </c>
      <c r="P37" s="47">
        <f t="shared" ref="P37:P68" si="8">(O37/P$85)</f>
        <v>8.8820529339131369</v>
      </c>
      <c r="Q37" s="9"/>
    </row>
    <row r="38" spans="1:17">
      <c r="A38" s="12"/>
      <c r="B38" s="25">
        <v>337.9</v>
      </c>
      <c r="C38" s="20" t="s">
        <v>160</v>
      </c>
      <c r="D38" s="46">
        <v>0</v>
      </c>
      <c r="E38" s="46">
        <v>0</v>
      </c>
      <c r="F38" s="46">
        <v>0</v>
      </c>
      <c r="G38" s="46">
        <v>48497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48497</v>
      </c>
      <c r="P38" s="47">
        <f t="shared" si="8"/>
        <v>0.18597044229191112</v>
      </c>
      <c r="Q38" s="9"/>
    </row>
    <row r="39" spans="1:17">
      <c r="A39" s="12"/>
      <c r="B39" s="25">
        <v>338</v>
      </c>
      <c r="C39" s="20" t="s">
        <v>45</v>
      </c>
      <c r="D39" s="46">
        <v>4090917</v>
      </c>
      <c r="E39" s="46">
        <v>11883884</v>
      </c>
      <c r="F39" s="46">
        <v>0</v>
      </c>
      <c r="G39" s="46">
        <v>33008207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48983008</v>
      </c>
      <c r="P39" s="47">
        <f t="shared" si="8"/>
        <v>187.83412711194964</v>
      </c>
      <c r="Q39" s="9"/>
    </row>
    <row r="40" spans="1:17" ht="15.75">
      <c r="A40" s="29" t="s">
        <v>50</v>
      </c>
      <c r="B40" s="30"/>
      <c r="C40" s="31"/>
      <c r="D40" s="32">
        <f t="shared" ref="D40:N40" si="9">SUM(D41:D59)</f>
        <v>21877365</v>
      </c>
      <c r="E40" s="32">
        <f t="shared" si="9"/>
        <v>17650571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268151900</v>
      </c>
      <c r="J40" s="32">
        <f t="shared" si="9"/>
        <v>134838496</v>
      </c>
      <c r="K40" s="32">
        <f t="shared" si="9"/>
        <v>0</v>
      </c>
      <c r="L40" s="32">
        <f t="shared" si="9"/>
        <v>0</v>
      </c>
      <c r="M40" s="32">
        <f t="shared" si="9"/>
        <v>9053887</v>
      </c>
      <c r="N40" s="32">
        <f t="shared" si="9"/>
        <v>0</v>
      </c>
      <c r="O40" s="32">
        <f>SUM(D40:N40)</f>
        <v>451572219</v>
      </c>
      <c r="P40" s="45">
        <f t="shared" si="8"/>
        <v>1731.6346432597843</v>
      </c>
      <c r="Q40" s="10"/>
    </row>
    <row r="41" spans="1:17">
      <c r="A41" s="12"/>
      <c r="B41" s="25">
        <v>341.2</v>
      </c>
      <c r="C41" s="20" t="s">
        <v>130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134838496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59" si="10">SUM(D41:N41)</f>
        <v>134838496</v>
      </c>
      <c r="P41" s="47">
        <f t="shared" si="8"/>
        <v>517.06239023230489</v>
      </c>
      <c r="Q41" s="9"/>
    </row>
    <row r="42" spans="1:17">
      <c r="A42" s="12"/>
      <c r="B42" s="25">
        <v>341.3</v>
      </c>
      <c r="C42" s="20" t="s">
        <v>131</v>
      </c>
      <c r="D42" s="46">
        <v>508565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508565</v>
      </c>
      <c r="P42" s="47">
        <f t="shared" si="8"/>
        <v>1.9501836811387463</v>
      </c>
      <c r="Q42" s="9"/>
    </row>
    <row r="43" spans="1:17">
      <c r="A43" s="12"/>
      <c r="B43" s="25">
        <v>341.9</v>
      </c>
      <c r="C43" s="20" t="s">
        <v>132</v>
      </c>
      <c r="D43" s="46">
        <v>76078</v>
      </c>
      <c r="E43" s="46">
        <v>1094021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1170099</v>
      </c>
      <c r="P43" s="47">
        <f t="shared" si="8"/>
        <v>4.486954421001772</v>
      </c>
      <c r="Q43" s="9"/>
    </row>
    <row r="44" spans="1:17">
      <c r="A44" s="12"/>
      <c r="B44" s="25">
        <v>342.1</v>
      </c>
      <c r="C44" s="20" t="s">
        <v>56</v>
      </c>
      <c r="D44" s="46">
        <v>3411859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3411859</v>
      </c>
      <c r="P44" s="47">
        <f t="shared" si="8"/>
        <v>13.083385101503961</v>
      </c>
      <c r="Q44" s="9"/>
    </row>
    <row r="45" spans="1:17">
      <c r="A45" s="12"/>
      <c r="B45" s="25">
        <v>342.2</v>
      </c>
      <c r="C45" s="20" t="s">
        <v>57</v>
      </c>
      <c r="D45" s="46">
        <v>1256159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1256159</v>
      </c>
      <c r="P45" s="47">
        <f t="shared" si="8"/>
        <v>4.8169669220563085</v>
      </c>
      <c r="Q45" s="9"/>
    </row>
    <row r="46" spans="1:17">
      <c r="A46" s="12"/>
      <c r="B46" s="25">
        <v>342.4</v>
      </c>
      <c r="C46" s="20" t="s">
        <v>58</v>
      </c>
      <c r="D46" s="46">
        <v>0</v>
      </c>
      <c r="E46" s="46">
        <v>16556550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16556550</v>
      </c>
      <c r="P46" s="47">
        <f t="shared" si="8"/>
        <v>63.489059659940636</v>
      </c>
      <c r="Q46" s="9"/>
    </row>
    <row r="47" spans="1:17">
      <c r="A47" s="12"/>
      <c r="B47" s="25">
        <v>343.3</v>
      </c>
      <c r="C47" s="20" t="s">
        <v>188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9053887</v>
      </c>
      <c r="N47" s="46">
        <v>0</v>
      </c>
      <c r="O47" s="46">
        <f t="shared" si="10"/>
        <v>9053887</v>
      </c>
      <c r="P47" s="47">
        <f t="shared" si="8"/>
        <v>34.718753115676932</v>
      </c>
      <c r="Q47" s="9"/>
    </row>
    <row r="48" spans="1:17">
      <c r="A48" s="12"/>
      <c r="B48" s="25">
        <v>343.4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51477382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51477382</v>
      </c>
      <c r="P48" s="47">
        <f t="shared" si="8"/>
        <v>197.39925147059952</v>
      </c>
      <c r="Q48" s="9"/>
    </row>
    <row r="49" spans="1:17">
      <c r="A49" s="12"/>
      <c r="B49" s="25">
        <v>343.6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188583576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188583576</v>
      </c>
      <c r="P49" s="47">
        <f t="shared" si="8"/>
        <v>723.15753629523965</v>
      </c>
      <c r="Q49" s="9"/>
    </row>
    <row r="50" spans="1:17">
      <c r="A50" s="12"/>
      <c r="B50" s="25">
        <v>344.1</v>
      </c>
      <c r="C50" s="20" t="s">
        <v>133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1318119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1318119</v>
      </c>
      <c r="P50" s="47">
        <f t="shared" si="8"/>
        <v>5.0545636518417965</v>
      </c>
      <c r="Q50" s="9"/>
    </row>
    <row r="51" spans="1:17">
      <c r="A51" s="12"/>
      <c r="B51" s="25">
        <v>344.2</v>
      </c>
      <c r="C51" s="20" t="s">
        <v>134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192111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192111</v>
      </c>
      <c r="P51" s="47">
        <f t="shared" si="8"/>
        <v>0.73668407611071485</v>
      </c>
      <c r="Q51" s="9"/>
    </row>
    <row r="52" spans="1:17">
      <c r="A52" s="12"/>
      <c r="B52" s="25">
        <v>344.5</v>
      </c>
      <c r="C52" s="20" t="s">
        <v>135</v>
      </c>
      <c r="D52" s="46">
        <v>279648</v>
      </c>
      <c r="E52" s="46">
        <v>0</v>
      </c>
      <c r="F52" s="46">
        <v>0</v>
      </c>
      <c r="G52" s="46">
        <v>0</v>
      </c>
      <c r="H52" s="46">
        <v>0</v>
      </c>
      <c r="I52" s="46">
        <v>8544017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8823665</v>
      </c>
      <c r="P52" s="47">
        <f t="shared" si="8"/>
        <v>33.835925576544035</v>
      </c>
      <c r="Q52" s="9"/>
    </row>
    <row r="53" spans="1:17">
      <c r="A53" s="12"/>
      <c r="B53" s="25">
        <v>345.1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605643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605643</v>
      </c>
      <c r="P53" s="47">
        <f t="shared" si="8"/>
        <v>2.3224466787842535</v>
      </c>
      <c r="Q53" s="9"/>
    </row>
    <row r="54" spans="1:17">
      <c r="A54" s="12"/>
      <c r="B54" s="25">
        <v>345.9</v>
      </c>
      <c r="C54" s="20" t="s">
        <v>66</v>
      </c>
      <c r="D54" s="46">
        <v>7082508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7082508</v>
      </c>
      <c r="P54" s="47">
        <f t="shared" si="8"/>
        <v>27.159146860548052</v>
      </c>
      <c r="Q54" s="9"/>
    </row>
    <row r="55" spans="1:17">
      <c r="A55" s="12"/>
      <c r="B55" s="25">
        <v>347.1</v>
      </c>
      <c r="C55" s="20" t="s">
        <v>67</v>
      </c>
      <c r="D55" s="46">
        <v>956408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956408</v>
      </c>
      <c r="P55" s="47">
        <f t="shared" si="8"/>
        <v>3.6675179654725474</v>
      </c>
      <c r="Q55" s="9"/>
    </row>
    <row r="56" spans="1:17">
      <c r="A56" s="12"/>
      <c r="B56" s="25">
        <v>347.2</v>
      </c>
      <c r="C56" s="20" t="s">
        <v>68</v>
      </c>
      <c r="D56" s="46">
        <v>4414434</v>
      </c>
      <c r="E56" s="46">
        <v>0</v>
      </c>
      <c r="F56" s="46">
        <v>0</v>
      </c>
      <c r="G56" s="46">
        <v>0</v>
      </c>
      <c r="H56" s="46">
        <v>0</v>
      </c>
      <c r="I56" s="46">
        <v>5154038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9568472</v>
      </c>
      <c r="P56" s="47">
        <f t="shared" si="8"/>
        <v>36.692021566236413</v>
      </c>
      <c r="Q56" s="9"/>
    </row>
    <row r="57" spans="1:17">
      <c r="A57" s="12"/>
      <c r="B57" s="25">
        <v>347.5</v>
      </c>
      <c r="C57" s="20" t="s">
        <v>69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12277014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12277014</v>
      </c>
      <c r="P57" s="47">
        <f t="shared" si="8"/>
        <v>47.078411522444377</v>
      </c>
      <c r="Q57" s="9"/>
    </row>
    <row r="58" spans="1:17">
      <c r="A58" s="12"/>
      <c r="B58" s="25">
        <v>347.9</v>
      </c>
      <c r="C58" s="20" t="s">
        <v>70</v>
      </c>
      <c r="D58" s="46">
        <v>530881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530881</v>
      </c>
      <c r="P58" s="47">
        <f t="shared" si="8"/>
        <v>2.0357583845263019</v>
      </c>
      <c r="Q58" s="9"/>
    </row>
    <row r="59" spans="1:17">
      <c r="A59" s="12"/>
      <c r="B59" s="25">
        <v>349</v>
      </c>
      <c r="C59" s="20" t="s">
        <v>189</v>
      </c>
      <c r="D59" s="46">
        <v>3360825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3360825</v>
      </c>
      <c r="P59" s="47">
        <f t="shared" si="8"/>
        <v>12.887686077813312</v>
      </c>
      <c r="Q59" s="9"/>
    </row>
    <row r="60" spans="1:17" ht="15.75">
      <c r="A60" s="29" t="s">
        <v>51</v>
      </c>
      <c r="B60" s="30"/>
      <c r="C60" s="31"/>
      <c r="D60" s="32">
        <f t="shared" ref="D60:N60" si="11">SUM(D61:D64)</f>
        <v>1934598</v>
      </c>
      <c r="E60" s="32">
        <f t="shared" si="11"/>
        <v>762500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1"/>
        <v>0</v>
      </c>
      <c r="O60" s="32">
        <f t="shared" ref="O60:O66" si="12">SUM(D60:N60)</f>
        <v>2697098</v>
      </c>
      <c r="P60" s="45">
        <f t="shared" si="8"/>
        <v>10.342505886232734</v>
      </c>
      <c r="Q60" s="10"/>
    </row>
    <row r="61" spans="1:17">
      <c r="A61" s="13"/>
      <c r="B61" s="39">
        <v>351.9</v>
      </c>
      <c r="C61" s="21" t="s">
        <v>190</v>
      </c>
      <c r="D61" s="46">
        <v>422429</v>
      </c>
      <c r="E61" s="46">
        <v>762500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1184929</v>
      </c>
      <c r="P61" s="47">
        <f t="shared" si="8"/>
        <v>4.5438227151063355</v>
      </c>
      <c r="Q61" s="9"/>
    </row>
    <row r="62" spans="1:17">
      <c r="A62" s="13"/>
      <c r="B62" s="39">
        <v>352</v>
      </c>
      <c r="C62" s="21" t="s">
        <v>73</v>
      </c>
      <c r="D62" s="46">
        <v>10881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10881</v>
      </c>
      <c r="P62" s="47">
        <f t="shared" si="8"/>
        <v>4.1725145526079657E-2</v>
      </c>
      <c r="Q62" s="9"/>
    </row>
    <row r="63" spans="1:17">
      <c r="A63" s="13"/>
      <c r="B63" s="39">
        <v>354</v>
      </c>
      <c r="C63" s="21" t="s">
        <v>74</v>
      </c>
      <c r="D63" s="46">
        <v>1424975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1424975</v>
      </c>
      <c r="P63" s="47">
        <f t="shared" si="8"/>
        <v>5.4643221437391194</v>
      </c>
      <c r="Q63" s="9"/>
    </row>
    <row r="64" spans="1:17">
      <c r="A64" s="13"/>
      <c r="B64" s="39">
        <v>359</v>
      </c>
      <c r="C64" s="21" t="s">
        <v>75</v>
      </c>
      <c r="D64" s="46">
        <v>76313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76313</v>
      </c>
      <c r="P64" s="47">
        <f t="shared" si="8"/>
        <v>0.29263588186119993</v>
      </c>
      <c r="Q64" s="9"/>
    </row>
    <row r="65" spans="1:17" ht="15.75">
      <c r="A65" s="29" t="s">
        <v>4</v>
      </c>
      <c r="B65" s="30"/>
      <c r="C65" s="31"/>
      <c r="D65" s="32">
        <f t="shared" ref="D65:N65" si="13">SUM(D66:D73)</f>
        <v>4396451</v>
      </c>
      <c r="E65" s="32">
        <f t="shared" si="13"/>
        <v>5263965</v>
      </c>
      <c r="F65" s="32">
        <f t="shared" si="13"/>
        <v>0</v>
      </c>
      <c r="G65" s="32">
        <f t="shared" si="13"/>
        <v>536707</v>
      </c>
      <c r="H65" s="32">
        <f t="shared" si="13"/>
        <v>26916</v>
      </c>
      <c r="I65" s="32">
        <f t="shared" si="13"/>
        <v>8402232</v>
      </c>
      <c r="J65" s="32">
        <f t="shared" si="13"/>
        <v>-4747750</v>
      </c>
      <c r="K65" s="32">
        <f t="shared" si="13"/>
        <v>294900113</v>
      </c>
      <c r="L65" s="32">
        <f t="shared" si="13"/>
        <v>0</v>
      </c>
      <c r="M65" s="32">
        <f t="shared" si="13"/>
        <v>0</v>
      </c>
      <c r="N65" s="32">
        <f t="shared" si="13"/>
        <v>155</v>
      </c>
      <c r="O65" s="32">
        <f t="shared" si="12"/>
        <v>308778789</v>
      </c>
      <c r="P65" s="45">
        <f t="shared" si="8"/>
        <v>1184.0676322389158</v>
      </c>
      <c r="Q65" s="10"/>
    </row>
    <row r="66" spans="1:17">
      <c r="A66" s="12"/>
      <c r="B66" s="25">
        <v>361.1</v>
      </c>
      <c r="C66" s="20" t="s">
        <v>77</v>
      </c>
      <c r="D66" s="46">
        <v>1517009</v>
      </c>
      <c r="E66" s="46">
        <v>1408272</v>
      </c>
      <c r="F66" s="46">
        <v>0</v>
      </c>
      <c r="G66" s="46">
        <v>1269342</v>
      </c>
      <c r="H66" s="46">
        <v>7091</v>
      </c>
      <c r="I66" s="46">
        <v>3330090</v>
      </c>
      <c r="J66" s="46">
        <v>1722394</v>
      </c>
      <c r="K66" s="46">
        <v>5422977</v>
      </c>
      <c r="L66" s="46">
        <v>0</v>
      </c>
      <c r="M66" s="46">
        <v>0</v>
      </c>
      <c r="N66" s="46">
        <v>155</v>
      </c>
      <c r="O66" s="46">
        <f t="shared" si="12"/>
        <v>14677330</v>
      </c>
      <c r="P66" s="47">
        <f t="shared" si="8"/>
        <v>56.282853614952181</v>
      </c>
      <c r="Q66" s="9"/>
    </row>
    <row r="67" spans="1:17">
      <c r="A67" s="12"/>
      <c r="B67" s="25">
        <v>361.2</v>
      </c>
      <c r="C67" s="20" t="s">
        <v>78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17974055</v>
      </c>
      <c r="L67" s="46">
        <v>0</v>
      </c>
      <c r="M67" s="46">
        <v>0</v>
      </c>
      <c r="N67" s="46">
        <v>0</v>
      </c>
      <c r="O67" s="46">
        <f t="shared" ref="O67:O73" si="14">SUM(D67:N67)</f>
        <v>17974055</v>
      </c>
      <c r="P67" s="47">
        <f t="shared" si="8"/>
        <v>68.924736749265662</v>
      </c>
      <c r="Q67" s="9"/>
    </row>
    <row r="68" spans="1:17">
      <c r="A68" s="12"/>
      <c r="B68" s="25">
        <v>361.3</v>
      </c>
      <c r="C68" s="20" t="s">
        <v>79</v>
      </c>
      <c r="D68" s="46">
        <v>-947289</v>
      </c>
      <c r="E68" s="46">
        <v>1451744</v>
      </c>
      <c r="F68" s="46">
        <v>0</v>
      </c>
      <c r="G68" s="46">
        <v>-1087906</v>
      </c>
      <c r="H68" s="46">
        <v>19825</v>
      </c>
      <c r="I68" s="46">
        <v>3819561</v>
      </c>
      <c r="J68" s="46">
        <v>-1724802</v>
      </c>
      <c r="K68" s="46">
        <v>239624172</v>
      </c>
      <c r="L68" s="46">
        <v>0</v>
      </c>
      <c r="M68" s="46">
        <v>0</v>
      </c>
      <c r="N68" s="46">
        <v>0</v>
      </c>
      <c r="O68" s="46">
        <f t="shared" si="14"/>
        <v>241155305</v>
      </c>
      <c r="P68" s="47">
        <f t="shared" si="8"/>
        <v>924.75325756007021</v>
      </c>
      <c r="Q68" s="9"/>
    </row>
    <row r="69" spans="1:17">
      <c r="A69" s="12"/>
      <c r="B69" s="25">
        <v>362</v>
      </c>
      <c r="C69" s="20" t="s">
        <v>80</v>
      </c>
      <c r="D69" s="46">
        <v>1505118</v>
      </c>
      <c r="E69" s="46">
        <v>59800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1564918</v>
      </c>
      <c r="P69" s="47">
        <f t="shared" ref="P69:P83" si="15">(O69/P$85)</f>
        <v>6.0009586698264421</v>
      </c>
      <c r="Q69" s="9"/>
    </row>
    <row r="70" spans="1:17">
      <c r="A70" s="12"/>
      <c r="B70" s="25">
        <v>364</v>
      </c>
      <c r="C70" s="20" t="s">
        <v>138</v>
      </c>
      <c r="D70" s="46">
        <v>1051518</v>
      </c>
      <c r="E70" s="46">
        <v>17700</v>
      </c>
      <c r="F70" s="46">
        <v>0</v>
      </c>
      <c r="G70" s="46">
        <v>0</v>
      </c>
      <c r="H70" s="46">
        <v>0</v>
      </c>
      <c r="I70" s="46">
        <v>-3497974</v>
      </c>
      <c r="J70" s="46">
        <v>-4745342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-7174098</v>
      </c>
      <c r="P70" s="47">
        <f t="shared" si="15"/>
        <v>-27.510365138163497</v>
      </c>
      <c r="Q70" s="9"/>
    </row>
    <row r="71" spans="1:17">
      <c r="A71" s="12"/>
      <c r="B71" s="25">
        <v>366</v>
      </c>
      <c r="C71" s="20" t="s">
        <v>82</v>
      </c>
      <c r="D71" s="46">
        <v>938870</v>
      </c>
      <c r="E71" s="46">
        <v>325149</v>
      </c>
      <c r="F71" s="46">
        <v>0</v>
      </c>
      <c r="G71" s="46">
        <v>341129</v>
      </c>
      <c r="H71" s="46">
        <v>0</v>
      </c>
      <c r="I71" s="46">
        <v>4750555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6355703</v>
      </c>
      <c r="P71" s="47">
        <f t="shared" si="15"/>
        <v>24.372082767718137</v>
      </c>
      <c r="Q71" s="9"/>
    </row>
    <row r="72" spans="1:17">
      <c r="A72" s="12"/>
      <c r="B72" s="25">
        <v>368</v>
      </c>
      <c r="C72" s="20" t="s">
        <v>83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31878909</v>
      </c>
      <c r="L72" s="46">
        <v>0</v>
      </c>
      <c r="M72" s="46">
        <v>0</v>
      </c>
      <c r="N72" s="46">
        <v>0</v>
      </c>
      <c r="O72" s="46">
        <f t="shared" si="14"/>
        <v>31878909</v>
      </c>
      <c r="P72" s="47">
        <f t="shared" si="15"/>
        <v>122.24539263281412</v>
      </c>
      <c r="Q72" s="9"/>
    </row>
    <row r="73" spans="1:17">
      <c r="A73" s="12"/>
      <c r="B73" s="25">
        <v>369.9</v>
      </c>
      <c r="C73" s="20" t="s">
        <v>84</v>
      </c>
      <c r="D73" s="46">
        <v>331225</v>
      </c>
      <c r="E73" s="46">
        <v>2001300</v>
      </c>
      <c r="F73" s="46">
        <v>0</v>
      </c>
      <c r="G73" s="46">
        <v>14142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2346667</v>
      </c>
      <c r="P73" s="47">
        <f t="shared" si="15"/>
        <v>8.9987153824325663</v>
      </c>
      <c r="Q73" s="9"/>
    </row>
    <row r="74" spans="1:17" ht="15.75">
      <c r="A74" s="29" t="s">
        <v>52</v>
      </c>
      <c r="B74" s="30"/>
      <c r="C74" s="31"/>
      <c r="D74" s="32">
        <f t="shared" ref="D74:N74" si="16">SUM(D75:D82)</f>
        <v>24078798</v>
      </c>
      <c r="E74" s="32">
        <f t="shared" si="16"/>
        <v>15990796</v>
      </c>
      <c r="F74" s="32">
        <f t="shared" si="16"/>
        <v>28474327</v>
      </c>
      <c r="G74" s="32">
        <f t="shared" si="16"/>
        <v>10863269</v>
      </c>
      <c r="H74" s="32">
        <f t="shared" si="16"/>
        <v>0</v>
      </c>
      <c r="I74" s="32">
        <f t="shared" si="16"/>
        <v>18341140</v>
      </c>
      <c r="J74" s="32">
        <f t="shared" si="16"/>
        <v>1290547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 t="shared" si="16"/>
        <v>0</v>
      </c>
      <c r="O74" s="32">
        <f>SUM(D74:N74)</f>
        <v>99038877</v>
      </c>
      <c r="P74" s="45">
        <f t="shared" si="15"/>
        <v>379.7823320985666</v>
      </c>
      <c r="Q74" s="9"/>
    </row>
    <row r="75" spans="1:17">
      <c r="A75" s="12"/>
      <c r="B75" s="25">
        <v>381</v>
      </c>
      <c r="C75" s="20" t="s">
        <v>85</v>
      </c>
      <c r="D75" s="46">
        <v>24078798</v>
      </c>
      <c r="E75" s="46">
        <v>15990796</v>
      </c>
      <c r="F75" s="46">
        <v>20809327</v>
      </c>
      <c r="G75" s="46">
        <v>10863269</v>
      </c>
      <c r="H75" s="46">
        <v>0</v>
      </c>
      <c r="I75" s="46">
        <v>5180887</v>
      </c>
      <c r="J75" s="46">
        <v>308578</v>
      </c>
      <c r="K75" s="46">
        <v>0</v>
      </c>
      <c r="L75" s="46">
        <v>0</v>
      </c>
      <c r="M75" s="46">
        <v>0</v>
      </c>
      <c r="N75" s="46">
        <v>0</v>
      </c>
      <c r="O75" s="46">
        <f>SUM(D75:N75)</f>
        <v>77231655</v>
      </c>
      <c r="P75" s="47">
        <f t="shared" si="15"/>
        <v>296.15862917884175</v>
      </c>
      <c r="Q75" s="9"/>
    </row>
    <row r="76" spans="1:17">
      <c r="A76" s="12"/>
      <c r="B76" s="25">
        <v>384</v>
      </c>
      <c r="C76" s="20" t="s">
        <v>117</v>
      </c>
      <c r="D76" s="46">
        <v>0</v>
      </c>
      <c r="E76" s="46">
        <v>0</v>
      </c>
      <c r="F76" s="46">
        <v>7665000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ref="O76:O82" si="17">SUM(D76:N76)</f>
        <v>7665000</v>
      </c>
      <c r="P76" s="47">
        <f t="shared" si="15"/>
        <v>29.392816878724432</v>
      </c>
      <c r="Q76" s="9"/>
    </row>
    <row r="77" spans="1:17">
      <c r="A77" s="12"/>
      <c r="B77" s="25">
        <v>389.1</v>
      </c>
      <c r="C77" s="20" t="s">
        <v>86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1108893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7"/>
        <v>1108893</v>
      </c>
      <c r="P77" s="47">
        <f t="shared" si="15"/>
        <v>4.2522490394128338</v>
      </c>
      <c r="Q77" s="9"/>
    </row>
    <row r="78" spans="1:17">
      <c r="A78" s="12"/>
      <c r="B78" s="25">
        <v>389.4</v>
      </c>
      <c r="C78" s="20" t="s">
        <v>89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684779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7"/>
        <v>684779</v>
      </c>
      <c r="P78" s="47">
        <f t="shared" si="15"/>
        <v>2.6259078603256412</v>
      </c>
      <c r="Q78" s="9"/>
    </row>
    <row r="79" spans="1:17">
      <c r="A79" s="12"/>
      <c r="B79" s="25">
        <v>389.5</v>
      </c>
      <c r="C79" s="20" t="s">
        <v>191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1304761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7"/>
        <v>1304761</v>
      </c>
      <c r="P79" s="47">
        <f t="shared" si="15"/>
        <v>5.0033400056753257</v>
      </c>
      <c r="Q79" s="9"/>
    </row>
    <row r="80" spans="1:17">
      <c r="A80" s="12"/>
      <c r="B80" s="25">
        <v>389.6</v>
      </c>
      <c r="C80" s="20" t="s">
        <v>192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2321939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7"/>
        <v>2321939</v>
      </c>
      <c r="P80" s="47">
        <f t="shared" si="15"/>
        <v>8.9038914325594956</v>
      </c>
      <c r="Q80" s="9"/>
    </row>
    <row r="81" spans="1:120">
      <c r="A81" s="12"/>
      <c r="B81" s="25">
        <v>389.7</v>
      </c>
      <c r="C81" s="20" t="s">
        <v>193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20695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7"/>
        <v>20695</v>
      </c>
      <c r="P81" s="47">
        <f t="shared" si="15"/>
        <v>7.9358688232903082E-2</v>
      </c>
      <c r="Q81" s="9"/>
    </row>
    <row r="82" spans="1:120" ht="15.75" thickBot="1">
      <c r="A82" s="12"/>
      <c r="B82" s="25">
        <v>389.9</v>
      </c>
      <c r="C82" s="20" t="s">
        <v>90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7719186</v>
      </c>
      <c r="J82" s="46">
        <v>981969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7"/>
        <v>8701155</v>
      </c>
      <c r="P82" s="47">
        <f t="shared" si="15"/>
        <v>33.366139014794193</v>
      </c>
      <c r="Q82" s="9"/>
    </row>
    <row r="83" spans="1:120" ht="16.5" thickBot="1">
      <c r="A83" s="14" t="s">
        <v>71</v>
      </c>
      <c r="B83" s="23"/>
      <c r="C83" s="22"/>
      <c r="D83" s="15">
        <f t="shared" ref="D83:N83" si="18">SUM(D5,D13,D20,D40,D60,D65,D74)</f>
        <v>310012915</v>
      </c>
      <c r="E83" s="15">
        <f t="shared" si="18"/>
        <v>70548849</v>
      </c>
      <c r="F83" s="15">
        <f t="shared" si="18"/>
        <v>28540421</v>
      </c>
      <c r="G83" s="15">
        <f t="shared" si="18"/>
        <v>50371261</v>
      </c>
      <c r="H83" s="15">
        <f t="shared" si="18"/>
        <v>26916</v>
      </c>
      <c r="I83" s="15">
        <f t="shared" si="18"/>
        <v>294895272</v>
      </c>
      <c r="J83" s="15">
        <f t="shared" si="18"/>
        <v>131381293</v>
      </c>
      <c r="K83" s="15">
        <f t="shared" si="18"/>
        <v>294900113</v>
      </c>
      <c r="L83" s="15">
        <f t="shared" si="18"/>
        <v>0</v>
      </c>
      <c r="M83" s="15">
        <f t="shared" si="18"/>
        <v>9178981</v>
      </c>
      <c r="N83" s="15">
        <f t="shared" si="18"/>
        <v>155</v>
      </c>
      <c r="O83" s="15">
        <f>SUM(D83:N83)</f>
        <v>1189856176</v>
      </c>
      <c r="P83" s="38">
        <f t="shared" si="15"/>
        <v>4562.7168549494208</v>
      </c>
      <c r="Q83" s="6"/>
      <c r="R83" s="2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</row>
    <row r="84" spans="1:120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9"/>
    </row>
    <row r="85" spans="1:120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2"/>
      <c r="M85" s="48" t="s">
        <v>194</v>
      </c>
      <c r="N85" s="48"/>
      <c r="O85" s="48"/>
      <c r="P85" s="43">
        <v>260778</v>
      </c>
    </row>
    <row r="86" spans="1:120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1"/>
    </row>
    <row r="87" spans="1:120" ht="15.75" customHeight="1" thickBot="1">
      <c r="A87" s="52" t="s">
        <v>113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4"/>
    </row>
  </sheetData>
  <mergeCells count="10">
    <mergeCell ref="M85:O85"/>
    <mergeCell ref="A86:P86"/>
    <mergeCell ref="A87:P8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91</v>
      </c>
      <c r="B3" s="62"/>
      <c r="C3" s="63"/>
      <c r="D3" s="67" t="s">
        <v>46</v>
      </c>
      <c r="E3" s="68"/>
      <c r="F3" s="68"/>
      <c r="G3" s="68"/>
      <c r="H3" s="69"/>
      <c r="I3" s="67" t="s">
        <v>47</v>
      </c>
      <c r="J3" s="69"/>
      <c r="K3" s="67" t="s">
        <v>49</v>
      </c>
      <c r="L3" s="69"/>
      <c r="M3" s="36"/>
      <c r="N3" s="37"/>
      <c r="O3" s="70" t="s">
        <v>96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92</v>
      </c>
      <c r="F4" s="34" t="s">
        <v>93</v>
      </c>
      <c r="G4" s="34" t="s">
        <v>94</v>
      </c>
      <c r="H4" s="34" t="s">
        <v>6</v>
      </c>
      <c r="I4" s="34" t="s">
        <v>7</v>
      </c>
      <c r="J4" s="35" t="s">
        <v>95</v>
      </c>
      <c r="K4" s="35" t="s">
        <v>8</v>
      </c>
      <c r="L4" s="35" t="s">
        <v>9</v>
      </c>
      <c r="M4" s="35" t="s">
        <v>10</v>
      </c>
      <c r="N4" s="35" t="s">
        <v>48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180146607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180146607</v>
      </c>
      <c r="O5" s="33">
        <f t="shared" ref="O5:O36" si="1">(N5/O$85)</f>
        <v>664.63971532297342</v>
      </c>
      <c r="P5" s="6"/>
    </row>
    <row r="6" spans="1:133">
      <c r="A6" s="12"/>
      <c r="B6" s="25">
        <v>311</v>
      </c>
      <c r="C6" s="20" t="s">
        <v>3</v>
      </c>
      <c r="D6" s="46">
        <v>136446497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136446497</v>
      </c>
      <c r="O6" s="47">
        <f t="shared" si="1"/>
        <v>503.41087424919937</v>
      </c>
      <c r="P6" s="9"/>
    </row>
    <row r="7" spans="1:133">
      <c r="A7" s="12"/>
      <c r="B7" s="25">
        <v>314.10000000000002</v>
      </c>
      <c r="C7" s="20" t="s">
        <v>11</v>
      </c>
      <c r="D7" s="46">
        <v>25761794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25761794</v>
      </c>
      <c r="O7" s="47">
        <f t="shared" si="1"/>
        <v>95.046538569383571</v>
      </c>
      <c r="P7" s="9"/>
    </row>
    <row r="8" spans="1:133">
      <c r="A8" s="12"/>
      <c r="B8" s="25">
        <v>314.3</v>
      </c>
      <c r="C8" s="20" t="s">
        <v>12</v>
      </c>
      <c r="D8" s="46">
        <v>5502814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5502814</v>
      </c>
      <c r="O8" s="47">
        <f t="shared" si="1"/>
        <v>20.302290403034192</v>
      </c>
      <c r="P8" s="9"/>
    </row>
    <row r="9" spans="1:133">
      <c r="A9" s="12"/>
      <c r="B9" s="25">
        <v>314.39999999999998</v>
      </c>
      <c r="C9" s="20" t="s">
        <v>13</v>
      </c>
      <c r="D9" s="46">
        <v>581942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581942</v>
      </c>
      <c r="O9" s="47">
        <f t="shared" si="1"/>
        <v>2.147038857159723</v>
      </c>
      <c r="P9" s="9"/>
    </row>
    <row r="10" spans="1:133">
      <c r="A10" s="12"/>
      <c r="B10" s="25">
        <v>314.8</v>
      </c>
      <c r="C10" s="20" t="s">
        <v>15</v>
      </c>
      <c r="D10" s="46">
        <v>163783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163783</v>
      </c>
      <c r="O10" s="47">
        <f t="shared" si="1"/>
        <v>0.6042672038488216</v>
      </c>
      <c r="P10" s="9"/>
    </row>
    <row r="11" spans="1:133">
      <c r="A11" s="12"/>
      <c r="B11" s="25">
        <v>315</v>
      </c>
      <c r="C11" s="20" t="s">
        <v>124</v>
      </c>
      <c r="D11" s="46">
        <v>9156304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9156304</v>
      </c>
      <c r="O11" s="47">
        <f t="shared" si="1"/>
        <v>33.781614793170114</v>
      </c>
      <c r="P11" s="9"/>
    </row>
    <row r="12" spans="1:133">
      <c r="A12" s="12"/>
      <c r="B12" s="25">
        <v>316</v>
      </c>
      <c r="C12" s="20" t="s">
        <v>158</v>
      </c>
      <c r="D12" s="46">
        <v>2533473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2533473</v>
      </c>
      <c r="O12" s="47">
        <f t="shared" si="1"/>
        <v>9.3470912471775804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21054208</v>
      </c>
      <c r="E13" s="32">
        <f t="shared" si="3"/>
        <v>5956564</v>
      </c>
      <c r="F13" s="32">
        <f t="shared" si="3"/>
        <v>0</v>
      </c>
      <c r="G13" s="32">
        <f t="shared" si="3"/>
        <v>1299670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28310442</v>
      </c>
      <c r="O13" s="45">
        <f t="shared" si="1"/>
        <v>104.44961703634834</v>
      </c>
      <c r="P13" s="10"/>
    </row>
    <row r="14" spans="1:133">
      <c r="A14" s="12"/>
      <c r="B14" s="25">
        <v>322</v>
      </c>
      <c r="C14" s="20" t="s">
        <v>0</v>
      </c>
      <c r="D14" s="46">
        <v>152720</v>
      </c>
      <c r="E14" s="46">
        <v>5956564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6109284</v>
      </c>
      <c r="O14" s="47">
        <f t="shared" si="1"/>
        <v>22.539823792446981</v>
      </c>
      <c r="P14" s="9"/>
    </row>
    <row r="15" spans="1:133">
      <c r="A15" s="12"/>
      <c r="B15" s="25">
        <v>323.10000000000002</v>
      </c>
      <c r="C15" s="20" t="s">
        <v>19</v>
      </c>
      <c r="D15" s="46">
        <v>20041404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20041404</v>
      </c>
      <c r="O15" s="47">
        <f t="shared" si="1"/>
        <v>73.941515030769907</v>
      </c>
      <c r="P15" s="9"/>
    </row>
    <row r="16" spans="1:133">
      <c r="A16" s="12"/>
      <c r="B16" s="25">
        <v>323.39999999999998</v>
      </c>
      <c r="C16" s="20" t="s">
        <v>103</v>
      </c>
      <c r="D16" s="46">
        <v>733236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733236</v>
      </c>
      <c r="O16" s="47">
        <f t="shared" si="1"/>
        <v>2.7052286713596319</v>
      </c>
      <c r="P16" s="9"/>
    </row>
    <row r="17" spans="1:16">
      <c r="A17" s="12"/>
      <c r="B17" s="25">
        <v>324.32</v>
      </c>
      <c r="C17" s="20" t="s">
        <v>104</v>
      </c>
      <c r="D17" s="46">
        <v>0</v>
      </c>
      <c r="E17" s="46">
        <v>0</v>
      </c>
      <c r="F17" s="46">
        <v>0</v>
      </c>
      <c r="G17" s="46">
        <v>1299670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1299670</v>
      </c>
      <c r="O17" s="47">
        <f t="shared" si="1"/>
        <v>4.7950517259190386</v>
      </c>
      <c r="P17" s="9"/>
    </row>
    <row r="18" spans="1:16">
      <c r="A18" s="12"/>
      <c r="B18" s="25">
        <v>329</v>
      </c>
      <c r="C18" s="20" t="s">
        <v>24</v>
      </c>
      <c r="D18" s="46">
        <v>126848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126848</v>
      </c>
      <c r="O18" s="47">
        <f t="shared" si="1"/>
        <v>0.46799781585277667</v>
      </c>
      <c r="P18" s="9"/>
    </row>
    <row r="19" spans="1:16" ht="15.75">
      <c r="A19" s="29" t="s">
        <v>27</v>
      </c>
      <c r="B19" s="30"/>
      <c r="C19" s="31"/>
      <c r="D19" s="32">
        <f t="shared" ref="D19:M19" si="5">SUM(D20:D39)</f>
        <v>39650471</v>
      </c>
      <c r="E19" s="32">
        <f t="shared" si="5"/>
        <v>14836985</v>
      </c>
      <c r="F19" s="32">
        <f t="shared" si="5"/>
        <v>70362</v>
      </c>
      <c r="G19" s="32">
        <f t="shared" si="5"/>
        <v>50571781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105129599</v>
      </c>
      <c r="O19" s="45">
        <f t="shared" si="1"/>
        <v>387.86912457018047</v>
      </c>
      <c r="P19" s="10"/>
    </row>
    <row r="20" spans="1:16">
      <c r="A20" s="12"/>
      <c r="B20" s="25">
        <v>331.2</v>
      </c>
      <c r="C20" s="20" t="s">
        <v>26</v>
      </c>
      <c r="D20" s="46">
        <v>0</v>
      </c>
      <c r="E20" s="46">
        <v>100458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100458</v>
      </c>
      <c r="O20" s="47">
        <f t="shared" si="1"/>
        <v>0.37063355027228051</v>
      </c>
      <c r="P20" s="9"/>
    </row>
    <row r="21" spans="1:16">
      <c r="A21" s="12"/>
      <c r="B21" s="25">
        <v>331.49</v>
      </c>
      <c r="C21" s="20" t="s">
        <v>30</v>
      </c>
      <c r="D21" s="46">
        <v>0</v>
      </c>
      <c r="E21" s="46">
        <v>0</v>
      </c>
      <c r="F21" s="46">
        <v>0</v>
      </c>
      <c r="G21" s="46">
        <v>1311330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1311330</v>
      </c>
      <c r="O21" s="47">
        <f t="shared" si="1"/>
        <v>4.8380705715677159</v>
      </c>
      <c r="P21" s="9"/>
    </row>
    <row r="22" spans="1:16">
      <c r="A22" s="12"/>
      <c r="B22" s="25">
        <v>331.5</v>
      </c>
      <c r="C22" s="20" t="s">
        <v>28</v>
      </c>
      <c r="D22" s="46">
        <v>143066</v>
      </c>
      <c r="E22" s="46">
        <v>1482912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1625978</v>
      </c>
      <c r="O22" s="47">
        <f t="shared" si="1"/>
        <v>5.9989448207671083</v>
      </c>
      <c r="P22" s="9"/>
    </row>
    <row r="23" spans="1:16">
      <c r="A23" s="12"/>
      <c r="B23" s="25">
        <v>331.62</v>
      </c>
      <c r="C23" s="20" t="s">
        <v>166</v>
      </c>
      <c r="D23" s="46">
        <v>6421915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6421915</v>
      </c>
      <c r="O23" s="47">
        <f t="shared" si="1"/>
        <v>23.693256445447972</v>
      </c>
      <c r="P23" s="9"/>
    </row>
    <row r="24" spans="1:16">
      <c r="A24" s="12"/>
      <c r="B24" s="25">
        <v>331.7</v>
      </c>
      <c r="C24" s="20" t="s">
        <v>108</v>
      </c>
      <c r="D24" s="46">
        <v>3332</v>
      </c>
      <c r="E24" s="46">
        <v>0</v>
      </c>
      <c r="F24" s="46">
        <v>0</v>
      </c>
      <c r="G24" s="46">
        <v>-18312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-14980</v>
      </c>
      <c r="O24" s="47">
        <f t="shared" si="1"/>
        <v>-5.5267779401130444E-2</v>
      </c>
      <c r="P24" s="9"/>
    </row>
    <row r="25" spans="1:16">
      <c r="A25" s="12"/>
      <c r="B25" s="25">
        <v>334.2</v>
      </c>
      <c r="C25" s="20" t="s">
        <v>29</v>
      </c>
      <c r="D25" s="46">
        <v>-4160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-4160</v>
      </c>
      <c r="O25" s="47">
        <f t="shared" si="1"/>
        <v>-1.5348061569339296E-2</v>
      </c>
      <c r="P25" s="9"/>
    </row>
    <row r="26" spans="1:16">
      <c r="A26" s="12"/>
      <c r="B26" s="25">
        <v>334.49</v>
      </c>
      <c r="C26" s="20" t="s">
        <v>32</v>
      </c>
      <c r="D26" s="46">
        <v>144570</v>
      </c>
      <c r="E26" s="46">
        <v>0</v>
      </c>
      <c r="F26" s="46">
        <v>0</v>
      </c>
      <c r="G26" s="46">
        <v>1223009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5" si="6">SUM(D26:M26)</f>
        <v>1367579</v>
      </c>
      <c r="O26" s="47">
        <f t="shared" si="1"/>
        <v>5.0455977627248716</v>
      </c>
      <c r="P26" s="9"/>
    </row>
    <row r="27" spans="1:16">
      <c r="A27" s="12"/>
      <c r="B27" s="25">
        <v>334.5</v>
      </c>
      <c r="C27" s="20" t="s">
        <v>33</v>
      </c>
      <c r="D27" s="46">
        <v>11646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11646</v>
      </c>
      <c r="O27" s="47">
        <f t="shared" si="1"/>
        <v>4.2967193518395536E-2</v>
      </c>
      <c r="P27" s="9"/>
    </row>
    <row r="28" spans="1:16">
      <c r="A28" s="12"/>
      <c r="B28" s="25">
        <v>334.7</v>
      </c>
      <c r="C28" s="20" t="s">
        <v>34</v>
      </c>
      <c r="D28" s="46">
        <v>119579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119579</v>
      </c>
      <c r="O28" s="47">
        <f t="shared" si="1"/>
        <v>0.44117929192308258</v>
      </c>
      <c r="P28" s="9"/>
    </row>
    <row r="29" spans="1:16">
      <c r="A29" s="12"/>
      <c r="B29" s="25">
        <v>335.12</v>
      </c>
      <c r="C29" s="20" t="s">
        <v>125</v>
      </c>
      <c r="D29" s="46">
        <v>9204183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9204183</v>
      </c>
      <c r="O29" s="47">
        <f t="shared" si="1"/>
        <v>33.958261389294726</v>
      </c>
      <c r="P29" s="9"/>
    </row>
    <row r="30" spans="1:16">
      <c r="A30" s="12"/>
      <c r="B30" s="25">
        <v>335.14</v>
      </c>
      <c r="C30" s="20" t="s">
        <v>126</v>
      </c>
      <c r="D30" s="46">
        <v>97037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97037</v>
      </c>
      <c r="O30" s="47">
        <f t="shared" si="1"/>
        <v>0.35801198329422529</v>
      </c>
      <c r="P30" s="9"/>
    </row>
    <row r="31" spans="1:16">
      <c r="A31" s="12"/>
      <c r="B31" s="25">
        <v>335.15</v>
      </c>
      <c r="C31" s="20" t="s">
        <v>127</v>
      </c>
      <c r="D31" s="46">
        <v>204638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204638</v>
      </c>
      <c r="O31" s="47">
        <f t="shared" si="1"/>
        <v>0.75499918832366697</v>
      </c>
      <c r="P31" s="9"/>
    </row>
    <row r="32" spans="1:16">
      <c r="A32" s="12"/>
      <c r="B32" s="25">
        <v>335.18</v>
      </c>
      <c r="C32" s="20" t="s">
        <v>128</v>
      </c>
      <c r="D32" s="46">
        <v>16594117</v>
      </c>
      <c r="E32" s="46">
        <v>2000004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18594121</v>
      </c>
      <c r="O32" s="47">
        <f t="shared" si="1"/>
        <v>68.601854311477098</v>
      </c>
      <c r="P32" s="9"/>
    </row>
    <row r="33" spans="1:16">
      <c r="A33" s="12"/>
      <c r="B33" s="25">
        <v>335.23</v>
      </c>
      <c r="C33" s="20" t="s">
        <v>167</v>
      </c>
      <c r="D33" s="46">
        <v>48177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48177</v>
      </c>
      <c r="O33" s="47">
        <f t="shared" si="1"/>
        <v>0.17774604861203347</v>
      </c>
      <c r="P33" s="9"/>
    </row>
    <row r="34" spans="1:16">
      <c r="A34" s="12"/>
      <c r="B34" s="25">
        <v>335.29</v>
      </c>
      <c r="C34" s="20" t="s">
        <v>109</v>
      </c>
      <c r="D34" s="46">
        <v>56330</v>
      </c>
      <c r="E34" s="46">
        <v>34010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90340</v>
      </c>
      <c r="O34" s="47">
        <f t="shared" si="1"/>
        <v>0.33330381783031537</v>
      </c>
      <c r="P34" s="9"/>
    </row>
    <row r="35" spans="1:16">
      <c r="A35" s="12"/>
      <c r="B35" s="25">
        <v>335.9</v>
      </c>
      <c r="C35" s="20" t="s">
        <v>40</v>
      </c>
      <c r="D35" s="46">
        <v>560492</v>
      </c>
      <c r="E35" s="46">
        <v>0</v>
      </c>
      <c r="F35" s="46">
        <v>70362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630854</v>
      </c>
      <c r="O35" s="47">
        <f t="shared" si="1"/>
        <v>2.3274966426115316</v>
      </c>
      <c r="P35" s="9"/>
    </row>
    <row r="36" spans="1:16">
      <c r="A36" s="12"/>
      <c r="B36" s="25">
        <v>337.5</v>
      </c>
      <c r="C36" s="20" t="s">
        <v>159</v>
      </c>
      <c r="D36" s="46">
        <v>30000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30000</v>
      </c>
      <c r="O36" s="47">
        <f t="shared" si="1"/>
        <v>0.11068313631735069</v>
      </c>
      <c r="P36" s="9"/>
    </row>
    <row r="37" spans="1:16">
      <c r="A37" s="12"/>
      <c r="B37" s="25">
        <v>337.6</v>
      </c>
      <c r="C37" s="20" t="s">
        <v>155</v>
      </c>
      <c r="D37" s="46">
        <v>0</v>
      </c>
      <c r="E37" s="46">
        <v>466844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466844</v>
      </c>
      <c r="O37" s="47">
        <f t="shared" ref="O37:O68" si="7">(N37/O$85)</f>
        <v>1.7223919363645754</v>
      </c>
      <c r="P37" s="9"/>
    </row>
    <row r="38" spans="1:16">
      <c r="A38" s="12"/>
      <c r="B38" s="25">
        <v>337.7</v>
      </c>
      <c r="C38" s="20" t="s">
        <v>44</v>
      </c>
      <c r="D38" s="46">
        <v>2243932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2243932</v>
      </c>
      <c r="O38" s="47">
        <f t="shared" si="7"/>
        <v>8.2788477147621791</v>
      </c>
      <c r="P38" s="9"/>
    </row>
    <row r="39" spans="1:16">
      <c r="A39" s="12"/>
      <c r="B39" s="25">
        <v>338</v>
      </c>
      <c r="C39" s="20" t="s">
        <v>45</v>
      </c>
      <c r="D39" s="46">
        <v>3771617</v>
      </c>
      <c r="E39" s="46">
        <v>10752757</v>
      </c>
      <c r="F39" s="46">
        <v>0</v>
      </c>
      <c r="G39" s="46">
        <v>48055754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62580128</v>
      </c>
      <c r="O39" s="47">
        <f t="shared" si="7"/>
        <v>230.88549460604182</v>
      </c>
      <c r="P39" s="9"/>
    </row>
    <row r="40" spans="1:16" ht="15.75">
      <c r="A40" s="29" t="s">
        <v>50</v>
      </c>
      <c r="B40" s="30"/>
      <c r="C40" s="31"/>
      <c r="D40" s="32">
        <f t="shared" ref="D40:M40" si="8">SUM(D41:D58)</f>
        <v>19067355</v>
      </c>
      <c r="E40" s="32">
        <f t="shared" si="8"/>
        <v>17273610</v>
      </c>
      <c r="F40" s="32">
        <f t="shared" si="8"/>
        <v>0</v>
      </c>
      <c r="G40" s="32">
        <f t="shared" si="8"/>
        <v>90</v>
      </c>
      <c r="H40" s="32">
        <f t="shared" si="8"/>
        <v>0</v>
      </c>
      <c r="I40" s="32">
        <f t="shared" si="8"/>
        <v>247668681</v>
      </c>
      <c r="J40" s="32">
        <f t="shared" si="8"/>
        <v>127791560</v>
      </c>
      <c r="K40" s="32">
        <f t="shared" si="8"/>
        <v>0</v>
      </c>
      <c r="L40" s="32">
        <f t="shared" si="8"/>
        <v>0</v>
      </c>
      <c r="M40" s="32">
        <f t="shared" si="8"/>
        <v>2500</v>
      </c>
      <c r="N40" s="32">
        <f>SUM(D40:M40)</f>
        <v>411803796</v>
      </c>
      <c r="O40" s="45">
        <f t="shared" si="7"/>
        <v>1519.3245229556824</v>
      </c>
      <c r="P40" s="10"/>
    </row>
    <row r="41" spans="1:16">
      <c r="A41" s="12"/>
      <c r="B41" s="25">
        <v>341.2</v>
      </c>
      <c r="C41" s="20" t="s">
        <v>130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127791560</v>
      </c>
      <c r="K41" s="46">
        <v>0</v>
      </c>
      <c r="L41" s="46">
        <v>0</v>
      </c>
      <c r="M41" s="46">
        <v>0</v>
      </c>
      <c r="N41" s="46">
        <f t="shared" ref="N41:N58" si="9">SUM(D41:M41)</f>
        <v>127791560</v>
      </c>
      <c r="O41" s="47">
        <f t="shared" si="7"/>
        <v>471.47902185622996</v>
      </c>
      <c r="P41" s="9"/>
    </row>
    <row r="42" spans="1:16">
      <c r="A42" s="12"/>
      <c r="B42" s="25">
        <v>341.3</v>
      </c>
      <c r="C42" s="20" t="s">
        <v>131</v>
      </c>
      <c r="D42" s="46">
        <v>481793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481793</v>
      </c>
      <c r="O42" s="47">
        <f t="shared" si="7"/>
        <v>1.7775453431915114</v>
      </c>
      <c r="P42" s="9"/>
    </row>
    <row r="43" spans="1:16">
      <c r="A43" s="12"/>
      <c r="B43" s="25">
        <v>341.9</v>
      </c>
      <c r="C43" s="20" t="s">
        <v>132</v>
      </c>
      <c r="D43" s="46">
        <v>158081</v>
      </c>
      <c r="E43" s="46">
        <v>1228040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1386121</v>
      </c>
      <c r="O43" s="47">
        <f t="shared" si="7"/>
        <v>5.1140073198447489</v>
      </c>
      <c r="P43" s="9"/>
    </row>
    <row r="44" spans="1:16">
      <c r="A44" s="12"/>
      <c r="B44" s="25">
        <v>342.1</v>
      </c>
      <c r="C44" s="20" t="s">
        <v>56</v>
      </c>
      <c r="D44" s="46">
        <v>3191610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3191610</v>
      </c>
      <c r="O44" s="47">
        <f t="shared" si="7"/>
        <v>11.775246823393987</v>
      </c>
      <c r="P44" s="9"/>
    </row>
    <row r="45" spans="1:16">
      <c r="A45" s="12"/>
      <c r="B45" s="25">
        <v>342.2</v>
      </c>
      <c r="C45" s="20" t="s">
        <v>57</v>
      </c>
      <c r="D45" s="46">
        <v>1090226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1090226</v>
      </c>
      <c r="O45" s="47">
        <f t="shared" si="7"/>
        <v>4.0223210991573328</v>
      </c>
      <c r="P45" s="9"/>
    </row>
    <row r="46" spans="1:16">
      <c r="A46" s="12"/>
      <c r="B46" s="25">
        <v>342.4</v>
      </c>
      <c r="C46" s="20" t="s">
        <v>58</v>
      </c>
      <c r="D46" s="46">
        <v>0</v>
      </c>
      <c r="E46" s="46">
        <v>16045570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16045570</v>
      </c>
      <c r="O46" s="47">
        <f t="shared" si="7"/>
        <v>59.19913371998642</v>
      </c>
      <c r="P46" s="9"/>
    </row>
    <row r="47" spans="1:16">
      <c r="A47" s="12"/>
      <c r="B47" s="25">
        <v>343.4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49484442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49484442</v>
      </c>
      <c r="O47" s="47">
        <f t="shared" si="7"/>
        <v>182.56977464913444</v>
      </c>
      <c r="P47" s="9"/>
    </row>
    <row r="48" spans="1:16">
      <c r="A48" s="12"/>
      <c r="B48" s="25">
        <v>343.6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177085041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177085041</v>
      </c>
      <c r="O48" s="47">
        <f t="shared" si="7"/>
        <v>653.34425775888781</v>
      </c>
      <c r="P48" s="9"/>
    </row>
    <row r="49" spans="1:16">
      <c r="A49" s="12"/>
      <c r="B49" s="25">
        <v>344.1</v>
      </c>
      <c r="C49" s="20" t="s">
        <v>133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1295484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1295484</v>
      </c>
      <c r="O49" s="47">
        <f t="shared" si="7"/>
        <v>4.7796077389648914</v>
      </c>
      <c r="P49" s="9"/>
    </row>
    <row r="50" spans="1:16">
      <c r="A50" s="12"/>
      <c r="B50" s="25">
        <v>344.2</v>
      </c>
      <c r="C50" s="20" t="s">
        <v>134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391167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391167</v>
      </c>
      <c r="O50" s="47">
        <f t="shared" si="7"/>
        <v>1.4431863461283039</v>
      </c>
      <c r="P50" s="9"/>
    </row>
    <row r="51" spans="1:16">
      <c r="A51" s="12"/>
      <c r="B51" s="25">
        <v>344.5</v>
      </c>
      <c r="C51" s="20" t="s">
        <v>135</v>
      </c>
      <c r="D51" s="46">
        <v>169067</v>
      </c>
      <c r="E51" s="46">
        <v>0</v>
      </c>
      <c r="F51" s="46">
        <v>0</v>
      </c>
      <c r="G51" s="46">
        <v>0</v>
      </c>
      <c r="H51" s="46">
        <v>0</v>
      </c>
      <c r="I51" s="46">
        <v>7301782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7470849</v>
      </c>
      <c r="O51" s="47">
        <f t="shared" si="7"/>
        <v>27.563233275778103</v>
      </c>
      <c r="P51" s="9"/>
    </row>
    <row r="52" spans="1:16">
      <c r="A52" s="12"/>
      <c r="B52" s="25">
        <v>345.1</v>
      </c>
      <c r="C52" s="20" t="s">
        <v>65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593306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593306</v>
      </c>
      <c r="O52" s="47">
        <f t="shared" si="7"/>
        <v>2.1889656291967357</v>
      </c>
      <c r="P52" s="9"/>
    </row>
    <row r="53" spans="1:16">
      <c r="A53" s="12"/>
      <c r="B53" s="25">
        <v>345.9</v>
      </c>
      <c r="C53" s="20" t="s">
        <v>66</v>
      </c>
      <c r="D53" s="46">
        <v>7484544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2500</v>
      </c>
      <c r="N53" s="46">
        <f t="shared" si="9"/>
        <v>7487044</v>
      </c>
      <c r="O53" s="47">
        <f t="shared" si="7"/>
        <v>27.622983722200086</v>
      </c>
      <c r="P53" s="9"/>
    </row>
    <row r="54" spans="1:16">
      <c r="A54" s="12"/>
      <c r="B54" s="25">
        <v>347.1</v>
      </c>
      <c r="C54" s="20" t="s">
        <v>67</v>
      </c>
      <c r="D54" s="46">
        <v>843943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843943</v>
      </c>
      <c r="O54" s="47">
        <f t="shared" si="7"/>
        <v>3.1136752704357966</v>
      </c>
      <c r="P54" s="9"/>
    </row>
    <row r="55" spans="1:16">
      <c r="A55" s="12"/>
      <c r="B55" s="25">
        <v>347.2</v>
      </c>
      <c r="C55" s="20" t="s">
        <v>68</v>
      </c>
      <c r="D55" s="46">
        <v>2642182</v>
      </c>
      <c r="E55" s="46">
        <v>0</v>
      </c>
      <c r="F55" s="46">
        <v>0</v>
      </c>
      <c r="G55" s="46">
        <v>0</v>
      </c>
      <c r="H55" s="46">
        <v>0</v>
      </c>
      <c r="I55" s="46">
        <v>4213849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6856031</v>
      </c>
      <c r="O55" s="47">
        <f t="shared" si="7"/>
        <v>25.294900458966072</v>
      </c>
      <c r="P55" s="9"/>
    </row>
    <row r="56" spans="1:16">
      <c r="A56" s="12"/>
      <c r="B56" s="25">
        <v>347.5</v>
      </c>
      <c r="C56" s="20" t="s">
        <v>69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7303610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7303610</v>
      </c>
      <c r="O56" s="47">
        <f t="shared" si="7"/>
        <v>26.94621537462552</v>
      </c>
      <c r="P56" s="9"/>
    </row>
    <row r="57" spans="1:16">
      <c r="A57" s="12"/>
      <c r="B57" s="25">
        <v>347.9</v>
      </c>
      <c r="C57" s="20" t="s">
        <v>70</v>
      </c>
      <c r="D57" s="46">
        <v>305697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305697</v>
      </c>
      <c r="O57" s="47">
        <f t="shared" si="7"/>
        <v>1.1278500907601718</v>
      </c>
      <c r="P57" s="9"/>
    </row>
    <row r="58" spans="1:16">
      <c r="A58" s="12"/>
      <c r="B58" s="25">
        <v>349</v>
      </c>
      <c r="C58" s="20" t="s">
        <v>1</v>
      </c>
      <c r="D58" s="46">
        <v>2700212</v>
      </c>
      <c r="E58" s="46">
        <v>0</v>
      </c>
      <c r="F58" s="46">
        <v>0</v>
      </c>
      <c r="G58" s="46">
        <v>90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2700302</v>
      </c>
      <c r="O58" s="47">
        <f t="shared" si="7"/>
        <v>9.9625964788004904</v>
      </c>
      <c r="P58" s="9"/>
    </row>
    <row r="59" spans="1:16" ht="15.75">
      <c r="A59" s="29" t="s">
        <v>51</v>
      </c>
      <c r="B59" s="30"/>
      <c r="C59" s="31"/>
      <c r="D59" s="32">
        <f t="shared" ref="D59:M59" si="10">SUM(D60:D63)</f>
        <v>2304037</v>
      </c>
      <c r="E59" s="32">
        <f t="shared" si="10"/>
        <v>911141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ref="N59:N65" si="11">SUM(D59:M59)</f>
        <v>3215178</v>
      </c>
      <c r="O59" s="45">
        <f t="shared" si="7"/>
        <v>11.862199495284898</v>
      </c>
      <c r="P59" s="10"/>
    </row>
    <row r="60" spans="1:16">
      <c r="A60" s="13"/>
      <c r="B60" s="39">
        <v>351.9</v>
      </c>
      <c r="C60" s="21" t="s">
        <v>136</v>
      </c>
      <c r="D60" s="46">
        <v>300798</v>
      </c>
      <c r="E60" s="46">
        <v>911141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1211939</v>
      </c>
      <c r="O60" s="47">
        <f t="shared" si="7"/>
        <v>4.4713736515104561</v>
      </c>
      <c r="P60" s="9"/>
    </row>
    <row r="61" spans="1:16">
      <c r="A61" s="13"/>
      <c r="B61" s="39">
        <v>352</v>
      </c>
      <c r="C61" s="21" t="s">
        <v>73</v>
      </c>
      <c r="D61" s="46">
        <v>24659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24659</v>
      </c>
      <c r="O61" s="47">
        <f t="shared" si="7"/>
        <v>9.0977848614985021E-2</v>
      </c>
      <c r="P61" s="9"/>
    </row>
    <row r="62" spans="1:16">
      <c r="A62" s="13"/>
      <c r="B62" s="39">
        <v>354</v>
      </c>
      <c r="C62" s="21" t="s">
        <v>74</v>
      </c>
      <c r="D62" s="46">
        <v>1903515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1903515</v>
      </c>
      <c r="O62" s="47">
        <f t="shared" si="7"/>
        <v>7.0229003409040596</v>
      </c>
      <c r="P62" s="9"/>
    </row>
    <row r="63" spans="1:16">
      <c r="A63" s="13"/>
      <c r="B63" s="39">
        <v>359</v>
      </c>
      <c r="C63" s="21" t="s">
        <v>75</v>
      </c>
      <c r="D63" s="46">
        <v>75065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75065</v>
      </c>
      <c r="O63" s="47">
        <f t="shared" si="7"/>
        <v>0.27694765425539764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SUM(D65:D73)</f>
        <v>5638768</v>
      </c>
      <c r="E64" s="32">
        <f t="shared" si="12"/>
        <v>6000433</v>
      </c>
      <c r="F64" s="32">
        <f t="shared" si="12"/>
        <v>0</v>
      </c>
      <c r="G64" s="32">
        <f t="shared" si="12"/>
        <v>4050165</v>
      </c>
      <c r="H64" s="32">
        <f t="shared" si="12"/>
        <v>13962</v>
      </c>
      <c r="I64" s="32">
        <f t="shared" si="12"/>
        <v>13745895</v>
      </c>
      <c r="J64" s="32">
        <f t="shared" si="12"/>
        <v>136076</v>
      </c>
      <c r="K64" s="32">
        <f t="shared" si="12"/>
        <v>110621559</v>
      </c>
      <c r="L64" s="32">
        <f t="shared" si="12"/>
        <v>0</v>
      </c>
      <c r="M64" s="32">
        <f t="shared" si="12"/>
        <v>1433</v>
      </c>
      <c r="N64" s="32">
        <f t="shared" si="11"/>
        <v>140208291</v>
      </c>
      <c r="O64" s="45">
        <f t="shared" si="7"/>
        <v>517.28977951919251</v>
      </c>
      <c r="P64" s="10"/>
    </row>
    <row r="65" spans="1:16">
      <c r="A65" s="12"/>
      <c r="B65" s="25">
        <v>361.1</v>
      </c>
      <c r="C65" s="20" t="s">
        <v>77</v>
      </c>
      <c r="D65" s="46">
        <v>2236619</v>
      </c>
      <c r="E65" s="46">
        <v>1504935</v>
      </c>
      <c r="F65" s="46">
        <v>0</v>
      </c>
      <c r="G65" s="46">
        <v>1942456</v>
      </c>
      <c r="H65" s="46">
        <v>13012</v>
      </c>
      <c r="I65" s="46">
        <v>6877208</v>
      </c>
      <c r="J65" s="46">
        <v>2519672</v>
      </c>
      <c r="K65" s="46">
        <v>7806658</v>
      </c>
      <c r="L65" s="46">
        <v>0</v>
      </c>
      <c r="M65" s="46">
        <v>1433</v>
      </c>
      <c r="N65" s="46">
        <f t="shared" si="11"/>
        <v>22901993</v>
      </c>
      <c r="O65" s="47">
        <f t="shared" si="7"/>
        <v>84.495480438600381</v>
      </c>
      <c r="P65" s="9"/>
    </row>
    <row r="66" spans="1:16">
      <c r="A66" s="12"/>
      <c r="B66" s="25">
        <v>361.2</v>
      </c>
      <c r="C66" s="20" t="s">
        <v>78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18482261</v>
      </c>
      <c r="L66" s="46">
        <v>0</v>
      </c>
      <c r="M66" s="46">
        <v>0</v>
      </c>
      <c r="N66" s="46">
        <f t="shared" ref="N66:N73" si="13">SUM(D66:M66)</f>
        <v>18482261</v>
      </c>
      <c r="O66" s="47">
        <f t="shared" si="7"/>
        <v>68.189153790528479</v>
      </c>
      <c r="P66" s="9"/>
    </row>
    <row r="67" spans="1:16">
      <c r="A67" s="12"/>
      <c r="B67" s="25">
        <v>361.3</v>
      </c>
      <c r="C67" s="20" t="s">
        <v>79</v>
      </c>
      <c r="D67" s="46">
        <v>1165655</v>
      </c>
      <c r="E67" s="46">
        <v>2589173</v>
      </c>
      <c r="F67" s="46">
        <v>0</v>
      </c>
      <c r="G67" s="46">
        <v>1135046</v>
      </c>
      <c r="H67" s="46">
        <v>-2050</v>
      </c>
      <c r="I67" s="46">
        <v>1912801</v>
      </c>
      <c r="J67" s="46">
        <v>1889963</v>
      </c>
      <c r="K67" s="46">
        <v>50136547</v>
      </c>
      <c r="L67" s="46">
        <v>0</v>
      </c>
      <c r="M67" s="46">
        <v>0</v>
      </c>
      <c r="N67" s="46">
        <f t="shared" si="13"/>
        <v>58827135</v>
      </c>
      <c r="O67" s="47">
        <f t="shared" si="7"/>
        <v>217.03906007880639</v>
      </c>
      <c r="P67" s="9"/>
    </row>
    <row r="68" spans="1:16">
      <c r="A68" s="12"/>
      <c r="B68" s="25">
        <v>362</v>
      </c>
      <c r="C68" s="20" t="s">
        <v>80</v>
      </c>
      <c r="D68" s="46">
        <v>1036000</v>
      </c>
      <c r="E68" s="46">
        <v>72925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1108925</v>
      </c>
      <c r="O68" s="47">
        <f t="shared" si="7"/>
        <v>4.0913098980239369</v>
      </c>
      <c r="P68" s="9"/>
    </row>
    <row r="69" spans="1:16">
      <c r="A69" s="12"/>
      <c r="B69" s="25">
        <v>364</v>
      </c>
      <c r="C69" s="20" t="s">
        <v>138</v>
      </c>
      <c r="D69" s="46">
        <v>40466</v>
      </c>
      <c r="E69" s="46">
        <v>7572</v>
      </c>
      <c r="F69" s="46">
        <v>0</v>
      </c>
      <c r="G69" s="46">
        <v>530</v>
      </c>
      <c r="H69" s="46">
        <v>0</v>
      </c>
      <c r="I69" s="46">
        <v>-14419</v>
      </c>
      <c r="J69" s="46">
        <v>-4273559</v>
      </c>
      <c r="K69" s="46">
        <v>0</v>
      </c>
      <c r="L69" s="46">
        <v>0</v>
      </c>
      <c r="M69" s="46">
        <v>0</v>
      </c>
      <c r="N69" s="46">
        <f t="shared" si="13"/>
        <v>-4239410</v>
      </c>
      <c r="O69" s="47">
        <f t="shared" ref="O69:O83" si="14">(N69/O$85)</f>
        <v>-15.641039831171323</v>
      </c>
      <c r="P69" s="9"/>
    </row>
    <row r="70" spans="1:16">
      <c r="A70" s="12"/>
      <c r="B70" s="25">
        <v>366</v>
      </c>
      <c r="C70" s="20" t="s">
        <v>82</v>
      </c>
      <c r="D70" s="46">
        <v>386009</v>
      </c>
      <c r="E70" s="46">
        <v>658451</v>
      </c>
      <c r="F70" s="46">
        <v>0</v>
      </c>
      <c r="G70" s="46">
        <v>887489</v>
      </c>
      <c r="H70" s="46">
        <v>3000</v>
      </c>
      <c r="I70" s="46">
        <v>4970305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6905254</v>
      </c>
      <c r="O70" s="47">
        <f t="shared" si="14"/>
        <v>25.476505659597702</v>
      </c>
      <c r="P70" s="9"/>
    </row>
    <row r="71" spans="1:16">
      <c r="A71" s="12"/>
      <c r="B71" s="25">
        <v>368</v>
      </c>
      <c r="C71" s="20" t="s">
        <v>83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34196093</v>
      </c>
      <c r="L71" s="46">
        <v>0</v>
      </c>
      <c r="M71" s="46">
        <v>0</v>
      </c>
      <c r="N71" s="46">
        <f t="shared" si="13"/>
        <v>34196093</v>
      </c>
      <c r="O71" s="47">
        <f t="shared" si="14"/>
        <v>126.16436076799339</v>
      </c>
      <c r="P71" s="9"/>
    </row>
    <row r="72" spans="1:16">
      <c r="A72" s="12"/>
      <c r="B72" s="25">
        <v>369.3</v>
      </c>
      <c r="C72" s="20" t="s">
        <v>139</v>
      </c>
      <c r="D72" s="46">
        <v>34706</v>
      </c>
      <c r="E72" s="46">
        <v>0</v>
      </c>
      <c r="F72" s="46">
        <v>0</v>
      </c>
      <c r="G72" s="46">
        <v>72635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107341</v>
      </c>
      <c r="O72" s="47">
        <f t="shared" si="14"/>
        <v>0.39602795118135803</v>
      </c>
      <c r="P72" s="9"/>
    </row>
    <row r="73" spans="1:16">
      <c r="A73" s="12"/>
      <c r="B73" s="25">
        <v>369.9</v>
      </c>
      <c r="C73" s="20" t="s">
        <v>84</v>
      </c>
      <c r="D73" s="46">
        <v>739313</v>
      </c>
      <c r="E73" s="46">
        <v>1167377</v>
      </c>
      <c r="F73" s="46">
        <v>0</v>
      </c>
      <c r="G73" s="46">
        <v>12009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1918699</v>
      </c>
      <c r="O73" s="47">
        <f t="shared" si="14"/>
        <v>7.078920765632148</v>
      </c>
      <c r="P73" s="9"/>
    </row>
    <row r="74" spans="1:16" ht="15.75">
      <c r="A74" s="29" t="s">
        <v>52</v>
      </c>
      <c r="B74" s="30"/>
      <c r="C74" s="31"/>
      <c r="D74" s="32">
        <f t="shared" ref="D74:M74" si="15">SUM(D75:D82)</f>
        <v>21835818</v>
      </c>
      <c r="E74" s="32">
        <f t="shared" si="15"/>
        <v>14038645</v>
      </c>
      <c r="F74" s="32">
        <f t="shared" si="15"/>
        <v>63240273</v>
      </c>
      <c r="G74" s="32">
        <f t="shared" si="15"/>
        <v>32766420</v>
      </c>
      <c r="H74" s="32">
        <f t="shared" si="15"/>
        <v>0</v>
      </c>
      <c r="I74" s="32">
        <f t="shared" si="15"/>
        <v>32764887</v>
      </c>
      <c r="J74" s="32">
        <f t="shared" si="15"/>
        <v>1759653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>SUM(D74:M74)</f>
        <v>166405696</v>
      </c>
      <c r="O74" s="45">
        <f t="shared" si="14"/>
        <v>613.94347781172064</v>
      </c>
      <c r="P74" s="9"/>
    </row>
    <row r="75" spans="1:16">
      <c r="A75" s="12"/>
      <c r="B75" s="25">
        <v>381</v>
      </c>
      <c r="C75" s="20" t="s">
        <v>85</v>
      </c>
      <c r="D75" s="46">
        <v>21835818</v>
      </c>
      <c r="E75" s="46">
        <v>14038645</v>
      </c>
      <c r="F75" s="46">
        <v>35240273</v>
      </c>
      <c r="G75" s="46">
        <v>32766420</v>
      </c>
      <c r="H75" s="46">
        <v>0</v>
      </c>
      <c r="I75" s="46">
        <v>4873049</v>
      </c>
      <c r="J75" s="46">
        <v>347109</v>
      </c>
      <c r="K75" s="46">
        <v>0</v>
      </c>
      <c r="L75" s="46">
        <v>0</v>
      </c>
      <c r="M75" s="46">
        <v>0</v>
      </c>
      <c r="N75" s="46">
        <f>SUM(D75:M75)</f>
        <v>109101314</v>
      </c>
      <c r="O75" s="47">
        <f t="shared" si="14"/>
        <v>402.52252032880273</v>
      </c>
      <c r="P75" s="9"/>
    </row>
    <row r="76" spans="1:16">
      <c r="A76" s="12"/>
      <c r="B76" s="25">
        <v>384</v>
      </c>
      <c r="C76" s="20" t="s">
        <v>117</v>
      </c>
      <c r="D76" s="46">
        <v>0</v>
      </c>
      <c r="E76" s="46">
        <v>0</v>
      </c>
      <c r="F76" s="46">
        <v>28000000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2" si="16">SUM(D76:M76)</f>
        <v>28000000</v>
      </c>
      <c r="O76" s="47">
        <f t="shared" si="14"/>
        <v>103.30426056286065</v>
      </c>
      <c r="P76" s="9"/>
    </row>
    <row r="77" spans="1:16">
      <c r="A77" s="12"/>
      <c r="B77" s="25">
        <v>389.1</v>
      </c>
      <c r="C77" s="20" t="s">
        <v>140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1244377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1244377</v>
      </c>
      <c r="O77" s="47">
        <f t="shared" si="14"/>
        <v>4.5910516373725301</v>
      </c>
      <c r="P77" s="9"/>
    </row>
    <row r="78" spans="1:16">
      <c r="A78" s="12"/>
      <c r="B78" s="25">
        <v>389.4</v>
      </c>
      <c r="C78" s="20" t="s">
        <v>143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1472078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1472078</v>
      </c>
      <c r="O78" s="47">
        <f t="shared" si="14"/>
        <v>5.4311403314590985</v>
      </c>
      <c r="P78" s="9"/>
    </row>
    <row r="79" spans="1:16">
      <c r="A79" s="12"/>
      <c r="B79" s="25">
        <v>389.5</v>
      </c>
      <c r="C79" s="20" t="s">
        <v>161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351586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351586</v>
      </c>
      <c r="O79" s="47">
        <f t="shared" si="14"/>
        <v>1.2971547055090686</v>
      </c>
      <c r="P79" s="9"/>
    </row>
    <row r="80" spans="1:16">
      <c r="A80" s="12"/>
      <c r="B80" s="25">
        <v>389.6</v>
      </c>
      <c r="C80" s="20" t="s">
        <v>162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1389524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1389524</v>
      </c>
      <c r="O80" s="47">
        <f t="shared" si="14"/>
        <v>5.1265624769410136</v>
      </c>
      <c r="P80" s="9"/>
    </row>
    <row r="81" spans="1:119">
      <c r="A81" s="12"/>
      <c r="B81" s="25">
        <v>389.7</v>
      </c>
      <c r="C81" s="20" t="s">
        <v>163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647082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647082</v>
      </c>
      <c r="O81" s="47">
        <f t="shared" si="14"/>
        <v>2.3873688404834641</v>
      </c>
      <c r="P81" s="9"/>
    </row>
    <row r="82" spans="1:119" ht="15.75" thickBot="1">
      <c r="A82" s="12"/>
      <c r="B82" s="25">
        <v>389.9</v>
      </c>
      <c r="C82" s="20" t="s">
        <v>145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22787191</v>
      </c>
      <c r="J82" s="46">
        <v>1412544</v>
      </c>
      <c r="K82" s="46">
        <v>0</v>
      </c>
      <c r="L82" s="46">
        <v>0</v>
      </c>
      <c r="M82" s="46">
        <v>0</v>
      </c>
      <c r="N82" s="46">
        <f t="shared" si="16"/>
        <v>24199735</v>
      </c>
      <c r="O82" s="47">
        <f t="shared" si="14"/>
        <v>89.283418928292079</v>
      </c>
      <c r="P82" s="9"/>
    </row>
    <row r="83" spans="1:119" ht="16.5" thickBot="1">
      <c r="A83" s="14" t="s">
        <v>71</v>
      </c>
      <c r="B83" s="23"/>
      <c r="C83" s="22"/>
      <c r="D83" s="15">
        <f t="shared" ref="D83:M83" si="17">SUM(D5,D13,D19,D40,D59,D64,D74)</f>
        <v>289697264</v>
      </c>
      <c r="E83" s="15">
        <f t="shared" si="17"/>
        <v>59017378</v>
      </c>
      <c r="F83" s="15">
        <f t="shared" si="17"/>
        <v>63310635</v>
      </c>
      <c r="G83" s="15">
        <f t="shared" si="17"/>
        <v>88688126</v>
      </c>
      <c r="H83" s="15">
        <f t="shared" si="17"/>
        <v>13962</v>
      </c>
      <c r="I83" s="15">
        <f t="shared" si="17"/>
        <v>294179463</v>
      </c>
      <c r="J83" s="15">
        <f t="shared" si="17"/>
        <v>129687289</v>
      </c>
      <c r="K83" s="15">
        <f t="shared" si="17"/>
        <v>110621559</v>
      </c>
      <c r="L83" s="15">
        <f t="shared" si="17"/>
        <v>0</v>
      </c>
      <c r="M83" s="15">
        <f t="shared" si="17"/>
        <v>3933</v>
      </c>
      <c r="N83" s="15">
        <f>SUM(D83:M83)</f>
        <v>1035219609</v>
      </c>
      <c r="O83" s="38">
        <f t="shared" si="14"/>
        <v>3819.3784367113826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8" t="s">
        <v>175</v>
      </c>
      <c r="M85" s="48"/>
      <c r="N85" s="48"/>
      <c r="O85" s="43">
        <v>271044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113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91</v>
      </c>
      <c r="B3" s="62"/>
      <c r="C3" s="63"/>
      <c r="D3" s="67" t="s">
        <v>46</v>
      </c>
      <c r="E3" s="68"/>
      <c r="F3" s="68"/>
      <c r="G3" s="68"/>
      <c r="H3" s="69"/>
      <c r="I3" s="67" t="s">
        <v>47</v>
      </c>
      <c r="J3" s="69"/>
      <c r="K3" s="67" t="s">
        <v>49</v>
      </c>
      <c r="L3" s="69"/>
      <c r="M3" s="36"/>
      <c r="N3" s="37"/>
      <c r="O3" s="70" t="s">
        <v>96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92</v>
      </c>
      <c r="F4" s="34" t="s">
        <v>93</v>
      </c>
      <c r="G4" s="34" t="s">
        <v>94</v>
      </c>
      <c r="H4" s="34" t="s">
        <v>6</v>
      </c>
      <c r="I4" s="34" t="s">
        <v>7</v>
      </c>
      <c r="J4" s="35" t="s">
        <v>95</v>
      </c>
      <c r="K4" s="35" t="s">
        <v>8</v>
      </c>
      <c r="L4" s="35" t="s">
        <v>9</v>
      </c>
      <c r="M4" s="35" t="s">
        <v>10</v>
      </c>
      <c r="N4" s="35" t="s">
        <v>48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166565580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166565580</v>
      </c>
      <c r="O5" s="33">
        <f t="shared" ref="O5:O36" si="1">(N5/O$84)</f>
        <v>618.38222136421177</v>
      </c>
      <c r="P5" s="6"/>
    </row>
    <row r="6" spans="1:133">
      <c r="A6" s="12"/>
      <c r="B6" s="25">
        <v>311</v>
      </c>
      <c r="C6" s="20" t="s">
        <v>3</v>
      </c>
      <c r="D6" s="46">
        <v>124204305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124204305</v>
      </c>
      <c r="O6" s="47">
        <f t="shared" si="1"/>
        <v>461.11407908463491</v>
      </c>
      <c r="P6" s="9"/>
    </row>
    <row r="7" spans="1:133">
      <c r="A7" s="12"/>
      <c r="B7" s="25">
        <v>314.10000000000002</v>
      </c>
      <c r="C7" s="20" t="s">
        <v>11</v>
      </c>
      <c r="D7" s="46">
        <v>24657456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24657456</v>
      </c>
      <c r="O7" s="47">
        <f t="shared" si="1"/>
        <v>91.541916490011403</v>
      </c>
      <c r="P7" s="9"/>
    </row>
    <row r="8" spans="1:133">
      <c r="A8" s="12"/>
      <c r="B8" s="25">
        <v>314.3</v>
      </c>
      <c r="C8" s="20" t="s">
        <v>12</v>
      </c>
      <c r="D8" s="46">
        <v>5306887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5306887</v>
      </c>
      <c r="O8" s="47">
        <f t="shared" si="1"/>
        <v>19.70205712121831</v>
      </c>
      <c r="P8" s="9"/>
    </row>
    <row r="9" spans="1:133">
      <c r="A9" s="12"/>
      <c r="B9" s="25">
        <v>314.39999999999998</v>
      </c>
      <c r="C9" s="20" t="s">
        <v>13</v>
      </c>
      <c r="D9" s="46">
        <v>577991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577991</v>
      </c>
      <c r="O9" s="47">
        <f t="shared" si="1"/>
        <v>2.1458176323615126</v>
      </c>
      <c r="P9" s="9"/>
    </row>
    <row r="10" spans="1:133">
      <c r="A10" s="12"/>
      <c r="B10" s="25">
        <v>314.8</v>
      </c>
      <c r="C10" s="20" t="s">
        <v>15</v>
      </c>
      <c r="D10" s="46">
        <v>175163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175163</v>
      </c>
      <c r="O10" s="47">
        <f t="shared" si="1"/>
        <v>0.65030053052268921</v>
      </c>
      <c r="P10" s="9"/>
    </row>
    <row r="11" spans="1:133">
      <c r="A11" s="12"/>
      <c r="B11" s="25">
        <v>315</v>
      </c>
      <c r="C11" s="20" t="s">
        <v>124</v>
      </c>
      <c r="D11" s="46">
        <v>9075295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9075295</v>
      </c>
      <c r="O11" s="47">
        <f t="shared" si="1"/>
        <v>33.692441629510277</v>
      </c>
      <c r="P11" s="9"/>
    </row>
    <row r="12" spans="1:133">
      <c r="A12" s="12"/>
      <c r="B12" s="25">
        <v>316</v>
      </c>
      <c r="C12" s="20" t="s">
        <v>158</v>
      </c>
      <c r="D12" s="46">
        <v>2568483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2568483</v>
      </c>
      <c r="O12" s="47">
        <f t="shared" si="1"/>
        <v>9.5356088759527324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SUM(D14:D19)</f>
        <v>21647272</v>
      </c>
      <c r="E13" s="32">
        <f t="shared" si="3"/>
        <v>7197076</v>
      </c>
      <c r="F13" s="32">
        <f t="shared" si="3"/>
        <v>0</v>
      </c>
      <c r="G13" s="32">
        <f t="shared" si="3"/>
        <v>665193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29509541</v>
      </c>
      <c r="O13" s="45">
        <f t="shared" si="1"/>
        <v>109.55550069238966</v>
      </c>
      <c r="P13" s="10"/>
    </row>
    <row r="14" spans="1:133">
      <c r="A14" s="12"/>
      <c r="B14" s="25">
        <v>322</v>
      </c>
      <c r="C14" s="20" t="s">
        <v>0</v>
      </c>
      <c r="D14" s="46">
        <v>170818</v>
      </c>
      <c r="E14" s="46">
        <v>7197076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7367894</v>
      </c>
      <c r="O14" s="47">
        <f t="shared" si="1"/>
        <v>27.353638479787048</v>
      </c>
      <c r="P14" s="9"/>
    </row>
    <row r="15" spans="1:133">
      <c r="A15" s="12"/>
      <c r="B15" s="25">
        <v>323.10000000000002</v>
      </c>
      <c r="C15" s="20" t="s">
        <v>19</v>
      </c>
      <c r="D15" s="46">
        <v>20573446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20573446</v>
      </c>
      <c r="O15" s="47">
        <f t="shared" si="1"/>
        <v>76.379845335372764</v>
      </c>
      <c r="P15" s="9"/>
    </row>
    <row r="16" spans="1:133">
      <c r="A16" s="12"/>
      <c r="B16" s="25">
        <v>323.39999999999998</v>
      </c>
      <c r="C16" s="20" t="s">
        <v>103</v>
      </c>
      <c r="D16" s="46">
        <v>763860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763860</v>
      </c>
      <c r="O16" s="47">
        <f t="shared" si="1"/>
        <v>2.8358646703074357</v>
      </c>
      <c r="P16" s="9"/>
    </row>
    <row r="17" spans="1:16">
      <c r="A17" s="12"/>
      <c r="B17" s="25">
        <v>324.32</v>
      </c>
      <c r="C17" s="20" t="s">
        <v>104</v>
      </c>
      <c r="D17" s="46">
        <v>0</v>
      </c>
      <c r="E17" s="46">
        <v>0</v>
      </c>
      <c r="F17" s="46">
        <v>0</v>
      </c>
      <c r="G17" s="46">
        <v>665193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665193</v>
      </c>
      <c r="O17" s="47">
        <f t="shared" si="1"/>
        <v>2.4695589867722019</v>
      </c>
      <c r="P17" s="9"/>
    </row>
    <row r="18" spans="1:16">
      <c r="A18" s="12"/>
      <c r="B18" s="25">
        <v>325.10000000000002</v>
      </c>
      <c r="C18" s="20" t="s">
        <v>105</v>
      </c>
      <c r="D18" s="46">
        <v>1662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1662</v>
      </c>
      <c r="O18" s="47">
        <f t="shared" si="1"/>
        <v>6.1702498914080568E-3</v>
      </c>
      <c r="P18" s="9"/>
    </row>
    <row r="19" spans="1:16">
      <c r="A19" s="12"/>
      <c r="B19" s="25">
        <v>329</v>
      </c>
      <c r="C19" s="20" t="s">
        <v>24</v>
      </c>
      <c r="D19" s="46">
        <v>137486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137486</v>
      </c>
      <c r="O19" s="47">
        <f t="shared" si="1"/>
        <v>0.51042297025880157</v>
      </c>
      <c r="P19" s="9"/>
    </row>
    <row r="20" spans="1:16" ht="15.75">
      <c r="A20" s="29" t="s">
        <v>27</v>
      </c>
      <c r="B20" s="30"/>
      <c r="C20" s="31"/>
      <c r="D20" s="32">
        <f t="shared" ref="D20:M20" si="5">SUM(D21:D39)</f>
        <v>36886757</v>
      </c>
      <c r="E20" s="32">
        <f t="shared" si="5"/>
        <v>13434436</v>
      </c>
      <c r="F20" s="32">
        <f t="shared" si="5"/>
        <v>74185</v>
      </c>
      <c r="G20" s="32">
        <f t="shared" si="5"/>
        <v>29217479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79612857</v>
      </c>
      <c r="O20" s="45">
        <f t="shared" si="1"/>
        <v>295.56631904869744</v>
      </c>
      <c r="P20" s="10"/>
    </row>
    <row r="21" spans="1:16">
      <c r="A21" s="12"/>
      <c r="B21" s="25">
        <v>331.2</v>
      </c>
      <c r="C21" s="20" t="s">
        <v>26</v>
      </c>
      <c r="D21" s="46">
        <v>504608</v>
      </c>
      <c r="E21" s="46">
        <v>211352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715960</v>
      </c>
      <c r="O21" s="47">
        <f t="shared" si="1"/>
        <v>2.6580337618847847</v>
      </c>
      <c r="P21" s="9"/>
    </row>
    <row r="22" spans="1:16">
      <c r="A22" s="12"/>
      <c r="B22" s="25">
        <v>331.49</v>
      </c>
      <c r="C22" s="20" t="s">
        <v>30</v>
      </c>
      <c r="D22" s="46">
        <v>0</v>
      </c>
      <c r="E22" s="46">
        <v>0</v>
      </c>
      <c r="F22" s="46">
        <v>0</v>
      </c>
      <c r="G22" s="46">
        <v>73497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73497</v>
      </c>
      <c r="O22" s="47">
        <f t="shared" si="1"/>
        <v>0.27286092434946929</v>
      </c>
      <c r="P22" s="9"/>
    </row>
    <row r="23" spans="1:16">
      <c r="A23" s="12"/>
      <c r="B23" s="25">
        <v>331.5</v>
      </c>
      <c r="C23" s="20" t="s">
        <v>28</v>
      </c>
      <c r="D23" s="46">
        <v>398554</v>
      </c>
      <c r="E23" s="46">
        <v>2416398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2814952</v>
      </c>
      <c r="O23" s="47">
        <f t="shared" si="1"/>
        <v>10.450636144596205</v>
      </c>
      <c r="P23" s="9"/>
    </row>
    <row r="24" spans="1:16">
      <c r="A24" s="12"/>
      <c r="B24" s="25">
        <v>331.62</v>
      </c>
      <c r="C24" s="20" t="s">
        <v>166</v>
      </c>
      <c r="D24" s="46">
        <v>-1301299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-1301299</v>
      </c>
      <c r="O24" s="47">
        <f t="shared" si="1"/>
        <v>-4.8311311753546411</v>
      </c>
      <c r="P24" s="9"/>
    </row>
    <row r="25" spans="1:16">
      <c r="A25" s="12"/>
      <c r="B25" s="25">
        <v>331.69</v>
      </c>
      <c r="C25" s="20" t="s">
        <v>107</v>
      </c>
      <c r="D25" s="46">
        <v>822052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822052</v>
      </c>
      <c r="O25" s="47">
        <f t="shared" si="1"/>
        <v>3.0519050924980604</v>
      </c>
      <c r="P25" s="9"/>
    </row>
    <row r="26" spans="1:16">
      <c r="A26" s="12"/>
      <c r="B26" s="25">
        <v>331.7</v>
      </c>
      <c r="C26" s="20" t="s">
        <v>108</v>
      </c>
      <c r="D26" s="46">
        <v>0</v>
      </c>
      <c r="E26" s="46">
        <v>0</v>
      </c>
      <c r="F26" s="46">
        <v>0</v>
      </c>
      <c r="G26" s="46">
        <v>281036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281036</v>
      </c>
      <c r="O26" s="47">
        <f t="shared" si="1"/>
        <v>1.0433588137676022</v>
      </c>
      <c r="P26" s="9"/>
    </row>
    <row r="27" spans="1:16">
      <c r="A27" s="12"/>
      <c r="B27" s="25">
        <v>334.39</v>
      </c>
      <c r="C27" s="20" t="s">
        <v>31</v>
      </c>
      <c r="D27" s="46">
        <v>0</v>
      </c>
      <c r="E27" s="46">
        <v>0</v>
      </c>
      <c r="F27" s="46">
        <v>0</v>
      </c>
      <c r="G27" s="46">
        <v>75000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6" si="6">SUM(D27:M27)</f>
        <v>75000</v>
      </c>
      <c r="O27" s="47">
        <f t="shared" si="1"/>
        <v>0.27844087957617586</v>
      </c>
      <c r="P27" s="9"/>
    </row>
    <row r="28" spans="1:16">
      <c r="A28" s="12"/>
      <c r="B28" s="25">
        <v>334.49</v>
      </c>
      <c r="C28" s="20" t="s">
        <v>32</v>
      </c>
      <c r="D28" s="46">
        <v>0</v>
      </c>
      <c r="E28" s="46">
        <v>0</v>
      </c>
      <c r="F28" s="46">
        <v>0</v>
      </c>
      <c r="G28" s="46">
        <v>631849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631849</v>
      </c>
      <c r="O28" s="47">
        <f t="shared" si="1"/>
        <v>2.345767884257695</v>
      </c>
      <c r="P28" s="9"/>
    </row>
    <row r="29" spans="1:16">
      <c r="A29" s="12"/>
      <c r="B29" s="25">
        <v>334.7</v>
      </c>
      <c r="C29" s="20" t="s">
        <v>34</v>
      </c>
      <c r="D29" s="46">
        <v>15000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15000</v>
      </c>
      <c r="O29" s="47">
        <f t="shared" si="1"/>
        <v>5.5688175915235172E-2</v>
      </c>
      <c r="P29" s="9"/>
    </row>
    <row r="30" spans="1:16">
      <c r="A30" s="12"/>
      <c r="B30" s="25">
        <v>335.12</v>
      </c>
      <c r="C30" s="20" t="s">
        <v>125</v>
      </c>
      <c r="D30" s="46">
        <v>9933480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9933480</v>
      </c>
      <c r="O30" s="47">
        <f t="shared" si="1"/>
        <v>36.878492112698019</v>
      </c>
      <c r="P30" s="9"/>
    </row>
    <row r="31" spans="1:16">
      <c r="A31" s="12"/>
      <c r="B31" s="25">
        <v>335.14</v>
      </c>
      <c r="C31" s="20" t="s">
        <v>126</v>
      </c>
      <c r="D31" s="46">
        <v>109409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109409</v>
      </c>
      <c r="O31" s="47">
        <f t="shared" si="1"/>
        <v>0.40618584258066431</v>
      </c>
      <c r="P31" s="9"/>
    </row>
    <row r="32" spans="1:16">
      <c r="A32" s="12"/>
      <c r="B32" s="25">
        <v>335.15</v>
      </c>
      <c r="C32" s="20" t="s">
        <v>127</v>
      </c>
      <c r="D32" s="46">
        <v>195301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195301</v>
      </c>
      <c r="O32" s="47">
        <f t="shared" si="1"/>
        <v>0.72506376296142294</v>
      </c>
      <c r="P32" s="9"/>
    </row>
    <row r="33" spans="1:16">
      <c r="A33" s="12"/>
      <c r="B33" s="25">
        <v>335.18</v>
      </c>
      <c r="C33" s="20" t="s">
        <v>128</v>
      </c>
      <c r="D33" s="46">
        <v>17470416</v>
      </c>
      <c r="E33" s="46">
        <v>2000004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19470420</v>
      </c>
      <c r="O33" s="47">
        <f t="shared" si="1"/>
        <v>72.284811606900874</v>
      </c>
      <c r="P33" s="9"/>
    </row>
    <row r="34" spans="1:16">
      <c r="A34" s="12"/>
      <c r="B34" s="25">
        <v>335.23</v>
      </c>
      <c r="C34" s="20" t="s">
        <v>167</v>
      </c>
      <c r="D34" s="46">
        <v>75208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75208</v>
      </c>
      <c r="O34" s="47">
        <f t="shared" si="1"/>
        <v>0.27921308894886709</v>
      </c>
      <c r="P34" s="9"/>
    </row>
    <row r="35" spans="1:16">
      <c r="A35" s="12"/>
      <c r="B35" s="25">
        <v>335.29</v>
      </c>
      <c r="C35" s="20" t="s">
        <v>109</v>
      </c>
      <c r="D35" s="46">
        <v>100904</v>
      </c>
      <c r="E35" s="46">
        <v>41940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142844</v>
      </c>
      <c r="O35" s="47">
        <f t="shared" si="1"/>
        <v>0.53031478669572352</v>
      </c>
      <c r="P35" s="9"/>
    </row>
    <row r="36" spans="1:16">
      <c r="A36" s="12"/>
      <c r="B36" s="25">
        <v>335.9</v>
      </c>
      <c r="C36" s="20" t="s">
        <v>40</v>
      </c>
      <c r="D36" s="46">
        <v>706899</v>
      </c>
      <c r="E36" s="46">
        <v>0</v>
      </c>
      <c r="F36" s="46">
        <v>74185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781084</v>
      </c>
      <c r="O36" s="47">
        <f t="shared" si="1"/>
        <v>2.89980954643837</v>
      </c>
      <c r="P36" s="9"/>
    </row>
    <row r="37" spans="1:16">
      <c r="A37" s="12"/>
      <c r="B37" s="25">
        <v>337.6</v>
      </c>
      <c r="C37" s="20" t="s">
        <v>155</v>
      </c>
      <c r="D37" s="46">
        <v>0</v>
      </c>
      <c r="E37" s="46">
        <v>363709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363709</v>
      </c>
      <c r="O37" s="47">
        <f t="shared" ref="O37:O68" si="7">(N37/O$84)</f>
        <v>1.3502860515969513</v>
      </c>
      <c r="P37" s="9"/>
    </row>
    <row r="38" spans="1:16">
      <c r="A38" s="12"/>
      <c r="B38" s="25">
        <v>337.7</v>
      </c>
      <c r="C38" s="20" t="s">
        <v>44</v>
      </c>
      <c r="D38" s="46">
        <v>3746418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3746418</v>
      </c>
      <c r="O38" s="47">
        <f t="shared" si="7"/>
        <v>13.908745642400234</v>
      </c>
      <c r="P38" s="9"/>
    </row>
    <row r="39" spans="1:16">
      <c r="A39" s="12"/>
      <c r="B39" s="25">
        <v>338</v>
      </c>
      <c r="C39" s="20" t="s">
        <v>45</v>
      </c>
      <c r="D39" s="46">
        <v>4109807</v>
      </c>
      <c r="E39" s="46">
        <v>8401033</v>
      </c>
      <c r="F39" s="46">
        <v>0</v>
      </c>
      <c r="G39" s="46">
        <v>28156097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40666937</v>
      </c>
      <c r="O39" s="47">
        <f t="shared" si="7"/>
        <v>150.97783610598574</v>
      </c>
      <c r="P39" s="9"/>
    </row>
    <row r="40" spans="1:16" ht="15.75">
      <c r="A40" s="29" t="s">
        <v>50</v>
      </c>
      <c r="B40" s="30"/>
      <c r="C40" s="31"/>
      <c r="D40" s="32">
        <f t="shared" ref="D40:M40" si="8">SUM(D41:D58)</f>
        <v>22967761</v>
      </c>
      <c r="E40" s="32">
        <f t="shared" si="8"/>
        <v>15855783</v>
      </c>
      <c r="F40" s="32">
        <f t="shared" si="8"/>
        <v>0</v>
      </c>
      <c r="G40" s="32">
        <f t="shared" si="8"/>
        <v>5074</v>
      </c>
      <c r="H40" s="32">
        <f t="shared" si="8"/>
        <v>0</v>
      </c>
      <c r="I40" s="32">
        <f t="shared" si="8"/>
        <v>238424562</v>
      </c>
      <c r="J40" s="32">
        <f t="shared" si="8"/>
        <v>123074599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400327779</v>
      </c>
      <c r="O40" s="45">
        <f t="shared" si="7"/>
        <v>1486.2349187138259</v>
      </c>
      <c r="P40" s="10"/>
    </row>
    <row r="41" spans="1:16">
      <c r="A41" s="12"/>
      <c r="B41" s="25">
        <v>341.2</v>
      </c>
      <c r="C41" s="20" t="s">
        <v>130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123074599</v>
      </c>
      <c r="K41" s="46">
        <v>0</v>
      </c>
      <c r="L41" s="46">
        <v>0</v>
      </c>
      <c r="M41" s="46">
        <v>0</v>
      </c>
      <c r="N41" s="46">
        <f t="shared" ref="N41:N58" si="9">SUM(D41:M41)</f>
        <v>123074599</v>
      </c>
      <c r="O41" s="47">
        <f t="shared" si="7"/>
        <v>456.91999465393513</v>
      </c>
      <c r="P41" s="9"/>
    </row>
    <row r="42" spans="1:16">
      <c r="A42" s="12"/>
      <c r="B42" s="25">
        <v>341.3</v>
      </c>
      <c r="C42" s="20" t="s">
        <v>131</v>
      </c>
      <c r="D42" s="46">
        <v>464797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464797</v>
      </c>
      <c r="O42" s="47">
        <f t="shared" si="7"/>
        <v>1.7255798067249042</v>
      </c>
      <c r="P42" s="9"/>
    </row>
    <row r="43" spans="1:16">
      <c r="A43" s="12"/>
      <c r="B43" s="25">
        <v>341.9</v>
      </c>
      <c r="C43" s="20" t="s">
        <v>132</v>
      </c>
      <c r="D43" s="46">
        <v>174777</v>
      </c>
      <c r="E43" s="46">
        <v>1136279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1311056</v>
      </c>
      <c r="O43" s="47">
        <f t="shared" si="7"/>
        <v>4.8673544775149704</v>
      </c>
      <c r="P43" s="9"/>
    </row>
    <row r="44" spans="1:16">
      <c r="A44" s="12"/>
      <c r="B44" s="25">
        <v>342.1</v>
      </c>
      <c r="C44" s="20" t="s">
        <v>56</v>
      </c>
      <c r="D44" s="46">
        <v>4477202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4477202</v>
      </c>
      <c r="O44" s="47">
        <f t="shared" si="7"/>
        <v>16.621814172269517</v>
      </c>
      <c r="P44" s="9"/>
    </row>
    <row r="45" spans="1:16">
      <c r="A45" s="12"/>
      <c r="B45" s="25">
        <v>342.2</v>
      </c>
      <c r="C45" s="20" t="s">
        <v>57</v>
      </c>
      <c r="D45" s="46">
        <v>1213099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1213099</v>
      </c>
      <c r="O45" s="47">
        <f t="shared" si="7"/>
        <v>4.5036847009730581</v>
      </c>
      <c r="P45" s="9"/>
    </row>
    <row r="46" spans="1:16">
      <c r="A46" s="12"/>
      <c r="B46" s="25">
        <v>342.4</v>
      </c>
      <c r="C46" s="20" t="s">
        <v>58</v>
      </c>
      <c r="D46" s="46">
        <v>0</v>
      </c>
      <c r="E46" s="46">
        <v>14719504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14719504</v>
      </c>
      <c r="O46" s="47">
        <f t="shared" si="7"/>
        <v>54.646821875800519</v>
      </c>
      <c r="P46" s="9"/>
    </row>
    <row r="47" spans="1:16">
      <c r="A47" s="12"/>
      <c r="B47" s="25">
        <v>343.4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46978111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46978111</v>
      </c>
      <c r="O47" s="47">
        <f t="shared" si="7"/>
        <v>174.40835396889631</v>
      </c>
      <c r="P47" s="9"/>
    </row>
    <row r="48" spans="1:16">
      <c r="A48" s="12"/>
      <c r="B48" s="25">
        <v>343.6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168327507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168327507</v>
      </c>
      <c r="O48" s="47">
        <f t="shared" si="7"/>
        <v>624.92345474593196</v>
      </c>
      <c r="P48" s="9"/>
    </row>
    <row r="49" spans="1:16">
      <c r="A49" s="12"/>
      <c r="B49" s="25">
        <v>344.1</v>
      </c>
      <c r="C49" s="20" t="s">
        <v>133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1313461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1313461</v>
      </c>
      <c r="O49" s="47">
        <f t="shared" si="7"/>
        <v>4.8762831483867135</v>
      </c>
      <c r="P49" s="9"/>
    </row>
    <row r="50" spans="1:16">
      <c r="A50" s="12"/>
      <c r="B50" s="25">
        <v>344.2</v>
      </c>
      <c r="C50" s="20" t="s">
        <v>134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291149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291149</v>
      </c>
      <c r="O50" s="47">
        <f t="shared" si="7"/>
        <v>1.0809037819696536</v>
      </c>
      <c r="P50" s="9"/>
    </row>
    <row r="51" spans="1:16">
      <c r="A51" s="12"/>
      <c r="B51" s="25">
        <v>344.5</v>
      </c>
      <c r="C51" s="20" t="s">
        <v>135</v>
      </c>
      <c r="D51" s="46">
        <v>161135</v>
      </c>
      <c r="E51" s="46">
        <v>0</v>
      </c>
      <c r="F51" s="46">
        <v>0</v>
      </c>
      <c r="G51" s="46">
        <v>0</v>
      </c>
      <c r="H51" s="46">
        <v>0</v>
      </c>
      <c r="I51" s="46">
        <v>9223955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9385090</v>
      </c>
      <c r="O51" s="47">
        <f t="shared" si="7"/>
        <v>34.842569526687633</v>
      </c>
      <c r="P51" s="9"/>
    </row>
    <row r="52" spans="1:16">
      <c r="A52" s="12"/>
      <c r="B52" s="25">
        <v>345.1</v>
      </c>
      <c r="C52" s="20" t="s">
        <v>65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594614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594614</v>
      </c>
      <c r="O52" s="47">
        <f t="shared" si="7"/>
        <v>2.2075312689107762</v>
      </c>
      <c r="P52" s="9"/>
    </row>
    <row r="53" spans="1:16">
      <c r="A53" s="12"/>
      <c r="B53" s="25">
        <v>345.9</v>
      </c>
      <c r="C53" s="20" t="s">
        <v>66</v>
      </c>
      <c r="D53" s="46">
        <v>7337760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7337760</v>
      </c>
      <c r="O53" s="47">
        <f t="shared" si="7"/>
        <v>27.241764646918401</v>
      </c>
      <c r="P53" s="9"/>
    </row>
    <row r="54" spans="1:16">
      <c r="A54" s="12"/>
      <c r="B54" s="25">
        <v>347.1</v>
      </c>
      <c r="C54" s="20" t="s">
        <v>67</v>
      </c>
      <c r="D54" s="46">
        <v>852998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852998</v>
      </c>
      <c r="O54" s="47">
        <f t="shared" si="7"/>
        <v>3.1667935119562514</v>
      </c>
      <c r="P54" s="9"/>
    </row>
    <row r="55" spans="1:16">
      <c r="A55" s="12"/>
      <c r="B55" s="25">
        <v>347.2</v>
      </c>
      <c r="C55" s="20" t="s">
        <v>68</v>
      </c>
      <c r="D55" s="46">
        <v>4708266</v>
      </c>
      <c r="E55" s="46">
        <v>0</v>
      </c>
      <c r="F55" s="46">
        <v>0</v>
      </c>
      <c r="G55" s="46">
        <v>0</v>
      </c>
      <c r="H55" s="46">
        <v>0</v>
      </c>
      <c r="I55" s="46">
        <v>3842561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8550827</v>
      </c>
      <c r="O55" s="47">
        <f t="shared" si="7"/>
        <v>31.745330546449509</v>
      </c>
      <c r="P55" s="9"/>
    </row>
    <row r="56" spans="1:16">
      <c r="A56" s="12"/>
      <c r="B56" s="25">
        <v>347.5</v>
      </c>
      <c r="C56" s="20" t="s">
        <v>69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7853204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7853204</v>
      </c>
      <c r="O56" s="47">
        <f t="shared" si="7"/>
        <v>29.155373723348568</v>
      </c>
      <c r="P56" s="9"/>
    </row>
    <row r="57" spans="1:16">
      <c r="A57" s="12"/>
      <c r="B57" s="25">
        <v>347.9</v>
      </c>
      <c r="C57" s="20" t="s">
        <v>70</v>
      </c>
      <c r="D57" s="46">
        <v>584533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584533</v>
      </c>
      <c r="O57" s="47">
        <f t="shared" si="7"/>
        <v>2.1701051021506772</v>
      </c>
      <c r="P57" s="9"/>
    </row>
    <row r="58" spans="1:16">
      <c r="A58" s="12"/>
      <c r="B58" s="25">
        <v>349</v>
      </c>
      <c r="C58" s="20" t="s">
        <v>1</v>
      </c>
      <c r="D58" s="46">
        <v>2993194</v>
      </c>
      <c r="E58" s="46">
        <v>0</v>
      </c>
      <c r="F58" s="46">
        <v>0</v>
      </c>
      <c r="G58" s="46">
        <v>5074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2998268</v>
      </c>
      <c r="O58" s="47">
        <f t="shared" si="7"/>
        <v>11.131205055001356</v>
      </c>
      <c r="P58" s="9"/>
    </row>
    <row r="59" spans="1:16" ht="15.75">
      <c r="A59" s="29" t="s">
        <v>51</v>
      </c>
      <c r="B59" s="30"/>
      <c r="C59" s="31"/>
      <c r="D59" s="32">
        <f t="shared" ref="D59:M59" si="10">SUM(D60:D63)</f>
        <v>2493278</v>
      </c>
      <c r="E59" s="32">
        <f t="shared" si="10"/>
        <v>689834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ref="N59:N65" si="11">SUM(D59:M59)</f>
        <v>3183112</v>
      </c>
      <c r="O59" s="45">
        <f t="shared" si="7"/>
        <v>11.817446734259738</v>
      </c>
      <c r="P59" s="10"/>
    </row>
    <row r="60" spans="1:16">
      <c r="A60" s="13"/>
      <c r="B60" s="39">
        <v>351.9</v>
      </c>
      <c r="C60" s="21" t="s">
        <v>136</v>
      </c>
      <c r="D60" s="46">
        <v>430462</v>
      </c>
      <c r="E60" s="46">
        <v>689834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1120296</v>
      </c>
      <c r="O60" s="47">
        <f t="shared" si="7"/>
        <v>4.1591493816756202</v>
      </c>
      <c r="P60" s="9"/>
    </row>
    <row r="61" spans="1:16">
      <c r="A61" s="13"/>
      <c r="B61" s="39">
        <v>352</v>
      </c>
      <c r="C61" s="21" t="s">
        <v>73</v>
      </c>
      <c r="D61" s="46">
        <v>72801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72801</v>
      </c>
      <c r="O61" s="47">
        <f t="shared" si="7"/>
        <v>0.27027699298700236</v>
      </c>
      <c r="P61" s="9"/>
    </row>
    <row r="62" spans="1:16">
      <c r="A62" s="13"/>
      <c r="B62" s="39">
        <v>354</v>
      </c>
      <c r="C62" s="21" t="s">
        <v>74</v>
      </c>
      <c r="D62" s="46">
        <v>1968295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1968295</v>
      </c>
      <c r="O62" s="47">
        <f t="shared" si="7"/>
        <v>7.3073838808718543</v>
      </c>
      <c r="P62" s="9"/>
    </row>
    <row r="63" spans="1:16">
      <c r="A63" s="13"/>
      <c r="B63" s="39">
        <v>359</v>
      </c>
      <c r="C63" s="21" t="s">
        <v>75</v>
      </c>
      <c r="D63" s="46">
        <v>21720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21720</v>
      </c>
      <c r="O63" s="47">
        <f t="shared" si="7"/>
        <v>8.063647872526053E-2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SUM(D65:D73)</f>
        <v>6520759</v>
      </c>
      <c r="E64" s="32">
        <f t="shared" si="12"/>
        <v>6164287</v>
      </c>
      <c r="F64" s="32">
        <f t="shared" si="12"/>
        <v>0</v>
      </c>
      <c r="G64" s="32">
        <f t="shared" si="12"/>
        <v>5847279</v>
      </c>
      <c r="H64" s="32">
        <f t="shared" si="12"/>
        <v>21731</v>
      </c>
      <c r="I64" s="32">
        <f t="shared" si="12"/>
        <v>17617230</v>
      </c>
      <c r="J64" s="32">
        <f t="shared" si="12"/>
        <v>921131</v>
      </c>
      <c r="K64" s="32">
        <f t="shared" si="12"/>
        <v>64753811</v>
      </c>
      <c r="L64" s="32">
        <f t="shared" si="12"/>
        <v>0</v>
      </c>
      <c r="M64" s="32">
        <f t="shared" si="12"/>
        <v>2605</v>
      </c>
      <c r="N64" s="32">
        <f t="shared" si="11"/>
        <v>101848833</v>
      </c>
      <c r="O64" s="45">
        <f t="shared" si="7"/>
        <v>378.11838192436062</v>
      </c>
      <c r="P64" s="10"/>
    </row>
    <row r="65" spans="1:16">
      <c r="A65" s="12"/>
      <c r="B65" s="25">
        <v>361.1</v>
      </c>
      <c r="C65" s="20" t="s">
        <v>77</v>
      </c>
      <c r="D65" s="46">
        <v>2538016</v>
      </c>
      <c r="E65" s="46">
        <v>1480861</v>
      </c>
      <c r="F65" s="46">
        <v>0</v>
      </c>
      <c r="G65" s="46">
        <v>2994255</v>
      </c>
      <c r="H65" s="46">
        <v>15321</v>
      </c>
      <c r="I65" s="46">
        <v>9096797</v>
      </c>
      <c r="J65" s="46">
        <v>2617266</v>
      </c>
      <c r="K65" s="46">
        <v>7056087</v>
      </c>
      <c r="L65" s="46">
        <v>0</v>
      </c>
      <c r="M65" s="46">
        <v>2605</v>
      </c>
      <c r="N65" s="46">
        <f t="shared" si="11"/>
        <v>25801208</v>
      </c>
      <c r="O65" s="47">
        <f t="shared" si="7"/>
        <v>95.788147328638203</v>
      </c>
      <c r="P65" s="9"/>
    </row>
    <row r="66" spans="1:16">
      <c r="A66" s="12"/>
      <c r="B66" s="25">
        <v>361.2</v>
      </c>
      <c r="C66" s="20" t="s">
        <v>78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21853158</v>
      </c>
      <c r="L66" s="46">
        <v>0</v>
      </c>
      <c r="M66" s="46">
        <v>0</v>
      </c>
      <c r="N66" s="46">
        <f t="shared" ref="N66:N73" si="13">SUM(D66:M66)</f>
        <v>21853158</v>
      </c>
      <c r="O66" s="47">
        <f t="shared" si="7"/>
        <v>81.130833800495253</v>
      </c>
      <c r="P66" s="9"/>
    </row>
    <row r="67" spans="1:16">
      <c r="A67" s="12"/>
      <c r="B67" s="25">
        <v>361.3</v>
      </c>
      <c r="C67" s="20" t="s">
        <v>79</v>
      </c>
      <c r="D67" s="46">
        <v>1730310</v>
      </c>
      <c r="E67" s="46">
        <v>1377941</v>
      </c>
      <c r="F67" s="46">
        <v>0</v>
      </c>
      <c r="G67" s="46">
        <v>2484244</v>
      </c>
      <c r="H67" s="46">
        <v>2910</v>
      </c>
      <c r="I67" s="46">
        <v>5821577</v>
      </c>
      <c r="J67" s="46">
        <v>3007584</v>
      </c>
      <c r="K67" s="46">
        <v>3719974</v>
      </c>
      <c r="L67" s="46">
        <v>0</v>
      </c>
      <c r="M67" s="46">
        <v>0</v>
      </c>
      <c r="N67" s="46">
        <f t="shared" si="13"/>
        <v>18144540</v>
      </c>
      <c r="O67" s="47">
        <f t="shared" si="7"/>
        <v>67.362422361401414</v>
      </c>
      <c r="P67" s="9"/>
    </row>
    <row r="68" spans="1:16">
      <c r="A68" s="12"/>
      <c r="B68" s="25">
        <v>361.4</v>
      </c>
      <c r="C68" s="20" t="s">
        <v>137</v>
      </c>
      <c r="D68" s="46">
        <v>0</v>
      </c>
      <c r="E68" s="46">
        <v>272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272</v>
      </c>
      <c r="O68" s="47">
        <f t="shared" si="7"/>
        <v>1.0098122565962645E-3</v>
      </c>
      <c r="P68" s="9"/>
    </row>
    <row r="69" spans="1:16">
      <c r="A69" s="12"/>
      <c r="B69" s="25">
        <v>362</v>
      </c>
      <c r="C69" s="20" t="s">
        <v>80</v>
      </c>
      <c r="D69" s="46">
        <v>1235279</v>
      </c>
      <c r="E69" s="46">
        <v>73203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1308482</v>
      </c>
      <c r="O69" s="47">
        <f t="shared" ref="O69:O82" si="14">(N69/O$84)</f>
        <v>4.8577983865279162</v>
      </c>
      <c r="P69" s="9"/>
    </row>
    <row r="70" spans="1:16">
      <c r="A70" s="12"/>
      <c r="B70" s="25">
        <v>364</v>
      </c>
      <c r="C70" s="20" t="s">
        <v>138</v>
      </c>
      <c r="D70" s="46">
        <v>91522</v>
      </c>
      <c r="E70" s="46">
        <v>14887</v>
      </c>
      <c r="F70" s="46">
        <v>0</v>
      </c>
      <c r="G70" s="46">
        <v>0</v>
      </c>
      <c r="H70" s="46">
        <v>0</v>
      </c>
      <c r="I70" s="46">
        <v>156773</v>
      </c>
      <c r="J70" s="46">
        <v>-4703719</v>
      </c>
      <c r="K70" s="46">
        <v>0</v>
      </c>
      <c r="L70" s="46">
        <v>0</v>
      </c>
      <c r="M70" s="46">
        <v>0</v>
      </c>
      <c r="N70" s="46">
        <f t="shared" si="13"/>
        <v>-4440537</v>
      </c>
      <c r="O70" s="47">
        <f t="shared" si="14"/>
        <v>-16.485693707607375</v>
      </c>
      <c r="P70" s="9"/>
    </row>
    <row r="71" spans="1:16">
      <c r="A71" s="12"/>
      <c r="B71" s="25">
        <v>366</v>
      </c>
      <c r="C71" s="20" t="s">
        <v>82</v>
      </c>
      <c r="D71" s="46">
        <v>198908</v>
      </c>
      <c r="E71" s="46">
        <v>1911062</v>
      </c>
      <c r="F71" s="46">
        <v>0</v>
      </c>
      <c r="G71" s="46">
        <v>360709</v>
      </c>
      <c r="H71" s="46">
        <v>3500</v>
      </c>
      <c r="I71" s="46">
        <v>2542083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5016262</v>
      </c>
      <c r="O71" s="47">
        <f t="shared" si="14"/>
        <v>18.623098712860628</v>
      </c>
      <c r="P71" s="9"/>
    </row>
    <row r="72" spans="1:16">
      <c r="A72" s="12"/>
      <c r="B72" s="25">
        <v>368</v>
      </c>
      <c r="C72" s="20" t="s">
        <v>83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32124592</v>
      </c>
      <c r="L72" s="46">
        <v>0</v>
      </c>
      <c r="M72" s="46">
        <v>0</v>
      </c>
      <c r="N72" s="46">
        <f t="shared" si="13"/>
        <v>32124592</v>
      </c>
      <c r="O72" s="47">
        <f t="shared" si="14"/>
        <v>119.26399536674377</v>
      </c>
      <c r="P72" s="9"/>
    </row>
    <row r="73" spans="1:16">
      <c r="A73" s="12"/>
      <c r="B73" s="25">
        <v>369.9</v>
      </c>
      <c r="C73" s="20" t="s">
        <v>84</v>
      </c>
      <c r="D73" s="46">
        <v>726724</v>
      </c>
      <c r="E73" s="46">
        <v>1306061</v>
      </c>
      <c r="F73" s="46">
        <v>0</v>
      </c>
      <c r="G73" s="46">
        <v>8071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2040856</v>
      </c>
      <c r="O73" s="47">
        <f t="shared" si="14"/>
        <v>7.5767698630442126</v>
      </c>
      <c r="P73" s="9"/>
    </row>
    <row r="74" spans="1:16" ht="15.75">
      <c r="A74" s="29" t="s">
        <v>52</v>
      </c>
      <c r="B74" s="30"/>
      <c r="C74" s="31"/>
      <c r="D74" s="32">
        <f t="shared" ref="D74:M74" si="15">SUM(D75:D81)</f>
        <v>22129602</v>
      </c>
      <c r="E74" s="32">
        <f t="shared" si="15"/>
        <v>18320460</v>
      </c>
      <c r="F74" s="32">
        <f t="shared" si="15"/>
        <v>14949015</v>
      </c>
      <c r="G74" s="32">
        <f t="shared" si="15"/>
        <v>29306044</v>
      </c>
      <c r="H74" s="32">
        <f t="shared" si="15"/>
        <v>0</v>
      </c>
      <c r="I74" s="32">
        <f t="shared" si="15"/>
        <v>44508082</v>
      </c>
      <c r="J74" s="32">
        <f t="shared" si="15"/>
        <v>1078455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>SUM(D74:M74)</f>
        <v>130291658</v>
      </c>
      <c r="O74" s="45">
        <f t="shared" si="14"/>
        <v>483.71365139944385</v>
      </c>
      <c r="P74" s="9"/>
    </row>
    <row r="75" spans="1:16">
      <c r="A75" s="12"/>
      <c r="B75" s="25">
        <v>381</v>
      </c>
      <c r="C75" s="20" t="s">
        <v>85</v>
      </c>
      <c r="D75" s="46">
        <v>22129602</v>
      </c>
      <c r="E75" s="46">
        <v>18320460</v>
      </c>
      <c r="F75" s="46">
        <v>14949015</v>
      </c>
      <c r="G75" s="46">
        <v>29306044</v>
      </c>
      <c r="H75" s="46">
        <v>0</v>
      </c>
      <c r="I75" s="46">
        <v>4102841</v>
      </c>
      <c r="J75" s="46">
        <v>47259</v>
      </c>
      <c r="K75" s="46">
        <v>0</v>
      </c>
      <c r="L75" s="46">
        <v>0</v>
      </c>
      <c r="M75" s="46">
        <v>0</v>
      </c>
      <c r="N75" s="46">
        <f>SUM(D75:M75)</f>
        <v>88855221</v>
      </c>
      <c r="O75" s="47">
        <f t="shared" si="14"/>
        <v>329.87901186900655</v>
      </c>
      <c r="P75" s="9"/>
    </row>
    <row r="76" spans="1:16">
      <c r="A76" s="12"/>
      <c r="B76" s="25">
        <v>389.1</v>
      </c>
      <c r="C76" s="20" t="s">
        <v>140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2333493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1" si="16">SUM(D76:M76)</f>
        <v>2333493</v>
      </c>
      <c r="O76" s="47">
        <f t="shared" si="14"/>
        <v>8.6631979120646569</v>
      </c>
      <c r="P76" s="9"/>
    </row>
    <row r="77" spans="1:16">
      <c r="A77" s="12"/>
      <c r="B77" s="25">
        <v>389.4</v>
      </c>
      <c r="C77" s="20" t="s">
        <v>143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526364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526364</v>
      </c>
      <c r="O77" s="47">
        <f t="shared" si="14"/>
        <v>1.9541500684964563</v>
      </c>
      <c r="P77" s="9"/>
    </row>
    <row r="78" spans="1:16">
      <c r="A78" s="12"/>
      <c r="B78" s="25">
        <v>389.5</v>
      </c>
      <c r="C78" s="20" t="s">
        <v>161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158055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158055</v>
      </c>
      <c r="O78" s="47">
        <f t="shared" si="14"/>
        <v>0.58678630961883305</v>
      </c>
      <c r="P78" s="9"/>
    </row>
    <row r="79" spans="1:16">
      <c r="A79" s="12"/>
      <c r="B79" s="25">
        <v>389.6</v>
      </c>
      <c r="C79" s="20" t="s">
        <v>162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315295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315295</v>
      </c>
      <c r="O79" s="47">
        <f t="shared" si="14"/>
        <v>1.1705468950129383</v>
      </c>
      <c r="P79" s="9"/>
    </row>
    <row r="80" spans="1:16">
      <c r="A80" s="12"/>
      <c r="B80" s="25">
        <v>389.7</v>
      </c>
      <c r="C80" s="20" t="s">
        <v>163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1023304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1023304</v>
      </c>
      <c r="O80" s="47">
        <f t="shared" si="14"/>
        <v>3.7990622111175876</v>
      </c>
      <c r="P80" s="9"/>
    </row>
    <row r="81" spans="1:119" ht="15.75" thickBot="1">
      <c r="A81" s="12"/>
      <c r="B81" s="25">
        <v>389.9</v>
      </c>
      <c r="C81" s="20" t="s">
        <v>145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36048730</v>
      </c>
      <c r="J81" s="46">
        <v>1031196</v>
      </c>
      <c r="K81" s="46">
        <v>0</v>
      </c>
      <c r="L81" s="46">
        <v>0</v>
      </c>
      <c r="M81" s="46">
        <v>0</v>
      </c>
      <c r="N81" s="46">
        <f t="shared" si="16"/>
        <v>37079926</v>
      </c>
      <c r="O81" s="47">
        <f t="shared" si="14"/>
        <v>137.66089613412683</v>
      </c>
      <c r="P81" s="9"/>
    </row>
    <row r="82" spans="1:119" ht="16.5" thickBot="1">
      <c r="A82" s="14" t="s">
        <v>71</v>
      </c>
      <c r="B82" s="23"/>
      <c r="C82" s="22"/>
      <c r="D82" s="15">
        <f t="shared" ref="D82:M82" si="17">SUM(D5,D13,D20,D40,D59,D64,D74)</f>
        <v>279211009</v>
      </c>
      <c r="E82" s="15">
        <f t="shared" si="17"/>
        <v>61661876</v>
      </c>
      <c r="F82" s="15">
        <f t="shared" si="17"/>
        <v>15023200</v>
      </c>
      <c r="G82" s="15">
        <f t="shared" si="17"/>
        <v>65041069</v>
      </c>
      <c r="H82" s="15">
        <f t="shared" si="17"/>
        <v>21731</v>
      </c>
      <c r="I82" s="15">
        <f t="shared" si="17"/>
        <v>300549874</v>
      </c>
      <c r="J82" s="15">
        <f t="shared" si="17"/>
        <v>125074185</v>
      </c>
      <c r="K82" s="15">
        <f t="shared" si="17"/>
        <v>64753811</v>
      </c>
      <c r="L82" s="15">
        <f t="shared" si="17"/>
        <v>0</v>
      </c>
      <c r="M82" s="15">
        <f t="shared" si="17"/>
        <v>2605</v>
      </c>
      <c r="N82" s="15">
        <f>SUM(D82:M82)</f>
        <v>911339360</v>
      </c>
      <c r="O82" s="38">
        <f t="shared" si="14"/>
        <v>3383.3884398771888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8" t="s">
        <v>173</v>
      </c>
      <c r="M84" s="48"/>
      <c r="N84" s="48"/>
      <c r="O84" s="43">
        <v>269357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113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91</v>
      </c>
      <c r="B3" s="62"/>
      <c r="C3" s="63"/>
      <c r="D3" s="67" t="s">
        <v>46</v>
      </c>
      <c r="E3" s="68"/>
      <c r="F3" s="68"/>
      <c r="G3" s="68"/>
      <c r="H3" s="69"/>
      <c r="I3" s="67" t="s">
        <v>47</v>
      </c>
      <c r="J3" s="69"/>
      <c r="K3" s="67" t="s">
        <v>49</v>
      </c>
      <c r="L3" s="69"/>
      <c r="M3" s="36"/>
      <c r="N3" s="37"/>
      <c r="O3" s="70" t="s">
        <v>96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92</v>
      </c>
      <c r="F4" s="34" t="s">
        <v>93</v>
      </c>
      <c r="G4" s="34" t="s">
        <v>94</v>
      </c>
      <c r="H4" s="34" t="s">
        <v>6</v>
      </c>
      <c r="I4" s="34" t="s">
        <v>7</v>
      </c>
      <c r="J4" s="35" t="s">
        <v>95</v>
      </c>
      <c r="K4" s="35" t="s">
        <v>8</v>
      </c>
      <c r="L4" s="35" t="s">
        <v>9</v>
      </c>
      <c r="M4" s="35" t="s">
        <v>10</v>
      </c>
      <c r="N4" s="35" t="s">
        <v>48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154234693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154234693</v>
      </c>
      <c r="O5" s="33">
        <f t="shared" ref="O5:O36" si="1">(N5/O$89)</f>
        <v>579.66405463100773</v>
      </c>
      <c r="P5" s="6"/>
    </row>
    <row r="6" spans="1:133">
      <c r="A6" s="12"/>
      <c r="B6" s="25">
        <v>311</v>
      </c>
      <c r="C6" s="20" t="s">
        <v>3</v>
      </c>
      <c r="D6" s="46">
        <v>113481368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113481368</v>
      </c>
      <c r="O6" s="47">
        <f t="shared" si="1"/>
        <v>426.49982711706429</v>
      </c>
      <c r="P6" s="9"/>
    </row>
    <row r="7" spans="1:133">
      <c r="A7" s="12"/>
      <c r="B7" s="25">
        <v>314.10000000000002</v>
      </c>
      <c r="C7" s="20" t="s">
        <v>11</v>
      </c>
      <c r="D7" s="46">
        <v>22776920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22776920</v>
      </c>
      <c r="O7" s="47">
        <f t="shared" si="1"/>
        <v>85.603060779626873</v>
      </c>
      <c r="P7" s="9"/>
    </row>
    <row r="8" spans="1:133">
      <c r="A8" s="12"/>
      <c r="B8" s="25">
        <v>314.3</v>
      </c>
      <c r="C8" s="20" t="s">
        <v>12</v>
      </c>
      <c r="D8" s="46">
        <v>4969755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4969755</v>
      </c>
      <c r="O8" s="47">
        <f t="shared" si="1"/>
        <v>18.677952915708293</v>
      </c>
      <c r="P8" s="9"/>
    </row>
    <row r="9" spans="1:133">
      <c r="A9" s="12"/>
      <c r="B9" s="25">
        <v>314.39999999999998</v>
      </c>
      <c r="C9" s="20" t="s">
        <v>13</v>
      </c>
      <c r="D9" s="46">
        <v>575625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575625</v>
      </c>
      <c r="O9" s="47">
        <f t="shared" si="1"/>
        <v>2.1633856492130068</v>
      </c>
      <c r="P9" s="9"/>
    </row>
    <row r="10" spans="1:133">
      <c r="A10" s="12"/>
      <c r="B10" s="25">
        <v>314.7</v>
      </c>
      <c r="C10" s="20" t="s">
        <v>14</v>
      </c>
      <c r="D10" s="46">
        <v>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</v>
      </c>
      <c r="O10" s="47">
        <f t="shared" si="1"/>
        <v>2.6308272824305837E-5</v>
      </c>
      <c r="P10" s="9"/>
    </row>
    <row r="11" spans="1:133">
      <c r="A11" s="12"/>
      <c r="B11" s="25">
        <v>314.8</v>
      </c>
      <c r="C11" s="20" t="s">
        <v>15</v>
      </c>
      <c r="D11" s="46">
        <v>153923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153923</v>
      </c>
      <c r="O11" s="47">
        <f t="shared" si="1"/>
        <v>0.57849261113366102</v>
      </c>
      <c r="P11" s="9"/>
    </row>
    <row r="12" spans="1:133">
      <c r="A12" s="12"/>
      <c r="B12" s="25">
        <v>315</v>
      </c>
      <c r="C12" s="20" t="s">
        <v>124</v>
      </c>
      <c r="D12" s="46">
        <v>9713785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9713785</v>
      </c>
      <c r="O12" s="47">
        <f t="shared" si="1"/>
        <v>36.507557990949955</v>
      </c>
      <c r="P12" s="9"/>
    </row>
    <row r="13" spans="1:133">
      <c r="A13" s="12"/>
      <c r="B13" s="25">
        <v>316</v>
      </c>
      <c r="C13" s="20" t="s">
        <v>158</v>
      </c>
      <c r="D13" s="46">
        <v>2563310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2563310</v>
      </c>
      <c r="O13" s="47">
        <f t="shared" si="1"/>
        <v>9.6337512590387711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SUM(D15:D20)</f>
        <v>20412980</v>
      </c>
      <c r="E14" s="32">
        <f t="shared" si="3"/>
        <v>6525263</v>
      </c>
      <c r="F14" s="32">
        <f t="shared" si="3"/>
        <v>0</v>
      </c>
      <c r="G14" s="32">
        <f t="shared" si="3"/>
        <v>1306612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28244855</v>
      </c>
      <c r="O14" s="45">
        <f t="shared" si="1"/>
        <v>106.15333588899412</v>
      </c>
      <c r="P14" s="10"/>
    </row>
    <row r="15" spans="1:133">
      <c r="A15" s="12"/>
      <c r="B15" s="25">
        <v>322</v>
      </c>
      <c r="C15" s="20" t="s">
        <v>0</v>
      </c>
      <c r="D15" s="46">
        <v>168309</v>
      </c>
      <c r="E15" s="46">
        <v>6525263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6693572</v>
      </c>
      <c r="O15" s="47">
        <f t="shared" si="1"/>
        <v>25.15661690644778</v>
      </c>
      <c r="P15" s="9"/>
    </row>
    <row r="16" spans="1:133">
      <c r="A16" s="12"/>
      <c r="B16" s="25">
        <v>323.10000000000002</v>
      </c>
      <c r="C16" s="20" t="s">
        <v>19</v>
      </c>
      <c r="D16" s="46">
        <v>19317968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19317968</v>
      </c>
      <c r="O16" s="47">
        <f t="shared" si="1"/>
        <v>72.60319607931568</v>
      </c>
      <c r="P16" s="9"/>
    </row>
    <row r="17" spans="1:16">
      <c r="A17" s="12"/>
      <c r="B17" s="25">
        <v>323.39999999999998</v>
      </c>
      <c r="C17" s="20" t="s">
        <v>103</v>
      </c>
      <c r="D17" s="46">
        <v>769023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769023</v>
      </c>
      <c r="O17" s="47">
        <f t="shared" si="1"/>
        <v>2.890238127452307</v>
      </c>
      <c r="P17" s="9"/>
    </row>
    <row r="18" spans="1:16">
      <c r="A18" s="12"/>
      <c r="B18" s="25">
        <v>324.32</v>
      </c>
      <c r="C18" s="20" t="s">
        <v>104</v>
      </c>
      <c r="D18" s="46">
        <v>0</v>
      </c>
      <c r="E18" s="46">
        <v>0</v>
      </c>
      <c r="F18" s="46">
        <v>0</v>
      </c>
      <c r="G18" s="46">
        <v>1306612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1306612</v>
      </c>
      <c r="O18" s="47">
        <f t="shared" si="1"/>
        <v>4.9106721387874144</v>
      </c>
      <c r="P18" s="9"/>
    </row>
    <row r="19" spans="1:16">
      <c r="A19" s="12"/>
      <c r="B19" s="25">
        <v>325.10000000000002</v>
      </c>
      <c r="C19" s="20" t="s">
        <v>105</v>
      </c>
      <c r="D19" s="46">
        <v>16851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16851</v>
      </c>
      <c r="O19" s="47">
        <f t="shared" si="1"/>
        <v>6.3331529337482526E-2</v>
      </c>
      <c r="P19" s="9"/>
    </row>
    <row r="20" spans="1:16">
      <c r="A20" s="12"/>
      <c r="B20" s="25">
        <v>329</v>
      </c>
      <c r="C20" s="20" t="s">
        <v>24</v>
      </c>
      <c r="D20" s="46">
        <v>140829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140829</v>
      </c>
      <c r="O20" s="47">
        <f t="shared" si="1"/>
        <v>0.52928110765345238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SUM(D22:D42)</f>
        <v>35222701</v>
      </c>
      <c r="E21" s="32">
        <f t="shared" si="5"/>
        <v>13490023</v>
      </c>
      <c r="F21" s="32">
        <f t="shared" si="5"/>
        <v>79249</v>
      </c>
      <c r="G21" s="32">
        <f t="shared" si="5"/>
        <v>31036393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79828366</v>
      </c>
      <c r="O21" s="45">
        <f t="shared" si="1"/>
        <v>300.02091883522002</v>
      </c>
      <c r="P21" s="10"/>
    </row>
    <row r="22" spans="1:16">
      <c r="A22" s="12"/>
      <c r="B22" s="25">
        <v>331.2</v>
      </c>
      <c r="C22" s="20" t="s">
        <v>26</v>
      </c>
      <c r="D22" s="46">
        <v>897346</v>
      </c>
      <c r="E22" s="46">
        <v>80772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978118</v>
      </c>
      <c r="O22" s="47">
        <f t="shared" si="1"/>
        <v>3.6760850283377682</v>
      </c>
      <c r="P22" s="9"/>
    </row>
    <row r="23" spans="1:16">
      <c r="A23" s="12"/>
      <c r="B23" s="25">
        <v>331.49</v>
      </c>
      <c r="C23" s="20" t="s">
        <v>30</v>
      </c>
      <c r="D23" s="46">
        <v>0</v>
      </c>
      <c r="E23" s="46">
        <v>0</v>
      </c>
      <c r="F23" s="46">
        <v>0</v>
      </c>
      <c r="G23" s="46">
        <v>680448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680448</v>
      </c>
      <c r="O23" s="47">
        <f t="shared" si="1"/>
        <v>2.5573445181076084</v>
      </c>
      <c r="P23" s="9"/>
    </row>
    <row r="24" spans="1:16">
      <c r="A24" s="12"/>
      <c r="B24" s="25">
        <v>331.5</v>
      </c>
      <c r="C24" s="20" t="s">
        <v>28</v>
      </c>
      <c r="D24" s="46">
        <v>356865</v>
      </c>
      <c r="E24" s="46">
        <v>2702817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3059682</v>
      </c>
      <c r="O24" s="47">
        <f t="shared" si="1"/>
        <v>11.499278401659677</v>
      </c>
      <c r="P24" s="9"/>
    </row>
    <row r="25" spans="1:16">
      <c r="A25" s="12"/>
      <c r="B25" s="25">
        <v>331.62</v>
      </c>
      <c r="C25" s="20" t="s">
        <v>166</v>
      </c>
      <c r="D25" s="46">
        <v>56960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56960</v>
      </c>
      <c r="O25" s="47">
        <f t="shared" si="1"/>
        <v>0.21407417429606579</v>
      </c>
      <c r="P25" s="9"/>
    </row>
    <row r="26" spans="1:16">
      <c r="A26" s="12"/>
      <c r="B26" s="25">
        <v>331.69</v>
      </c>
      <c r="C26" s="20" t="s">
        <v>107</v>
      </c>
      <c r="D26" s="46">
        <v>710754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710754</v>
      </c>
      <c r="O26" s="47">
        <f t="shared" si="1"/>
        <v>2.6712443061380959</v>
      </c>
      <c r="P26" s="9"/>
    </row>
    <row r="27" spans="1:16">
      <c r="A27" s="12"/>
      <c r="B27" s="25">
        <v>331.7</v>
      </c>
      <c r="C27" s="20" t="s">
        <v>108</v>
      </c>
      <c r="D27" s="46">
        <v>0</v>
      </c>
      <c r="E27" s="46">
        <v>0</v>
      </c>
      <c r="F27" s="46">
        <v>0</v>
      </c>
      <c r="G27" s="46">
        <v>91263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91263</v>
      </c>
      <c r="O27" s="47">
        <f t="shared" si="1"/>
        <v>0.34299598610923193</v>
      </c>
      <c r="P27" s="9"/>
    </row>
    <row r="28" spans="1:16">
      <c r="A28" s="12"/>
      <c r="B28" s="25">
        <v>331.9</v>
      </c>
      <c r="C28" s="20" t="s">
        <v>170</v>
      </c>
      <c r="D28" s="46">
        <v>0</v>
      </c>
      <c r="E28" s="46">
        <v>0</v>
      </c>
      <c r="F28" s="46">
        <v>79249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79249</v>
      </c>
      <c r="O28" s="47">
        <f t="shared" si="1"/>
        <v>0.29784347329334476</v>
      </c>
      <c r="P28" s="9"/>
    </row>
    <row r="29" spans="1:16">
      <c r="A29" s="12"/>
      <c r="B29" s="25">
        <v>334.49</v>
      </c>
      <c r="C29" s="20" t="s">
        <v>32</v>
      </c>
      <c r="D29" s="46">
        <v>0</v>
      </c>
      <c r="E29" s="46">
        <v>0</v>
      </c>
      <c r="F29" s="46">
        <v>0</v>
      </c>
      <c r="G29" s="46">
        <v>686175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7">SUM(D29:M29)</f>
        <v>686175</v>
      </c>
      <c r="O29" s="47">
        <f t="shared" si="1"/>
        <v>2.5788684436025795</v>
      </c>
      <c r="P29" s="9"/>
    </row>
    <row r="30" spans="1:16">
      <c r="A30" s="12"/>
      <c r="B30" s="25">
        <v>334.7</v>
      </c>
      <c r="C30" s="20" t="s">
        <v>34</v>
      </c>
      <c r="D30" s="46">
        <v>0</v>
      </c>
      <c r="E30" s="46">
        <v>0</v>
      </c>
      <c r="F30" s="46">
        <v>0</v>
      </c>
      <c r="G30" s="46">
        <v>446296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446296</v>
      </c>
      <c r="O30" s="47">
        <f t="shared" si="1"/>
        <v>1.6773252754851997</v>
      </c>
      <c r="P30" s="9"/>
    </row>
    <row r="31" spans="1:16">
      <c r="A31" s="12"/>
      <c r="B31" s="25">
        <v>335.12</v>
      </c>
      <c r="C31" s="20" t="s">
        <v>125</v>
      </c>
      <c r="D31" s="46">
        <v>9602861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9602861</v>
      </c>
      <c r="O31" s="47">
        <f t="shared" si="1"/>
        <v>36.090669583126626</v>
      </c>
      <c r="P31" s="9"/>
    </row>
    <row r="32" spans="1:16">
      <c r="A32" s="12"/>
      <c r="B32" s="25">
        <v>335.14</v>
      </c>
      <c r="C32" s="20" t="s">
        <v>126</v>
      </c>
      <c r="D32" s="46">
        <v>111059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111059</v>
      </c>
      <c r="O32" s="47">
        <f t="shared" si="1"/>
        <v>0.41739578165636887</v>
      </c>
      <c r="P32" s="9"/>
    </row>
    <row r="33" spans="1:16">
      <c r="A33" s="12"/>
      <c r="B33" s="25">
        <v>335.15</v>
      </c>
      <c r="C33" s="20" t="s">
        <v>127</v>
      </c>
      <c r="D33" s="46">
        <v>201476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201476</v>
      </c>
      <c r="O33" s="47">
        <f t="shared" si="1"/>
        <v>0.75721222507854902</v>
      </c>
      <c r="P33" s="9"/>
    </row>
    <row r="34" spans="1:16">
      <c r="A34" s="12"/>
      <c r="B34" s="25">
        <v>335.18</v>
      </c>
      <c r="C34" s="20" t="s">
        <v>128</v>
      </c>
      <c r="D34" s="46">
        <v>16946000</v>
      </c>
      <c r="E34" s="46">
        <v>2000004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18946004</v>
      </c>
      <c r="O34" s="47">
        <f t="shared" si="1"/>
        <v>71.2052345946271</v>
      </c>
      <c r="P34" s="9"/>
    </row>
    <row r="35" spans="1:16">
      <c r="A35" s="12"/>
      <c r="B35" s="25">
        <v>335.23</v>
      </c>
      <c r="C35" s="20" t="s">
        <v>167</v>
      </c>
      <c r="D35" s="46">
        <v>72826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72826</v>
      </c>
      <c r="O35" s="47">
        <f t="shared" si="1"/>
        <v>0.27370375381469958</v>
      </c>
      <c r="P35" s="9"/>
    </row>
    <row r="36" spans="1:16">
      <c r="A36" s="12"/>
      <c r="B36" s="25">
        <v>335.29</v>
      </c>
      <c r="C36" s="20" t="s">
        <v>109</v>
      </c>
      <c r="D36" s="46">
        <v>118241</v>
      </c>
      <c r="E36" s="46">
        <v>44760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163001</v>
      </c>
      <c r="O36" s="47">
        <f t="shared" si="1"/>
        <v>0.61261068266209651</v>
      </c>
      <c r="P36" s="9"/>
    </row>
    <row r="37" spans="1:16">
      <c r="A37" s="12"/>
      <c r="B37" s="25">
        <v>335.9</v>
      </c>
      <c r="C37" s="20" t="s">
        <v>40</v>
      </c>
      <c r="D37" s="46">
        <v>594927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594927</v>
      </c>
      <c r="O37" s="47">
        <f t="shared" ref="O37:O68" si="8">(N37/O$89)</f>
        <v>2.2359288323636854</v>
      </c>
      <c r="P37" s="9"/>
    </row>
    <row r="38" spans="1:16">
      <c r="A38" s="12"/>
      <c r="B38" s="25">
        <v>337.5</v>
      </c>
      <c r="C38" s="20" t="s">
        <v>159</v>
      </c>
      <c r="D38" s="46">
        <v>15000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9">SUM(D38:M38)</f>
        <v>15000</v>
      </c>
      <c r="O38" s="47">
        <f t="shared" si="8"/>
        <v>5.637487033779822E-2</v>
      </c>
      <c r="P38" s="9"/>
    </row>
    <row r="39" spans="1:16">
      <c r="A39" s="12"/>
      <c r="B39" s="25">
        <v>337.6</v>
      </c>
      <c r="C39" s="20" t="s">
        <v>155</v>
      </c>
      <c r="D39" s="46">
        <v>0</v>
      </c>
      <c r="E39" s="46">
        <v>1115725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1115725</v>
      </c>
      <c r="O39" s="47">
        <f t="shared" si="8"/>
        <v>4.1932568138426616</v>
      </c>
      <c r="P39" s="9"/>
    </row>
    <row r="40" spans="1:16">
      <c r="A40" s="12"/>
      <c r="B40" s="25">
        <v>337.7</v>
      </c>
      <c r="C40" s="20" t="s">
        <v>44</v>
      </c>
      <c r="D40" s="46">
        <v>1996671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1996671</v>
      </c>
      <c r="O40" s="47">
        <f t="shared" si="8"/>
        <v>7.5041379154827945</v>
      </c>
      <c r="P40" s="9"/>
    </row>
    <row r="41" spans="1:16">
      <c r="A41" s="12"/>
      <c r="B41" s="25">
        <v>337.9</v>
      </c>
      <c r="C41" s="20" t="s">
        <v>160</v>
      </c>
      <c r="D41" s="46">
        <v>0</v>
      </c>
      <c r="E41" s="46">
        <v>0</v>
      </c>
      <c r="F41" s="46">
        <v>0</v>
      </c>
      <c r="G41" s="46">
        <v>2369535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2369535</v>
      </c>
      <c r="O41" s="47">
        <f t="shared" si="8"/>
        <v>8.9054818923916468</v>
      </c>
      <c r="P41" s="9"/>
    </row>
    <row r="42" spans="1:16">
      <c r="A42" s="12"/>
      <c r="B42" s="25">
        <v>338</v>
      </c>
      <c r="C42" s="20" t="s">
        <v>45</v>
      </c>
      <c r="D42" s="46">
        <v>3541715</v>
      </c>
      <c r="E42" s="46">
        <v>7545945</v>
      </c>
      <c r="F42" s="46">
        <v>0</v>
      </c>
      <c r="G42" s="46">
        <v>26762676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37850336</v>
      </c>
      <c r="O42" s="47">
        <f t="shared" si="8"/>
        <v>142.25385228280641</v>
      </c>
      <c r="P42" s="9"/>
    </row>
    <row r="43" spans="1:16" ht="15.75">
      <c r="A43" s="29" t="s">
        <v>50</v>
      </c>
      <c r="B43" s="30"/>
      <c r="C43" s="31"/>
      <c r="D43" s="32">
        <f t="shared" ref="D43:M43" si="10">SUM(D44:D61)</f>
        <v>21374276</v>
      </c>
      <c r="E43" s="32">
        <f t="shared" si="10"/>
        <v>14981568</v>
      </c>
      <c r="F43" s="32">
        <f t="shared" si="10"/>
        <v>0</v>
      </c>
      <c r="G43" s="32">
        <f t="shared" si="10"/>
        <v>79926</v>
      </c>
      <c r="H43" s="32">
        <f t="shared" si="10"/>
        <v>0</v>
      </c>
      <c r="I43" s="32">
        <f t="shared" si="10"/>
        <v>216741154</v>
      </c>
      <c r="J43" s="32">
        <f t="shared" si="10"/>
        <v>122266358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9"/>
        <v>375443282</v>
      </c>
      <c r="O43" s="45">
        <f t="shared" si="8"/>
        <v>1411.0377561298276</v>
      </c>
      <c r="P43" s="10"/>
    </row>
    <row r="44" spans="1:16">
      <c r="A44" s="12"/>
      <c r="B44" s="25">
        <v>341.2</v>
      </c>
      <c r="C44" s="20" t="s">
        <v>130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122266358</v>
      </c>
      <c r="K44" s="46">
        <v>0</v>
      </c>
      <c r="L44" s="46">
        <v>0</v>
      </c>
      <c r="M44" s="46">
        <v>0</v>
      </c>
      <c r="N44" s="46">
        <f t="shared" ref="N44:N61" si="11">SUM(D44:M44)</f>
        <v>122266358</v>
      </c>
      <c r="O44" s="47">
        <f t="shared" si="8"/>
        <v>459.51667192832122</v>
      </c>
      <c r="P44" s="9"/>
    </row>
    <row r="45" spans="1:16">
      <c r="A45" s="12"/>
      <c r="B45" s="25">
        <v>341.3</v>
      </c>
      <c r="C45" s="20" t="s">
        <v>131</v>
      </c>
      <c r="D45" s="46">
        <v>450144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450144</v>
      </c>
      <c r="O45" s="47">
        <f t="shared" si="8"/>
        <v>1.6917873088891895</v>
      </c>
      <c r="P45" s="9"/>
    </row>
    <row r="46" spans="1:16">
      <c r="A46" s="12"/>
      <c r="B46" s="25">
        <v>341.9</v>
      </c>
      <c r="C46" s="20" t="s">
        <v>132</v>
      </c>
      <c r="D46" s="46">
        <v>131778</v>
      </c>
      <c r="E46" s="46">
        <v>1232282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1364060</v>
      </c>
      <c r="O46" s="47">
        <f t="shared" si="8"/>
        <v>5.1265803755318027</v>
      </c>
      <c r="P46" s="9"/>
    </row>
    <row r="47" spans="1:16">
      <c r="A47" s="12"/>
      <c r="B47" s="25">
        <v>342.1</v>
      </c>
      <c r="C47" s="20" t="s">
        <v>56</v>
      </c>
      <c r="D47" s="46">
        <v>3490839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3490839</v>
      </c>
      <c r="O47" s="47">
        <f t="shared" si="8"/>
        <v>13.11970639967528</v>
      </c>
      <c r="P47" s="9"/>
    </row>
    <row r="48" spans="1:16">
      <c r="A48" s="12"/>
      <c r="B48" s="25">
        <v>342.2</v>
      </c>
      <c r="C48" s="20" t="s">
        <v>57</v>
      </c>
      <c r="D48" s="46">
        <v>1161554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1161554</v>
      </c>
      <c r="O48" s="47">
        <f t="shared" si="8"/>
        <v>4.3654970760233915</v>
      </c>
      <c r="P48" s="9"/>
    </row>
    <row r="49" spans="1:16">
      <c r="A49" s="12"/>
      <c r="B49" s="25">
        <v>342.4</v>
      </c>
      <c r="C49" s="20" t="s">
        <v>58</v>
      </c>
      <c r="D49" s="46">
        <v>0</v>
      </c>
      <c r="E49" s="46">
        <v>13749286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13749286</v>
      </c>
      <c r="O49" s="47">
        <f t="shared" si="8"/>
        <v>51.674281032486959</v>
      </c>
      <c r="P49" s="9"/>
    </row>
    <row r="50" spans="1:16">
      <c r="A50" s="12"/>
      <c r="B50" s="25">
        <v>343.4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43975146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43975146</v>
      </c>
      <c r="O50" s="47">
        <f t="shared" si="8"/>
        <v>165.27287692238309</v>
      </c>
      <c r="P50" s="9"/>
    </row>
    <row r="51" spans="1:16">
      <c r="A51" s="12"/>
      <c r="B51" s="25">
        <v>343.6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151291702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151291702</v>
      </c>
      <c r="O51" s="47">
        <f t="shared" si="8"/>
        <v>568.60333889565391</v>
      </c>
      <c r="P51" s="9"/>
    </row>
    <row r="52" spans="1:16">
      <c r="A52" s="12"/>
      <c r="B52" s="25">
        <v>344.1</v>
      </c>
      <c r="C52" s="20" t="s">
        <v>133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1170543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1170543</v>
      </c>
      <c r="O52" s="47">
        <f t="shared" si="8"/>
        <v>4.39928065665449</v>
      </c>
      <c r="P52" s="9"/>
    </row>
    <row r="53" spans="1:16">
      <c r="A53" s="12"/>
      <c r="B53" s="25">
        <v>344.2</v>
      </c>
      <c r="C53" s="20" t="s">
        <v>134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257610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257610</v>
      </c>
      <c r="O53" s="47">
        <f t="shared" si="8"/>
        <v>0.96818202318134672</v>
      </c>
      <c r="P53" s="9"/>
    </row>
    <row r="54" spans="1:16">
      <c r="A54" s="12"/>
      <c r="B54" s="25">
        <v>344.5</v>
      </c>
      <c r="C54" s="20" t="s">
        <v>135</v>
      </c>
      <c r="D54" s="46">
        <v>175068</v>
      </c>
      <c r="E54" s="46">
        <v>0</v>
      </c>
      <c r="F54" s="46">
        <v>0</v>
      </c>
      <c r="G54" s="46">
        <v>0</v>
      </c>
      <c r="H54" s="46">
        <v>0</v>
      </c>
      <c r="I54" s="46">
        <v>8541206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8716274</v>
      </c>
      <c r="O54" s="47">
        <f t="shared" si="8"/>
        <v>32.75858777191479</v>
      </c>
      <c r="P54" s="9"/>
    </row>
    <row r="55" spans="1:16">
      <c r="A55" s="12"/>
      <c r="B55" s="25">
        <v>345.1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589778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589778</v>
      </c>
      <c r="O55" s="47">
        <f t="shared" si="8"/>
        <v>2.2165772185390642</v>
      </c>
      <c r="P55" s="9"/>
    </row>
    <row r="56" spans="1:16">
      <c r="A56" s="12"/>
      <c r="B56" s="25">
        <v>345.9</v>
      </c>
      <c r="C56" s="20" t="s">
        <v>66</v>
      </c>
      <c r="D56" s="46">
        <v>7193880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7193880</v>
      </c>
      <c r="O56" s="47">
        <f t="shared" si="8"/>
        <v>27.036936815045326</v>
      </c>
      <c r="P56" s="9"/>
    </row>
    <row r="57" spans="1:16">
      <c r="A57" s="12"/>
      <c r="B57" s="25">
        <v>347.1</v>
      </c>
      <c r="C57" s="20" t="s">
        <v>67</v>
      </c>
      <c r="D57" s="46">
        <v>815626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815626</v>
      </c>
      <c r="O57" s="47">
        <f t="shared" si="8"/>
        <v>3.0653873329424677</v>
      </c>
      <c r="P57" s="9"/>
    </row>
    <row r="58" spans="1:16">
      <c r="A58" s="12"/>
      <c r="B58" s="25">
        <v>347.2</v>
      </c>
      <c r="C58" s="20" t="s">
        <v>68</v>
      </c>
      <c r="D58" s="46">
        <v>4771575</v>
      </c>
      <c r="E58" s="46">
        <v>0</v>
      </c>
      <c r="F58" s="46">
        <v>0</v>
      </c>
      <c r="G58" s="46">
        <v>0</v>
      </c>
      <c r="H58" s="46">
        <v>0</v>
      </c>
      <c r="I58" s="46">
        <v>3523483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8295058</v>
      </c>
      <c r="O58" s="47">
        <f t="shared" si="8"/>
        <v>31.175521279634392</v>
      </c>
      <c r="P58" s="9"/>
    </row>
    <row r="59" spans="1:16">
      <c r="A59" s="12"/>
      <c r="B59" s="25">
        <v>347.5</v>
      </c>
      <c r="C59" s="20" t="s">
        <v>69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7391686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7391686</v>
      </c>
      <c r="O59" s="47">
        <f t="shared" si="8"/>
        <v>27.780355988514561</v>
      </c>
      <c r="P59" s="9"/>
    </row>
    <row r="60" spans="1:16">
      <c r="A60" s="12"/>
      <c r="B60" s="25">
        <v>347.9</v>
      </c>
      <c r="C60" s="20" t="s">
        <v>70</v>
      </c>
      <c r="D60" s="46">
        <v>528641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528641</v>
      </c>
      <c r="O60" s="47">
        <f t="shared" si="8"/>
        <v>1.986804522016266</v>
      </c>
      <c r="P60" s="9"/>
    </row>
    <row r="61" spans="1:16">
      <c r="A61" s="12"/>
      <c r="B61" s="25">
        <v>349</v>
      </c>
      <c r="C61" s="20" t="s">
        <v>1</v>
      </c>
      <c r="D61" s="46">
        <v>2655171</v>
      </c>
      <c r="E61" s="46">
        <v>0</v>
      </c>
      <c r="F61" s="46">
        <v>0</v>
      </c>
      <c r="G61" s="46">
        <v>79926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2735097</v>
      </c>
      <c r="O61" s="47">
        <f t="shared" si="8"/>
        <v>10.279382582420061</v>
      </c>
      <c r="P61" s="9"/>
    </row>
    <row r="62" spans="1:16" ht="15.75">
      <c r="A62" s="29" t="s">
        <v>51</v>
      </c>
      <c r="B62" s="30"/>
      <c r="C62" s="31"/>
      <c r="D62" s="32">
        <f t="shared" ref="D62:M62" si="12">SUM(D63:D66)</f>
        <v>2609934</v>
      </c>
      <c r="E62" s="32">
        <f t="shared" si="12"/>
        <v>627022</v>
      </c>
      <c r="F62" s="32">
        <f t="shared" si="12"/>
        <v>0</v>
      </c>
      <c r="G62" s="32">
        <f t="shared" si="12"/>
        <v>0</v>
      </c>
      <c r="H62" s="32">
        <f t="shared" si="12"/>
        <v>0</v>
      </c>
      <c r="I62" s="32">
        <f t="shared" si="12"/>
        <v>0</v>
      </c>
      <c r="J62" s="32">
        <f t="shared" si="12"/>
        <v>0</v>
      </c>
      <c r="K62" s="32">
        <f t="shared" si="12"/>
        <v>0</v>
      </c>
      <c r="L62" s="32">
        <f t="shared" si="12"/>
        <v>0</v>
      </c>
      <c r="M62" s="32">
        <f t="shared" si="12"/>
        <v>0</v>
      </c>
      <c r="N62" s="32">
        <f t="shared" ref="N62:N68" si="13">SUM(D62:M62)</f>
        <v>3236956</v>
      </c>
      <c r="O62" s="45">
        <f t="shared" si="8"/>
        <v>12.165531652610532</v>
      </c>
      <c r="P62" s="10"/>
    </row>
    <row r="63" spans="1:16">
      <c r="A63" s="13"/>
      <c r="B63" s="39">
        <v>351.9</v>
      </c>
      <c r="C63" s="21" t="s">
        <v>136</v>
      </c>
      <c r="D63" s="46">
        <v>597917</v>
      </c>
      <c r="E63" s="46">
        <v>627022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1224939</v>
      </c>
      <c r="O63" s="47">
        <f t="shared" si="8"/>
        <v>4.6037184864474812</v>
      </c>
      <c r="P63" s="9"/>
    </row>
    <row r="64" spans="1:16">
      <c r="A64" s="13"/>
      <c r="B64" s="39">
        <v>352</v>
      </c>
      <c r="C64" s="21" t="s">
        <v>73</v>
      </c>
      <c r="D64" s="46">
        <v>88624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88624</v>
      </c>
      <c r="O64" s="47">
        <f t="shared" si="8"/>
        <v>0.33307776725446864</v>
      </c>
      <c r="P64" s="9"/>
    </row>
    <row r="65" spans="1:16">
      <c r="A65" s="13"/>
      <c r="B65" s="39">
        <v>354</v>
      </c>
      <c r="C65" s="21" t="s">
        <v>74</v>
      </c>
      <c r="D65" s="46">
        <v>1913775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1913775</v>
      </c>
      <c r="O65" s="47">
        <f t="shared" si="8"/>
        <v>7.1925878320479866</v>
      </c>
      <c r="P65" s="9"/>
    </row>
    <row r="66" spans="1:16">
      <c r="A66" s="13"/>
      <c r="B66" s="39">
        <v>359</v>
      </c>
      <c r="C66" s="21" t="s">
        <v>75</v>
      </c>
      <c r="D66" s="46">
        <v>9618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9618</v>
      </c>
      <c r="O66" s="47">
        <f t="shared" si="8"/>
        <v>3.6147566860596218E-2</v>
      </c>
      <c r="P66" s="9"/>
    </row>
    <row r="67" spans="1:16" ht="15.75">
      <c r="A67" s="29" t="s">
        <v>4</v>
      </c>
      <c r="B67" s="30"/>
      <c r="C67" s="31"/>
      <c r="D67" s="32">
        <f t="shared" ref="D67:M67" si="14">SUM(D68:D77)</f>
        <v>3111823</v>
      </c>
      <c r="E67" s="32">
        <f t="shared" si="14"/>
        <v>2416089</v>
      </c>
      <c r="F67" s="32">
        <f t="shared" si="14"/>
        <v>2013</v>
      </c>
      <c r="G67" s="32">
        <f t="shared" si="14"/>
        <v>2074339</v>
      </c>
      <c r="H67" s="32">
        <f t="shared" si="14"/>
        <v>10351</v>
      </c>
      <c r="I67" s="32">
        <f t="shared" si="14"/>
        <v>4976439</v>
      </c>
      <c r="J67" s="32">
        <f t="shared" si="14"/>
        <v>-3209457</v>
      </c>
      <c r="K67" s="32">
        <f t="shared" si="14"/>
        <v>129998786</v>
      </c>
      <c r="L67" s="32">
        <f t="shared" si="14"/>
        <v>0</v>
      </c>
      <c r="M67" s="32">
        <f t="shared" si="14"/>
        <v>131</v>
      </c>
      <c r="N67" s="32">
        <f t="shared" si="13"/>
        <v>139380514</v>
      </c>
      <c r="O67" s="45">
        <f t="shared" si="8"/>
        <v>523.83722695771132</v>
      </c>
      <c r="P67" s="10"/>
    </row>
    <row r="68" spans="1:16">
      <c r="A68" s="12"/>
      <c r="B68" s="25">
        <v>361.1</v>
      </c>
      <c r="C68" s="20" t="s">
        <v>77</v>
      </c>
      <c r="D68" s="46">
        <v>1965834</v>
      </c>
      <c r="E68" s="46">
        <v>1339739</v>
      </c>
      <c r="F68" s="46">
        <v>0</v>
      </c>
      <c r="G68" s="46">
        <v>2966362</v>
      </c>
      <c r="H68" s="46">
        <v>12340</v>
      </c>
      <c r="I68" s="46">
        <v>6746725</v>
      </c>
      <c r="J68" s="46">
        <v>2358549</v>
      </c>
      <c r="K68" s="46">
        <v>6599143</v>
      </c>
      <c r="L68" s="46">
        <v>0</v>
      </c>
      <c r="M68" s="46">
        <v>131</v>
      </c>
      <c r="N68" s="46">
        <f t="shared" si="13"/>
        <v>21988823</v>
      </c>
      <c r="O68" s="47">
        <f t="shared" si="8"/>
        <v>82.641136367053022</v>
      </c>
      <c r="P68" s="9"/>
    </row>
    <row r="69" spans="1:16">
      <c r="A69" s="12"/>
      <c r="B69" s="25">
        <v>361.2</v>
      </c>
      <c r="C69" s="20" t="s">
        <v>78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19718432</v>
      </c>
      <c r="L69" s="46">
        <v>0</v>
      </c>
      <c r="M69" s="46">
        <v>0</v>
      </c>
      <c r="N69" s="46">
        <f t="shared" ref="N69:N77" si="15">SUM(D69:M69)</f>
        <v>19718432</v>
      </c>
      <c r="O69" s="47">
        <f t="shared" ref="O69:O87" si="16">(N69/O$89)</f>
        <v>74.108269817646089</v>
      </c>
      <c r="P69" s="9"/>
    </row>
    <row r="70" spans="1:16">
      <c r="A70" s="12"/>
      <c r="B70" s="25">
        <v>361.3</v>
      </c>
      <c r="C70" s="20" t="s">
        <v>79</v>
      </c>
      <c r="D70" s="46">
        <v>-1171224</v>
      </c>
      <c r="E70" s="46">
        <v>-538864</v>
      </c>
      <c r="F70" s="46">
        <v>0</v>
      </c>
      <c r="G70" s="46">
        <v>-1975786</v>
      </c>
      <c r="H70" s="46">
        <v>-4489</v>
      </c>
      <c r="I70" s="46">
        <v>-1540376</v>
      </c>
      <c r="J70" s="46">
        <v>-2037170</v>
      </c>
      <c r="K70" s="46">
        <v>74142931</v>
      </c>
      <c r="L70" s="46">
        <v>0</v>
      </c>
      <c r="M70" s="46">
        <v>0</v>
      </c>
      <c r="N70" s="46">
        <f t="shared" si="15"/>
        <v>66875022</v>
      </c>
      <c r="O70" s="47">
        <f t="shared" si="16"/>
        <v>251.33804627249359</v>
      </c>
      <c r="P70" s="9"/>
    </row>
    <row r="71" spans="1:16">
      <c r="A71" s="12"/>
      <c r="B71" s="25">
        <v>361.4</v>
      </c>
      <c r="C71" s="20" t="s">
        <v>137</v>
      </c>
      <c r="D71" s="46">
        <v>-3967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-3967</v>
      </c>
      <c r="O71" s="47">
        <f t="shared" si="16"/>
        <v>-1.4909274042003037E-2</v>
      </c>
      <c r="P71" s="9"/>
    </row>
    <row r="72" spans="1:16">
      <c r="A72" s="12"/>
      <c r="B72" s="25">
        <v>362</v>
      </c>
      <c r="C72" s="20" t="s">
        <v>80</v>
      </c>
      <c r="D72" s="46">
        <v>1529535</v>
      </c>
      <c r="E72" s="46">
        <v>93030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1622565</v>
      </c>
      <c r="O72" s="47">
        <f t="shared" si="16"/>
        <v>6.0981260993099715</v>
      </c>
      <c r="P72" s="9"/>
    </row>
    <row r="73" spans="1:16">
      <c r="A73" s="12"/>
      <c r="B73" s="25">
        <v>364</v>
      </c>
      <c r="C73" s="20" t="s">
        <v>138</v>
      </c>
      <c r="D73" s="46">
        <v>150690</v>
      </c>
      <c r="E73" s="46">
        <v>7544</v>
      </c>
      <c r="F73" s="46">
        <v>0</v>
      </c>
      <c r="G73" s="46">
        <v>99000</v>
      </c>
      <c r="H73" s="46">
        <v>0</v>
      </c>
      <c r="I73" s="46">
        <v>-229910</v>
      </c>
      <c r="J73" s="46">
        <v>-3530836</v>
      </c>
      <c r="K73" s="46">
        <v>0</v>
      </c>
      <c r="L73" s="46">
        <v>0</v>
      </c>
      <c r="M73" s="46">
        <v>0</v>
      </c>
      <c r="N73" s="46">
        <f t="shared" si="15"/>
        <v>-3503512</v>
      </c>
      <c r="O73" s="47">
        <f t="shared" si="16"/>
        <v>-13.167335648461341</v>
      </c>
      <c r="P73" s="9"/>
    </row>
    <row r="74" spans="1:16">
      <c r="A74" s="12"/>
      <c r="B74" s="25">
        <v>366</v>
      </c>
      <c r="C74" s="20" t="s">
        <v>82</v>
      </c>
      <c r="D74" s="46">
        <v>72715</v>
      </c>
      <c r="E74" s="46">
        <v>241544</v>
      </c>
      <c r="F74" s="46">
        <v>0</v>
      </c>
      <c r="G74" s="46">
        <v>125000</v>
      </c>
      <c r="H74" s="46">
        <v>2500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441759</v>
      </c>
      <c r="O74" s="47">
        <f t="shared" si="16"/>
        <v>1.6602737563703605</v>
      </c>
      <c r="P74" s="9"/>
    </row>
    <row r="75" spans="1:16">
      <c r="A75" s="12"/>
      <c r="B75" s="25">
        <v>368</v>
      </c>
      <c r="C75" s="20" t="s">
        <v>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29538280</v>
      </c>
      <c r="L75" s="46">
        <v>0</v>
      </c>
      <c r="M75" s="46">
        <v>0</v>
      </c>
      <c r="N75" s="46">
        <f t="shared" si="15"/>
        <v>29538280</v>
      </c>
      <c r="O75" s="47">
        <f t="shared" si="16"/>
        <v>111.01444700010524</v>
      </c>
      <c r="P75" s="9"/>
    </row>
    <row r="76" spans="1:16">
      <c r="A76" s="12"/>
      <c r="B76" s="25">
        <v>369.3</v>
      </c>
      <c r="C76" s="20" t="s">
        <v>139</v>
      </c>
      <c r="D76" s="46">
        <v>0</v>
      </c>
      <c r="E76" s="46">
        <v>0</v>
      </c>
      <c r="F76" s="46">
        <v>0</v>
      </c>
      <c r="G76" s="46">
        <v>850000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850000</v>
      </c>
      <c r="O76" s="47">
        <f t="shared" si="16"/>
        <v>3.1945759858085658</v>
      </c>
      <c r="P76" s="9"/>
    </row>
    <row r="77" spans="1:16">
      <c r="A77" s="12"/>
      <c r="B77" s="25">
        <v>369.9</v>
      </c>
      <c r="C77" s="20" t="s">
        <v>84</v>
      </c>
      <c r="D77" s="46">
        <v>568240</v>
      </c>
      <c r="E77" s="46">
        <v>1273096</v>
      </c>
      <c r="F77" s="46">
        <v>2013</v>
      </c>
      <c r="G77" s="46">
        <v>9763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1853112</v>
      </c>
      <c r="O77" s="47">
        <f t="shared" si="16"/>
        <v>6.9645965814278625</v>
      </c>
      <c r="P77" s="9"/>
    </row>
    <row r="78" spans="1:16" ht="15.75">
      <c r="A78" s="29" t="s">
        <v>52</v>
      </c>
      <c r="B78" s="30"/>
      <c r="C78" s="31"/>
      <c r="D78" s="32">
        <f t="shared" ref="D78:M78" si="17">SUM(D79:D86)</f>
        <v>19972831</v>
      </c>
      <c r="E78" s="32">
        <f t="shared" si="17"/>
        <v>10567022</v>
      </c>
      <c r="F78" s="32">
        <f t="shared" si="17"/>
        <v>15304215</v>
      </c>
      <c r="G78" s="32">
        <f t="shared" si="17"/>
        <v>16443475</v>
      </c>
      <c r="H78" s="32">
        <f t="shared" si="17"/>
        <v>0</v>
      </c>
      <c r="I78" s="32">
        <f t="shared" si="17"/>
        <v>47835336</v>
      </c>
      <c r="J78" s="32">
        <f t="shared" si="17"/>
        <v>1320906</v>
      </c>
      <c r="K78" s="32">
        <f t="shared" si="17"/>
        <v>0</v>
      </c>
      <c r="L78" s="32">
        <f t="shared" si="17"/>
        <v>0</v>
      </c>
      <c r="M78" s="32">
        <f t="shared" si="17"/>
        <v>0</v>
      </c>
      <c r="N78" s="32">
        <f>SUM(D78:M78)</f>
        <v>111443785</v>
      </c>
      <c r="O78" s="45">
        <f t="shared" si="16"/>
        <v>418.84192862189752</v>
      </c>
      <c r="P78" s="9"/>
    </row>
    <row r="79" spans="1:16">
      <c r="A79" s="12"/>
      <c r="B79" s="25">
        <v>381</v>
      </c>
      <c r="C79" s="20" t="s">
        <v>85</v>
      </c>
      <c r="D79" s="46">
        <v>19972831</v>
      </c>
      <c r="E79" s="46">
        <v>10567022</v>
      </c>
      <c r="F79" s="46">
        <v>15304215</v>
      </c>
      <c r="G79" s="46">
        <v>16443475</v>
      </c>
      <c r="H79" s="46">
        <v>0</v>
      </c>
      <c r="I79" s="46">
        <v>11408283</v>
      </c>
      <c r="J79" s="46">
        <v>324145</v>
      </c>
      <c r="K79" s="46">
        <v>0</v>
      </c>
      <c r="L79" s="46">
        <v>0</v>
      </c>
      <c r="M79" s="46">
        <v>0</v>
      </c>
      <c r="N79" s="46">
        <f>SUM(D79:M79)</f>
        <v>74019971</v>
      </c>
      <c r="O79" s="47">
        <f t="shared" si="16"/>
        <v>278.19108450217232</v>
      </c>
      <c r="P79" s="9"/>
    </row>
    <row r="80" spans="1:16">
      <c r="A80" s="12"/>
      <c r="B80" s="25">
        <v>389.1</v>
      </c>
      <c r="C80" s="20" t="s">
        <v>140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1788086</v>
      </c>
      <c r="J80" s="46">
        <v>0</v>
      </c>
      <c r="K80" s="46">
        <v>0</v>
      </c>
      <c r="L80" s="46">
        <v>0</v>
      </c>
      <c r="M80" s="46">
        <v>0</v>
      </c>
      <c r="N80" s="46">
        <f t="shared" ref="N80:N86" si="18">SUM(D80:M80)</f>
        <v>1788086</v>
      </c>
      <c r="O80" s="47">
        <f t="shared" si="16"/>
        <v>6.7202077601888179</v>
      </c>
      <c r="P80" s="9"/>
    </row>
    <row r="81" spans="1:119">
      <c r="A81" s="12"/>
      <c r="B81" s="25">
        <v>389.4</v>
      </c>
      <c r="C81" s="20" t="s">
        <v>143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1064237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1064237</v>
      </c>
      <c r="O81" s="47">
        <f t="shared" si="16"/>
        <v>3.9997481922458245</v>
      </c>
      <c r="P81" s="9"/>
    </row>
    <row r="82" spans="1:119">
      <c r="A82" s="12"/>
      <c r="B82" s="25">
        <v>389.5</v>
      </c>
      <c r="C82" s="20" t="s">
        <v>161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1251044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1251044</v>
      </c>
      <c r="O82" s="47">
        <f t="shared" si="16"/>
        <v>4.7018295524586957</v>
      </c>
      <c r="P82" s="9"/>
    </row>
    <row r="83" spans="1:119">
      <c r="A83" s="12"/>
      <c r="B83" s="25">
        <v>389.6</v>
      </c>
      <c r="C83" s="20" t="s">
        <v>162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592219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592219</v>
      </c>
      <c r="O83" s="47">
        <f t="shared" si="16"/>
        <v>2.2257512891053683</v>
      </c>
      <c r="P83" s="9"/>
    </row>
    <row r="84" spans="1:119">
      <c r="A84" s="12"/>
      <c r="B84" s="25">
        <v>389.7</v>
      </c>
      <c r="C84" s="20" t="s">
        <v>163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1125647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1125647</v>
      </c>
      <c r="O84" s="47">
        <f t="shared" si="16"/>
        <v>4.2305469114087701</v>
      </c>
      <c r="P84" s="9"/>
    </row>
    <row r="85" spans="1:119">
      <c r="A85" s="12"/>
      <c r="B85" s="25">
        <v>389.8</v>
      </c>
      <c r="C85" s="20" t="s">
        <v>144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3225026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3225026</v>
      </c>
      <c r="O85" s="47">
        <f t="shared" si="16"/>
        <v>12.120694839068538</v>
      </c>
      <c r="P85" s="9"/>
    </row>
    <row r="86" spans="1:119" ht="15.75" thickBot="1">
      <c r="A86" s="12"/>
      <c r="B86" s="25">
        <v>389.9</v>
      </c>
      <c r="C86" s="20" t="s">
        <v>145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27380794</v>
      </c>
      <c r="J86" s="46">
        <v>996761</v>
      </c>
      <c r="K86" s="46">
        <v>0</v>
      </c>
      <c r="L86" s="46">
        <v>0</v>
      </c>
      <c r="M86" s="46">
        <v>0</v>
      </c>
      <c r="N86" s="46">
        <f t="shared" si="18"/>
        <v>28377555</v>
      </c>
      <c r="O86" s="47">
        <f t="shared" si="16"/>
        <v>106.65206557524918</v>
      </c>
      <c r="P86" s="9"/>
    </row>
    <row r="87" spans="1:119" ht="16.5" thickBot="1">
      <c r="A87" s="14" t="s">
        <v>71</v>
      </c>
      <c r="B87" s="23"/>
      <c r="C87" s="22"/>
      <c r="D87" s="15">
        <f t="shared" ref="D87:M87" si="19">SUM(D5,D14,D21,D43,D62,D67,D78)</f>
        <v>256939238</v>
      </c>
      <c r="E87" s="15">
        <f t="shared" si="19"/>
        <v>48606987</v>
      </c>
      <c r="F87" s="15">
        <f t="shared" si="19"/>
        <v>15385477</v>
      </c>
      <c r="G87" s="15">
        <f t="shared" si="19"/>
        <v>50940745</v>
      </c>
      <c r="H87" s="15">
        <f t="shared" si="19"/>
        <v>10351</v>
      </c>
      <c r="I87" s="15">
        <f t="shared" si="19"/>
        <v>269552929</v>
      </c>
      <c r="J87" s="15">
        <f t="shared" si="19"/>
        <v>120377807</v>
      </c>
      <c r="K87" s="15">
        <f t="shared" si="19"/>
        <v>129998786</v>
      </c>
      <c r="L87" s="15">
        <f t="shared" si="19"/>
        <v>0</v>
      </c>
      <c r="M87" s="15">
        <f t="shared" si="19"/>
        <v>131</v>
      </c>
      <c r="N87" s="15">
        <f>SUM(D87:M87)</f>
        <v>891812451</v>
      </c>
      <c r="O87" s="38">
        <f t="shared" si="16"/>
        <v>3351.7207527172686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48" t="s">
        <v>171</v>
      </c>
      <c r="M89" s="48"/>
      <c r="N89" s="48"/>
      <c r="O89" s="43">
        <v>266076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113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91</v>
      </c>
      <c r="B3" s="62"/>
      <c r="C3" s="63"/>
      <c r="D3" s="67" t="s">
        <v>46</v>
      </c>
      <c r="E3" s="68"/>
      <c r="F3" s="68"/>
      <c r="G3" s="68"/>
      <c r="H3" s="69"/>
      <c r="I3" s="67" t="s">
        <v>47</v>
      </c>
      <c r="J3" s="69"/>
      <c r="K3" s="67" t="s">
        <v>49</v>
      </c>
      <c r="L3" s="69"/>
      <c r="M3" s="36"/>
      <c r="N3" s="37"/>
      <c r="O3" s="70" t="s">
        <v>96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92</v>
      </c>
      <c r="F4" s="34" t="s">
        <v>93</v>
      </c>
      <c r="G4" s="34" t="s">
        <v>94</v>
      </c>
      <c r="H4" s="34" t="s">
        <v>6</v>
      </c>
      <c r="I4" s="34" t="s">
        <v>7</v>
      </c>
      <c r="J4" s="35" t="s">
        <v>95</v>
      </c>
      <c r="K4" s="35" t="s">
        <v>8</v>
      </c>
      <c r="L4" s="35" t="s">
        <v>9</v>
      </c>
      <c r="M4" s="35" t="s">
        <v>10</v>
      </c>
      <c r="N4" s="35" t="s">
        <v>48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144248394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144248394</v>
      </c>
      <c r="O5" s="33">
        <f t="shared" ref="O5:O36" si="1">(N5/O$90)</f>
        <v>546.87601983561308</v>
      </c>
      <c r="P5" s="6"/>
    </row>
    <row r="6" spans="1:133">
      <c r="A6" s="12"/>
      <c r="B6" s="25">
        <v>311</v>
      </c>
      <c r="C6" s="20" t="s">
        <v>3</v>
      </c>
      <c r="D6" s="46">
        <v>104481680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104481680</v>
      </c>
      <c r="O6" s="47">
        <f t="shared" si="1"/>
        <v>396.11203785144522</v>
      </c>
      <c r="P6" s="9"/>
    </row>
    <row r="7" spans="1:133">
      <c r="A7" s="12"/>
      <c r="B7" s="25">
        <v>314.10000000000002</v>
      </c>
      <c r="C7" s="20" t="s">
        <v>11</v>
      </c>
      <c r="D7" s="46">
        <v>22282684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22282684</v>
      </c>
      <c r="O7" s="47">
        <f t="shared" si="1"/>
        <v>84.478344605865757</v>
      </c>
      <c r="P7" s="9"/>
    </row>
    <row r="8" spans="1:133">
      <c r="A8" s="12"/>
      <c r="B8" s="25">
        <v>314.3</v>
      </c>
      <c r="C8" s="20" t="s">
        <v>12</v>
      </c>
      <c r="D8" s="46">
        <v>4653558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4653558</v>
      </c>
      <c r="O8" s="47">
        <f t="shared" si="1"/>
        <v>17.642617754996817</v>
      </c>
      <c r="P8" s="9"/>
    </row>
    <row r="9" spans="1:133">
      <c r="A9" s="12"/>
      <c r="B9" s="25">
        <v>314.39999999999998</v>
      </c>
      <c r="C9" s="20" t="s">
        <v>13</v>
      </c>
      <c r="D9" s="46">
        <v>563436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563436</v>
      </c>
      <c r="O9" s="47">
        <f t="shared" si="1"/>
        <v>2.1361044554305297</v>
      </c>
      <c r="P9" s="9"/>
    </row>
    <row r="10" spans="1:133">
      <c r="A10" s="12"/>
      <c r="B10" s="25">
        <v>314.7</v>
      </c>
      <c r="C10" s="20" t="s">
        <v>14</v>
      </c>
      <c r="D10" s="46">
        <v>291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291</v>
      </c>
      <c r="O10" s="47">
        <f t="shared" si="1"/>
        <v>1.1032422431834037E-3</v>
      </c>
      <c r="P10" s="9"/>
    </row>
    <row r="11" spans="1:133">
      <c r="A11" s="12"/>
      <c r="B11" s="25">
        <v>314.8</v>
      </c>
      <c r="C11" s="20" t="s">
        <v>15</v>
      </c>
      <c r="D11" s="46">
        <v>145831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145831</v>
      </c>
      <c r="O11" s="47">
        <f t="shared" si="1"/>
        <v>0.55287601225319216</v>
      </c>
      <c r="P11" s="9"/>
    </row>
    <row r="12" spans="1:133">
      <c r="A12" s="12"/>
      <c r="B12" s="25">
        <v>315</v>
      </c>
      <c r="C12" s="20" t="s">
        <v>124</v>
      </c>
      <c r="D12" s="46">
        <v>9620042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9620042</v>
      </c>
      <c r="O12" s="47">
        <f t="shared" si="1"/>
        <v>36.471603833672013</v>
      </c>
      <c r="P12" s="9"/>
    </row>
    <row r="13" spans="1:133">
      <c r="A13" s="12"/>
      <c r="B13" s="25">
        <v>316</v>
      </c>
      <c r="C13" s="20" t="s">
        <v>158</v>
      </c>
      <c r="D13" s="46">
        <v>2500872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2500872</v>
      </c>
      <c r="O13" s="47">
        <f t="shared" si="1"/>
        <v>9.4813320797064087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SUM(D15:D20)</f>
        <v>19245338</v>
      </c>
      <c r="E14" s="32">
        <f t="shared" si="3"/>
        <v>6452050</v>
      </c>
      <c r="F14" s="32">
        <f t="shared" si="3"/>
        <v>0</v>
      </c>
      <c r="G14" s="32">
        <f t="shared" si="3"/>
        <v>902804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26600192</v>
      </c>
      <c r="O14" s="45">
        <f t="shared" si="1"/>
        <v>100.84692608656091</v>
      </c>
      <c r="P14" s="10"/>
    </row>
    <row r="15" spans="1:133">
      <c r="A15" s="12"/>
      <c r="B15" s="25">
        <v>322</v>
      </c>
      <c r="C15" s="20" t="s">
        <v>0</v>
      </c>
      <c r="D15" s="46">
        <v>162704</v>
      </c>
      <c r="E15" s="46">
        <v>6452050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6614754</v>
      </c>
      <c r="O15" s="47">
        <f t="shared" si="1"/>
        <v>25.077924539747052</v>
      </c>
      <c r="P15" s="9"/>
    </row>
    <row r="16" spans="1:133">
      <c r="A16" s="12"/>
      <c r="B16" s="25">
        <v>323.10000000000002</v>
      </c>
      <c r="C16" s="20" t="s">
        <v>19</v>
      </c>
      <c r="D16" s="46">
        <v>18168785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18168785</v>
      </c>
      <c r="O16" s="47">
        <f t="shared" si="1"/>
        <v>68.881687695247336</v>
      </c>
      <c r="P16" s="9"/>
    </row>
    <row r="17" spans="1:16">
      <c r="A17" s="12"/>
      <c r="B17" s="25">
        <v>323.39999999999998</v>
      </c>
      <c r="C17" s="20" t="s">
        <v>103</v>
      </c>
      <c r="D17" s="46">
        <v>683846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683846</v>
      </c>
      <c r="O17" s="47">
        <f t="shared" si="1"/>
        <v>2.5926041066391678</v>
      </c>
      <c r="P17" s="9"/>
    </row>
    <row r="18" spans="1:16">
      <c r="A18" s="12"/>
      <c r="B18" s="25">
        <v>324.32</v>
      </c>
      <c r="C18" s="20" t="s">
        <v>104</v>
      </c>
      <c r="D18" s="46">
        <v>0</v>
      </c>
      <c r="E18" s="46">
        <v>0</v>
      </c>
      <c r="F18" s="46">
        <v>0</v>
      </c>
      <c r="G18" s="46">
        <v>902804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902804</v>
      </c>
      <c r="O18" s="47">
        <f t="shared" si="1"/>
        <v>3.4227199660307543</v>
      </c>
      <c r="P18" s="9"/>
    </row>
    <row r="19" spans="1:16">
      <c r="A19" s="12"/>
      <c r="B19" s="25">
        <v>325.10000000000002</v>
      </c>
      <c r="C19" s="20" t="s">
        <v>105</v>
      </c>
      <c r="D19" s="46">
        <v>24784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24784</v>
      </c>
      <c r="O19" s="47">
        <f t="shared" si="1"/>
        <v>9.3961359983015372E-2</v>
      </c>
      <c r="P19" s="9"/>
    </row>
    <row r="20" spans="1:16">
      <c r="A20" s="12"/>
      <c r="B20" s="25">
        <v>329</v>
      </c>
      <c r="C20" s="20" t="s">
        <v>24</v>
      </c>
      <c r="D20" s="46">
        <v>205219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205219</v>
      </c>
      <c r="O20" s="47">
        <f t="shared" si="1"/>
        <v>0.77802841891359076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SUM(D22:D42)</f>
        <v>34296797</v>
      </c>
      <c r="E21" s="32">
        <f t="shared" si="5"/>
        <v>12915249</v>
      </c>
      <c r="F21" s="32">
        <f t="shared" si="5"/>
        <v>0</v>
      </c>
      <c r="G21" s="32">
        <f t="shared" si="5"/>
        <v>33031371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80243417</v>
      </c>
      <c r="O21" s="45">
        <f t="shared" si="1"/>
        <v>304.21968168996995</v>
      </c>
      <c r="P21" s="10"/>
    </row>
    <row r="22" spans="1:16">
      <c r="A22" s="12"/>
      <c r="B22" s="25">
        <v>331.2</v>
      </c>
      <c r="C22" s="20" t="s">
        <v>26</v>
      </c>
      <c r="D22" s="46">
        <v>513440</v>
      </c>
      <c r="E22" s="46">
        <v>158827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672267</v>
      </c>
      <c r="O22" s="47">
        <f t="shared" si="1"/>
        <v>2.5487056807497499</v>
      </c>
      <c r="P22" s="9"/>
    </row>
    <row r="23" spans="1:16">
      <c r="A23" s="12"/>
      <c r="B23" s="25">
        <v>331.49</v>
      </c>
      <c r="C23" s="20" t="s">
        <v>30</v>
      </c>
      <c r="D23" s="46">
        <v>0</v>
      </c>
      <c r="E23" s="46">
        <v>0</v>
      </c>
      <c r="F23" s="46">
        <v>0</v>
      </c>
      <c r="G23" s="46">
        <v>989666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989666</v>
      </c>
      <c r="O23" s="47">
        <f t="shared" si="1"/>
        <v>3.7520320888053136</v>
      </c>
      <c r="P23" s="9"/>
    </row>
    <row r="24" spans="1:16">
      <c r="A24" s="12"/>
      <c r="B24" s="25">
        <v>331.5</v>
      </c>
      <c r="C24" s="20" t="s">
        <v>28</v>
      </c>
      <c r="D24" s="46">
        <v>384199</v>
      </c>
      <c r="E24" s="46">
        <v>2803262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3187461</v>
      </c>
      <c r="O24" s="47">
        <f t="shared" si="1"/>
        <v>12.084335476630979</v>
      </c>
      <c r="P24" s="9"/>
    </row>
    <row r="25" spans="1:16">
      <c r="A25" s="12"/>
      <c r="B25" s="25">
        <v>331.62</v>
      </c>
      <c r="C25" s="20" t="s">
        <v>166</v>
      </c>
      <c r="D25" s="46">
        <v>192751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192751</v>
      </c>
      <c r="O25" s="47">
        <f t="shared" si="1"/>
        <v>0.7307596069272998</v>
      </c>
      <c r="P25" s="9"/>
    </row>
    <row r="26" spans="1:16">
      <c r="A26" s="12"/>
      <c r="B26" s="25">
        <v>331.69</v>
      </c>
      <c r="C26" s="20" t="s">
        <v>107</v>
      </c>
      <c r="D26" s="46">
        <v>693488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693488</v>
      </c>
      <c r="O26" s="47">
        <f t="shared" si="1"/>
        <v>2.6291589578720695</v>
      </c>
      <c r="P26" s="9"/>
    </row>
    <row r="27" spans="1:16">
      <c r="A27" s="12"/>
      <c r="B27" s="25">
        <v>331.7</v>
      </c>
      <c r="C27" s="20" t="s">
        <v>108</v>
      </c>
      <c r="D27" s="46">
        <v>0</v>
      </c>
      <c r="E27" s="46">
        <v>0</v>
      </c>
      <c r="F27" s="46">
        <v>0</v>
      </c>
      <c r="G27" s="46">
        <v>214851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214851</v>
      </c>
      <c r="O27" s="47">
        <f t="shared" si="1"/>
        <v>0.81454535804191563</v>
      </c>
      <c r="P27" s="9"/>
    </row>
    <row r="28" spans="1:16">
      <c r="A28" s="12"/>
      <c r="B28" s="25">
        <v>334.49</v>
      </c>
      <c r="C28" s="20" t="s">
        <v>32</v>
      </c>
      <c r="D28" s="46">
        <v>0</v>
      </c>
      <c r="E28" s="46">
        <v>0</v>
      </c>
      <c r="F28" s="46">
        <v>0</v>
      </c>
      <c r="G28" s="46">
        <v>1193079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6">SUM(D28:M28)</f>
        <v>1193079</v>
      </c>
      <c r="O28" s="47">
        <f t="shared" si="1"/>
        <v>4.5232135816323433</v>
      </c>
      <c r="P28" s="9"/>
    </row>
    <row r="29" spans="1:16">
      <c r="A29" s="12"/>
      <c r="B29" s="25">
        <v>334.7</v>
      </c>
      <c r="C29" s="20" t="s">
        <v>34</v>
      </c>
      <c r="D29" s="46">
        <v>0</v>
      </c>
      <c r="E29" s="46">
        <v>0</v>
      </c>
      <c r="F29" s="46">
        <v>0</v>
      </c>
      <c r="G29" s="46">
        <v>1002373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1002373</v>
      </c>
      <c r="O29" s="47">
        <f t="shared" si="1"/>
        <v>3.8002070000909889</v>
      </c>
      <c r="P29" s="9"/>
    </row>
    <row r="30" spans="1:16">
      <c r="A30" s="12"/>
      <c r="B30" s="25">
        <v>335.12</v>
      </c>
      <c r="C30" s="20" t="s">
        <v>125</v>
      </c>
      <c r="D30" s="46">
        <v>9661911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9661911</v>
      </c>
      <c r="O30" s="47">
        <f t="shared" si="1"/>
        <v>36.630338024324409</v>
      </c>
      <c r="P30" s="9"/>
    </row>
    <row r="31" spans="1:16">
      <c r="A31" s="12"/>
      <c r="B31" s="25">
        <v>335.14</v>
      </c>
      <c r="C31" s="20" t="s">
        <v>126</v>
      </c>
      <c r="D31" s="46">
        <v>109332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109332</v>
      </c>
      <c r="O31" s="47">
        <f t="shared" si="1"/>
        <v>0.41450062175851504</v>
      </c>
      <c r="P31" s="9"/>
    </row>
    <row r="32" spans="1:16">
      <c r="A32" s="12"/>
      <c r="B32" s="25">
        <v>335.15</v>
      </c>
      <c r="C32" s="20" t="s">
        <v>127</v>
      </c>
      <c r="D32" s="46">
        <v>190702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190702</v>
      </c>
      <c r="O32" s="47">
        <f t="shared" si="1"/>
        <v>0.72299141669952383</v>
      </c>
      <c r="P32" s="9"/>
    </row>
    <row r="33" spans="1:16">
      <c r="A33" s="12"/>
      <c r="B33" s="25">
        <v>335.18</v>
      </c>
      <c r="C33" s="20" t="s">
        <v>128</v>
      </c>
      <c r="D33" s="46">
        <v>16172686</v>
      </c>
      <c r="E33" s="46">
        <v>2000004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18172690</v>
      </c>
      <c r="O33" s="47">
        <f t="shared" si="1"/>
        <v>68.896492372084566</v>
      </c>
      <c r="P33" s="9"/>
    </row>
    <row r="34" spans="1:16">
      <c r="A34" s="12"/>
      <c r="B34" s="25">
        <v>335.23</v>
      </c>
      <c r="C34" s="20" t="s">
        <v>167</v>
      </c>
      <c r="D34" s="46">
        <v>61529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61529</v>
      </c>
      <c r="O34" s="47">
        <f t="shared" si="1"/>
        <v>0.23326938825028054</v>
      </c>
      <c r="P34" s="9"/>
    </row>
    <row r="35" spans="1:16">
      <c r="A35" s="12"/>
      <c r="B35" s="25">
        <v>335.29</v>
      </c>
      <c r="C35" s="20" t="s">
        <v>109</v>
      </c>
      <c r="D35" s="46">
        <v>90354</v>
      </c>
      <c r="E35" s="46">
        <v>31670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122024</v>
      </c>
      <c r="O35" s="47">
        <f t="shared" si="1"/>
        <v>0.46261866488732523</v>
      </c>
      <c r="P35" s="9"/>
    </row>
    <row r="36" spans="1:16">
      <c r="A36" s="12"/>
      <c r="B36" s="25">
        <v>335.9</v>
      </c>
      <c r="C36" s="20" t="s">
        <v>40</v>
      </c>
      <c r="D36" s="46">
        <v>678789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678789</v>
      </c>
      <c r="O36" s="47">
        <f t="shared" si="1"/>
        <v>2.5734319553547058</v>
      </c>
      <c r="P36" s="9"/>
    </row>
    <row r="37" spans="1:16">
      <c r="A37" s="12"/>
      <c r="B37" s="25">
        <v>337.2</v>
      </c>
      <c r="C37" s="20" t="s">
        <v>41</v>
      </c>
      <c r="D37" s="46">
        <v>0</v>
      </c>
      <c r="E37" s="46">
        <v>21596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7">SUM(D37:M37)</f>
        <v>21596</v>
      </c>
      <c r="O37" s="47">
        <f t="shared" ref="O37:O68" si="8">(N37/O$90)</f>
        <v>8.1874981043947706E-2</v>
      </c>
      <c r="P37" s="9"/>
    </row>
    <row r="38" spans="1:16">
      <c r="A38" s="12"/>
      <c r="B38" s="25">
        <v>337.5</v>
      </c>
      <c r="C38" s="20" t="s">
        <v>159</v>
      </c>
      <c r="D38" s="46">
        <v>15000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15000</v>
      </c>
      <c r="O38" s="47">
        <f t="shared" si="8"/>
        <v>5.6868156865123899E-2</v>
      </c>
      <c r="P38" s="9"/>
    </row>
    <row r="39" spans="1:16">
      <c r="A39" s="12"/>
      <c r="B39" s="25">
        <v>337.6</v>
      </c>
      <c r="C39" s="20" t="s">
        <v>155</v>
      </c>
      <c r="D39" s="46">
        <v>0</v>
      </c>
      <c r="E39" s="46">
        <v>1676070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1676070</v>
      </c>
      <c r="O39" s="47">
        <f t="shared" si="8"/>
        <v>6.3543341117952137</v>
      </c>
      <c r="P39" s="9"/>
    </row>
    <row r="40" spans="1:16">
      <c r="A40" s="12"/>
      <c r="B40" s="25">
        <v>337.7</v>
      </c>
      <c r="C40" s="20" t="s">
        <v>44</v>
      </c>
      <c r="D40" s="46">
        <v>1930836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1930836</v>
      </c>
      <c r="O40" s="47">
        <f t="shared" si="8"/>
        <v>7.3202056352552241</v>
      </c>
      <c r="P40" s="9"/>
    </row>
    <row r="41" spans="1:16">
      <c r="A41" s="12"/>
      <c r="B41" s="25">
        <v>337.9</v>
      </c>
      <c r="C41" s="20" t="s">
        <v>160</v>
      </c>
      <c r="D41" s="46">
        <v>57115</v>
      </c>
      <c r="E41" s="46">
        <v>0</v>
      </c>
      <c r="F41" s="46">
        <v>0</v>
      </c>
      <c r="G41" s="46">
        <v>4373867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4430982</v>
      </c>
      <c r="O41" s="47">
        <f t="shared" si="8"/>
        <v>16.79878529616936</v>
      </c>
      <c r="P41" s="9"/>
    </row>
    <row r="42" spans="1:16">
      <c r="A42" s="12"/>
      <c r="B42" s="25">
        <v>338</v>
      </c>
      <c r="C42" s="20" t="s">
        <v>45</v>
      </c>
      <c r="D42" s="46">
        <v>3544665</v>
      </c>
      <c r="E42" s="46">
        <v>6223820</v>
      </c>
      <c r="F42" s="46">
        <v>0</v>
      </c>
      <c r="G42" s="46">
        <v>25257535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35026020</v>
      </c>
      <c r="O42" s="47">
        <f t="shared" si="8"/>
        <v>132.79101331473112</v>
      </c>
      <c r="P42" s="9"/>
    </row>
    <row r="43" spans="1:16" ht="15.75">
      <c r="A43" s="29" t="s">
        <v>50</v>
      </c>
      <c r="B43" s="30"/>
      <c r="C43" s="31"/>
      <c r="D43" s="32">
        <f t="shared" ref="D43:M43" si="9">SUM(D44:D61)</f>
        <v>20449525</v>
      </c>
      <c r="E43" s="32">
        <f t="shared" si="9"/>
        <v>13377771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201511492</v>
      </c>
      <c r="J43" s="32">
        <f t="shared" si="9"/>
        <v>116141300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7"/>
        <v>351480088</v>
      </c>
      <c r="O43" s="45">
        <f t="shared" si="8"/>
        <v>1332.5349852901034</v>
      </c>
      <c r="P43" s="10"/>
    </row>
    <row r="44" spans="1:16">
      <c r="A44" s="12"/>
      <c r="B44" s="25">
        <v>341.2</v>
      </c>
      <c r="C44" s="20" t="s">
        <v>130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116141300</v>
      </c>
      <c r="K44" s="46">
        <v>0</v>
      </c>
      <c r="L44" s="46">
        <v>0</v>
      </c>
      <c r="M44" s="46">
        <v>0</v>
      </c>
      <c r="N44" s="46">
        <f t="shared" ref="N44:N61" si="10">SUM(D44:M44)</f>
        <v>116141300</v>
      </c>
      <c r="O44" s="47">
        <f t="shared" si="8"/>
        <v>440.31611112796094</v>
      </c>
      <c r="P44" s="9"/>
    </row>
    <row r="45" spans="1:16">
      <c r="A45" s="12"/>
      <c r="B45" s="25">
        <v>341.3</v>
      </c>
      <c r="C45" s="20" t="s">
        <v>131</v>
      </c>
      <c r="D45" s="46">
        <v>399378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399378</v>
      </c>
      <c r="O45" s="47">
        <f t="shared" si="8"/>
        <v>1.5141260501652967</v>
      </c>
      <c r="P45" s="9"/>
    </row>
    <row r="46" spans="1:16">
      <c r="A46" s="12"/>
      <c r="B46" s="25">
        <v>341.9</v>
      </c>
      <c r="C46" s="20" t="s">
        <v>132</v>
      </c>
      <c r="D46" s="46">
        <v>106264</v>
      </c>
      <c r="E46" s="46">
        <v>1257794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1364058</v>
      </c>
      <c r="O46" s="47">
        <f t="shared" si="8"/>
        <v>5.1714309544751451</v>
      </c>
      <c r="P46" s="9"/>
    </row>
    <row r="47" spans="1:16">
      <c r="A47" s="12"/>
      <c r="B47" s="25">
        <v>342.1</v>
      </c>
      <c r="C47" s="20" t="s">
        <v>56</v>
      </c>
      <c r="D47" s="46">
        <v>2697036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2697036</v>
      </c>
      <c r="O47" s="47">
        <f t="shared" si="8"/>
        <v>10.225031087925753</v>
      </c>
      <c r="P47" s="9"/>
    </row>
    <row r="48" spans="1:16">
      <c r="A48" s="12"/>
      <c r="B48" s="25">
        <v>342.2</v>
      </c>
      <c r="C48" s="20" t="s">
        <v>57</v>
      </c>
      <c r="D48" s="46">
        <v>980105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980105</v>
      </c>
      <c r="O48" s="47">
        <f t="shared" si="8"/>
        <v>3.7157843256194836</v>
      </c>
      <c r="P48" s="9"/>
    </row>
    <row r="49" spans="1:16">
      <c r="A49" s="12"/>
      <c r="B49" s="25">
        <v>342.4</v>
      </c>
      <c r="C49" s="20" t="s">
        <v>58</v>
      </c>
      <c r="D49" s="46">
        <v>0</v>
      </c>
      <c r="E49" s="46">
        <v>12119977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12119977</v>
      </c>
      <c r="O49" s="47">
        <f t="shared" si="8"/>
        <v>45.949383549179579</v>
      </c>
      <c r="P49" s="9"/>
    </row>
    <row r="50" spans="1:16">
      <c r="A50" s="12"/>
      <c r="B50" s="25">
        <v>343.4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43760762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43760762</v>
      </c>
      <c r="O50" s="47">
        <f t="shared" si="8"/>
        <v>165.90625853022354</v>
      </c>
      <c r="P50" s="9"/>
    </row>
    <row r="51" spans="1:16">
      <c r="A51" s="12"/>
      <c r="B51" s="25">
        <v>343.6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138147706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138147706</v>
      </c>
      <c r="O51" s="47">
        <f t="shared" si="8"/>
        <v>523.74702769100122</v>
      </c>
      <c r="P51" s="9"/>
    </row>
    <row r="52" spans="1:16">
      <c r="A52" s="12"/>
      <c r="B52" s="25">
        <v>344.1</v>
      </c>
      <c r="C52" s="20" t="s">
        <v>133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1137980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1137980</v>
      </c>
      <c r="O52" s="47">
        <f t="shared" si="8"/>
        <v>4.3143216766249131</v>
      </c>
      <c r="P52" s="9"/>
    </row>
    <row r="53" spans="1:16">
      <c r="A53" s="12"/>
      <c r="B53" s="25">
        <v>344.2</v>
      </c>
      <c r="C53" s="20" t="s">
        <v>134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88260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88260</v>
      </c>
      <c r="O53" s="47">
        <f t="shared" si="8"/>
        <v>0.33461223499438902</v>
      </c>
      <c r="P53" s="9"/>
    </row>
    <row r="54" spans="1:16">
      <c r="A54" s="12"/>
      <c r="B54" s="25">
        <v>344.5</v>
      </c>
      <c r="C54" s="20" t="s">
        <v>135</v>
      </c>
      <c r="D54" s="46">
        <v>178373</v>
      </c>
      <c r="E54" s="46">
        <v>0</v>
      </c>
      <c r="F54" s="46">
        <v>0</v>
      </c>
      <c r="G54" s="46">
        <v>0</v>
      </c>
      <c r="H54" s="46">
        <v>0</v>
      </c>
      <c r="I54" s="46">
        <v>7637068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7815441</v>
      </c>
      <c r="O54" s="47">
        <f t="shared" si="8"/>
        <v>29.629981650541385</v>
      </c>
      <c r="P54" s="9"/>
    </row>
    <row r="55" spans="1:16">
      <c r="A55" s="12"/>
      <c r="B55" s="25">
        <v>345.1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583266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583266</v>
      </c>
      <c r="O55" s="47">
        <f t="shared" si="8"/>
        <v>2.2112841588062238</v>
      </c>
      <c r="P55" s="9"/>
    </row>
    <row r="56" spans="1:16">
      <c r="A56" s="12"/>
      <c r="B56" s="25">
        <v>345.9</v>
      </c>
      <c r="C56" s="20" t="s">
        <v>66</v>
      </c>
      <c r="D56" s="46">
        <v>7052832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7052832</v>
      </c>
      <c r="O56" s="47">
        <f t="shared" si="8"/>
        <v>26.738770434624367</v>
      </c>
      <c r="P56" s="9"/>
    </row>
    <row r="57" spans="1:16">
      <c r="A57" s="12"/>
      <c r="B57" s="25">
        <v>347.1</v>
      </c>
      <c r="C57" s="20" t="s">
        <v>67</v>
      </c>
      <c r="D57" s="46">
        <v>776633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776633</v>
      </c>
      <c r="O57" s="47">
        <f t="shared" si="8"/>
        <v>2.9443791513754514</v>
      </c>
      <c r="P57" s="9"/>
    </row>
    <row r="58" spans="1:16">
      <c r="A58" s="12"/>
      <c r="B58" s="25">
        <v>347.2</v>
      </c>
      <c r="C58" s="20" t="s">
        <v>68</v>
      </c>
      <c r="D58" s="46">
        <v>4516000</v>
      </c>
      <c r="E58" s="46">
        <v>0</v>
      </c>
      <c r="F58" s="46">
        <v>0</v>
      </c>
      <c r="G58" s="46">
        <v>0</v>
      </c>
      <c r="H58" s="46">
        <v>0</v>
      </c>
      <c r="I58" s="46">
        <v>2998912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7514912</v>
      </c>
      <c r="O58" s="47">
        <f t="shared" si="8"/>
        <v>28.490612962906798</v>
      </c>
      <c r="P58" s="9"/>
    </row>
    <row r="59" spans="1:16">
      <c r="A59" s="12"/>
      <c r="B59" s="25">
        <v>347.5</v>
      </c>
      <c r="C59" s="20" t="s">
        <v>69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7157538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7157538</v>
      </c>
      <c r="O59" s="47">
        <f t="shared" si="8"/>
        <v>27.135732916805679</v>
      </c>
      <c r="P59" s="9"/>
    </row>
    <row r="60" spans="1:16">
      <c r="A60" s="12"/>
      <c r="B60" s="25">
        <v>347.9</v>
      </c>
      <c r="C60" s="20" t="s">
        <v>70</v>
      </c>
      <c r="D60" s="46">
        <v>550987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550987</v>
      </c>
      <c r="O60" s="47">
        <f t="shared" si="8"/>
        <v>2.0889076764429348</v>
      </c>
      <c r="P60" s="9"/>
    </row>
    <row r="61" spans="1:16">
      <c r="A61" s="12"/>
      <c r="B61" s="25">
        <v>349</v>
      </c>
      <c r="C61" s="20" t="s">
        <v>1</v>
      </c>
      <c r="D61" s="46">
        <v>3191917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3191917</v>
      </c>
      <c r="O61" s="47">
        <f t="shared" si="8"/>
        <v>12.101229110430378</v>
      </c>
      <c r="P61" s="9"/>
    </row>
    <row r="62" spans="1:16" ht="15.75">
      <c r="A62" s="29" t="s">
        <v>51</v>
      </c>
      <c r="B62" s="30"/>
      <c r="C62" s="31"/>
      <c r="D62" s="32">
        <f t="shared" ref="D62:M62" si="11">SUM(D63:D66)</f>
        <v>2607673</v>
      </c>
      <c r="E62" s="32">
        <f t="shared" si="11"/>
        <v>981466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ref="N62:N68" si="12">SUM(D62:M62)</f>
        <v>3589139</v>
      </c>
      <c r="O62" s="45">
        <f t="shared" si="8"/>
        <v>13.607181310848928</v>
      </c>
      <c r="P62" s="10"/>
    </row>
    <row r="63" spans="1:16">
      <c r="A63" s="13"/>
      <c r="B63" s="39">
        <v>351.9</v>
      </c>
      <c r="C63" s="21" t="s">
        <v>136</v>
      </c>
      <c r="D63" s="46">
        <v>658570</v>
      </c>
      <c r="E63" s="46">
        <v>981466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1640036</v>
      </c>
      <c r="O63" s="47">
        <f t="shared" si="8"/>
        <v>6.2177216341633557</v>
      </c>
      <c r="P63" s="9"/>
    </row>
    <row r="64" spans="1:16">
      <c r="A64" s="13"/>
      <c r="B64" s="39">
        <v>352</v>
      </c>
      <c r="C64" s="21" t="s">
        <v>73</v>
      </c>
      <c r="D64" s="46">
        <v>93958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93958</v>
      </c>
      <c r="O64" s="47">
        <f t="shared" si="8"/>
        <v>0.35621455218222076</v>
      </c>
      <c r="P64" s="9"/>
    </row>
    <row r="65" spans="1:16">
      <c r="A65" s="13"/>
      <c r="B65" s="39">
        <v>354</v>
      </c>
      <c r="C65" s="21" t="s">
        <v>74</v>
      </c>
      <c r="D65" s="46">
        <v>1837168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1837168</v>
      </c>
      <c r="O65" s="47">
        <f t="shared" si="8"/>
        <v>6.9650905341057294</v>
      </c>
      <c r="P65" s="9"/>
    </row>
    <row r="66" spans="1:16">
      <c r="A66" s="13"/>
      <c r="B66" s="39">
        <v>359</v>
      </c>
      <c r="C66" s="21" t="s">
        <v>75</v>
      </c>
      <c r="D66" s="46">
        <v>17977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17977</v>
      </c>
      <c r="O66" s="47">
        <f t="shared" si="8"/>
        <v>6.8154590397622158E-2</v>
      </c>
      <c r="P66" s="9"/>
    </row>
    <row r="67" spans="1:16" ht="15.75">
      <c r="A67" s="29" t="s">
        <v>4</v>
      </c>
      <c r="B67" s="30"/>
      <c r="C67" s="31"/>
      <c r="D67" s="32">
        <f t="shared" ref="D67:M67" si="13">SUM(D68:D77)</f>
        <v>2748983</v>
      </c>
      <c r="E67" s="32">
        <f t="shared" si="13"/>
        <v>3776867</v>
      </c>
      <c r="F67" s="32">
        <f t="shared" si="13"/>
        <v>0</v>
      </c>
      <c r="G67" s="32">
        <f t="shared" si="13"/>
        <v>1342778</v>
      </c>
      <c r="H67" s="32">
        <f t="shared" si="13"/>
        <v>20407</v>
      </c>
      <c r="I67" s="32">
        <f t="shared" si="13"/>
        <v>5356355</v>
      </c>
      <c r="J67" s="32">
        <f t="shared" si="13"/>
        <v>-10240985</v>
      </c>
      <c r="K67" s="32">
        <f t="shared" si="13"/>
        <v>150479178</v>
      </c>
      <c r="L67" s="32">
        <f t="shared" si="13"/>
        <v>0</v>
      </c>
      <c r="M67" s="32">
        <f t="shared" si="13"/>
        <v>392</v>
      </c>
      <c r="N67" s="32">
        <f t="shared" si="12"/>
        <v>153483975</v>
      </c>
      <c r="O67" s="45">
        <f t="shared" si="8"/>
        <v>581.89005110551693</v>
      </c>
      <c r="P67" s="10"/>
    </row>
    <row r="68" spans="1:16">
      <c r="A68" s="12"/>
      <c r="B68" s="25">
        <v>361.1</v>
      </c>
      <c r="C68" s="20" t="s">
        <v>77</v>
      </c>
      <c r="D68" s="46">
        <v>1655038</v>
      </c>
      <c r="E68" s="46">
        <v>1110171</v>
      </c>
      <c r="F68" s="46">
        <v>0</v>
      </c>
      <c r="G68" s="46">
        <v>2245011</v>
      </c>
      <c r="H68" s="46">
        <v>8195</v>
      </c>
      <c r="I68" s="46">
        <v>4457395</v>
      </c>
      <c r="J68" s="46">
        <v>1963917</v>
      </c>
      <c r="K68" s="46">
        <v>6007354</v>
      </c>
      <c r="L68" s="46">
        <v>0</v>
      </c>
      <c r="M68" s="46">
        <v>392</v>
      </c>
      <c r="N68" s="46">
        <f t="shared" si="12"/>
        <v>17447473</v>
      </c>
      <c r="O68" s="47">
        <f t="shared" si="8"/>
        <v>66.147042097600917</v>
      </c>
      <c r="P68" s="9"/>
    </row>
    <row r="69" spans="1:16">
      <c r="A69" s="12"/>
      <c r="B69" s="25">
        <v>361.2</v>
      </c>
      <c r="C69" s="20" t="s">
        <v>78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17760482</v>
      </c>
      <c r="L69" s="46">
        <v>0</v>
      </c>
      <c r="M69" s="46">
        <v>0</v>
      </c>
      <c r="N69" s="46">
        <f t="shared" ref="N69:N77" si="14">SUM(D69:M69)</f>
        <v>17760482</v>
      </c>
      <c r="O69" s="47">
        <f t="shared" ref="O69:O88" si="15">(N69/O$90)</f>
        <v>67.333725091747297</v>
      </c>
      <c r="P69" s="9"/>
    </row>
    <row r="70" spans="1:16">
      <c r="A70" s="12"/>
      <c r="B70" s="25">
        <v>361.3</v>
      </c>
      <c r="C70" s="20" t="s">
        <v>79</v>
      </c>
      <c r="D70" s="46">
        <v>-660682</v>
      </c>
      <c r="E70" s="46">
        <v>1296119</v>
      </c>
      <c r="F70" s="46">
        <v>0</v>
      </c>
      <c r="G70" s="46">
        <v>-924586</v>
      </c>
      <c r="H70" s="46">
        <v>9212</v>
      </c>
      <c r="I70" s="46">
        <v>1222934</v>
      </c>
      <c r="J70" s="46">
        <v>-1098664</v>
      </c>
      <c r="K70" s="46">
        <v>41710411</v>
      </c>
      <c r="L70" s="46">
        <v>0</v>
      </c>
      <c r="M70" s="46">
        <v>0</v>
      </c>
      <c r="N70" s="46">
        <f t="shared" si="14"/>
        <v>41554744</v>
      </c>
      <c r="O70" s="47">
        <f t="shared" si="15"/>
        <v>157.54278001880439</v>
      </c>
      <c r="P70" s="9"/>
    </row>
    <row r="71" spans="1:16">
      <c r="A71" s="12"/>
      <c r="B71" s="25">
        <v>361.4</v>
      </c>
      <c r="C71" s="20" t="s">
        <v>137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56930625</v>
      </c>
      <c r="L71" s="46">
        <v>0</v>
      </c>
      <c r="M71" s="46">
        <v>0</v>
      </c>
      <c r="N71" s="46">
        <f t="shared" si="14"/>
        <v>56930625</v>
      </c>
      <c r="O71" s="47">
        <f t="shared" si="15"/>
        <v>215.8359808619696</v>
      </c>
      <c r="P71" s="9"/>
    </row>
    <row r="72" spans="1:16">
      <c r="A72" s="12"/>
      <c r="B72" s="25">
        <v>362</v>
      </c>
      <c r="C72" s="20" t="s">
        <v>80</v>
      </c>
      <c r="D72" s="46">
        <v>771778</v>
      </c>
      <c r="E72" s="46">
        <v>29157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800935</v>
      </c>
      <c r="O72" s="47">
        <f t="shared" si="15"/>
        <v>3.0365131479178671</v>
      </c>
      <c r="P72" s="9"/>
    </row>
    <row r="73" spans="1:16">
      <c r="A73" s="12"/>
      <c r="B73" s="25">
        <v>364</v>
      </c>
      <c r="C73" s="20" t="s">
        <v>138</v>
      </c>
      <c r="D73" s="46">
        <v>98202</v>
      </c>
      <c r="E73" s="46">
        <v>82479</v>
      </c>
      <c r="F73" s="46">
        <v>0</v>
      </c>
      <c r="G73" s="46">
        <v>3600</v>
      </c>
      <c r="H73" s="46">
        <v>0</v>
      </c>
      <c r="I73" s="46">
        <v>-323974</v>
      </c>
      <c r="J73" s="46">
        <v>-11106238</v>
      </c>
      <c r="K73" s="46">
        <v>0</v>
      </c>
      <c r="L73" s="46">
        <v>0</v>
      </c>
      <c r="M73" s="46">
        <v>0</v>
      </c>
      <c r="N73" s="46">
        <f t="shared" si="14"/>
        <v>-11245931</v>
      </c>
      <c r="O73" s="47">
        <f t="shared" si="15"/>
        <v>-42.635691213490645</v>
      </c>
      <c r="P73" s="9"/>
    </row>
    <row r="74" spans="1:16">
      <c r="A74" s="12"/>
      <c r="B74" s="25">
        <v>366</v>
      </c>
      <c r="C74" s="20" t="s">
        <v>82</v>
      </c>
      <c r="D74" s="46">
        <v>505159</v>
      </c>
      <c r="E74" s="46">
        <v>232972</v>
      </c>
      <c r="F74" s="46">
        <v>0</v>
      </c>
      <c r="G74" s="46">
        <v>0</v>
      </c>
      <c r="H74" s="46">
        <v>3000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741131</v>
      </c>
      <c r="O74" s="47">
        <f t="shared" si="15"/>
        <v>2.8097835977070758</v>
      </c>
      <c r="P74" s="9"/>
    </row>
    <row r="75" spans="1:16">
      <c r="A75" s="12"/>
      <c r="B75" s="25">
        <v>368</v>
      </c>
      <c r="C75" s="20" t="s">
        <v>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28070306</v>
      </c>
      <c r="L75" s="46">
        <v>0</v>
      </c>
      <c r="M75" s="46">
        <v>0</v>
      </c>
      <c r="N75" s="46">
        <f t="shared" si="14"/>
        <v>28070306</v>
      </c>
      <c r="O75" s="47">
        <f t="shared" si="15"/>
        <v>106.42043765733523</v>
      </c>
      <c r="P75" s="9"/>
    </row>
    <row r="76" spans="1:16">
      <c r="A76" s="12"/>
      <c r="B76" s="25">
        <v>369.3</v>
      </c>
      <c r="C76" s="20" t="s">
        <v>139</v>
      </c>
      <c r="D76" s="46">
        <v>13389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13389</v>
      </c>
      <c r="O76" s="47">
        <f t="shared" si="15"/>
        <v>5.0760516817809589E-2</v>
      </c>
      <c r="P76" s="9"/>
    </row>
    <row r="77" spans="1:16">
      <c r="A77" s="12"/>
      <c r="B77" s="25">
        <v>369.9</v>
      </c>
      <c r="C77" s="20" t="s">
        <v>84</v>
      </c>
      <c r="D77" s="46">
        <v>366099</v>
      </c>
      <c r="E77" s="46">
        <v>1025969</v>
      </c>
      <c r="F77" s="46">
        <v>0</v>
      </c>
      <c r="G77" s="46">
        <v>18753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1410821</v>
      </c>
      <c r="O77" s="47">
        <f t="shared" si="15"/>
        <v>5.3487193291073973</v>
      </c>
      <c r="P77" s="9"/>
    </row>
    <row r="78" spans="1:16" ht="15.75">
      <c r="A78" s="29" t="s">
        <v>52</v>
      </c>
      <c r="B78" s="30"/>
      <c r="C78" s="31"/>
      <c r="D78" s="32">
        <f t="shared" ref="D78:M78" si="16">SUM(D79:D87)</f>
        <v>18560975</v>
      </c>
      <c r="E78" s="32">
        <f t="shared" si="16"/>
        <v>8745003</v>
      </c>
      <c r="F78" s="32">
        <f t="shared" si="16"/>
        <v>63352171</v>
      </c>
      <c r="G78" s="32">
        <f t="shared" si="16"/>
        <v>55787955</v>
      </c>
      <c r="H78" s="32">
        <f t="shared" si="16"/>
        <v>0</v>
      </c>
      <c r="I78" s="32">
        <f t="shared" si="16"/>
        <v>27443342</v>
      </c>
      <c r="J78" s="32">
        <f t="shared" si="16"/>
        <v>793190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>SUM(D78:M78)</f>
        <v>174682636</v>
      </c>
      <c r="O78" s="45">
        <f t="shared" si="15"/>
        <v>662.25863637742259</v>
      </c>
      <c r="P78" s="9"/>
    </row>
    <row r="79" spans="1:16">
      <c r="A79" s="12"/>
      <c r="B79" s="25">
        <v>381</v>
      </c>
      <c r="C79" s="20" t="s">
        <v>85</v>
      </c>
      <c r="D79" s="46">
        <v>18560975</v>
      </c>
      <c r="E79" s="46">
        <v>8745003</v>
      </c>
      <c r="F79" s="46">
        <v>8172171</v>
      </c>
      <c r="G79" s="46">
        <v>55787955</v>
      </c>
      <c r="H79" s="46">
        <v>0</v>
      </c>
      <c r="I79" s="46">
        <v>9351500</v>
      </c>
      <c r="J79" s="46">
        <v>178618</v>
      </c>
      <c r="K79" s="46">
        <v>0</v>
      </c>
      <c r="L79" s="46">
        <v>0</v>
      </c>
      <c r="M79" s="46">
        <v>0</v>
      </c>
      <c r="N79" s="46">
        <f>SUM(D79:M79)</f>
        <v>100796222</v>
      </c>
      <c r="O79" s="47">
        <f t="shared" si="15"/>
        <v>382.13969094052351</v>
      </c>
      <c r="P79" s="9"/>
    </row>
    <row r="80" spans="1:16">
      <c r="A80" s="12"/>
      <c r="B80" s="25">
        <v>384</v>
      </c>
      <c r="C80" s="20" t="s">
        <v>117</v>
      </c>
      <c r="D80" s="46">
        <v>0</v>
      </c>
      <c r="E80" s="46">
        <v>0</v>
      </c>
      <c r="F80" s="46">
        <v>55180000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ref="N80:N87" si="17">SUM(D80:M80)</f>
        <v>55180000</v>
      </c>
      <c r="O80" s="47">
        <f t="shared" si="15"/>
        <v>209.19899305450244</v>
      </c>
      <c r="P80" s="9"/>
    </row>
    <row r="81" spans="1:119">
      <c r="A81" s="12"/>
      <c r="B81" s="25">
        <v>389.1</v>
      </c>
      <c r="C81" s="20" t="s">
        <v>140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1836936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1836936</v>
      </c>
      <c r="O81" s="47">
        <f t="shared" si="15"/>
        <v>6.964210973279549</v>
      </c>
      <c r="P81" s="9"/>
    </row>
    <row r="82" spans="1:119">
      <c r="A82" s="12"/>
      <c r="B82" s="25">
        <v>389.4</v>
      </c>
      <c r="C82" s="20" t="s">
        <v>143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385689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385689</v>
      </c>
      <c r="O82" s="47">
        <f t="shared" si="15"/>
        <v>1.4622281702101847</v>
      </c>
      <c r="P82" s="9"/>
    </row>
    <row r="83" spans="1:119">
      <c r="A83" s="12"/>
      <c r="B83" s="25">
        <v>389.5</v>
      </c>
      <c r="C83" s="20" t="s">
        <v>161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85424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85424</v>
      </c>
      <c r="O83" s="47">
        <f t="shared" si="15"/>
        <v>0.32386036213642294</v>
      </c>
      <c r="P83" s="9"/>
    </row>
    <row r="84" spans="1:119">
      <c r="A84" s="12"/>
      <c r="B84" s="25">
        <v>389.6</v>
      </c>
      <c r="C84" s="20" t="s">
        <v>162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268717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268717</v>
      </c>
      <c r="O84" s="47">
        <f t="shared" si="15"/>
        <v>1.0187627005550333</v>
      </c>
      <c r="P84" s="9"/>
    </row>
    <row r="85" spans="1:119">
      <c r="A85" s="12"/>
      <c r="B85" s="25">
        <v>389.7</v>
      </c>
      <c r="C85" s="20" t="s">
        <v>163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1208873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1208873</v>
      </c>
      <c r="O85" s="47">
        <f t="shared" si="15"/>
        <v>4.5830919596008615</v>
      </c>
      <c r="P85" s="9"/>
    </row>
    <row r="86" spans="1:119">
      <c r="A86" s="12"/>
      <c r="B86" s="25">
        <v>389.8</v>
      </c>
      <c r="C86" s="20" t="s">
        <v>144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2050325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2050325</v>
      </c>
      <c r="O86" s="47">
        <f t="shared" si="15"/>
        <v>7.7732135816323433</v>
      </c>
      <c r="P86" s="9"/>
    </row>
    <row r="87" spans="1:119" ht="15.75" thickBot="1">
      <c r="A87" s="12"/>
      <c r="B87" s="25">
        <v>389.9</v>
      </c>
      <c r="C87" s="20" t="s">
        <v>145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12255878</v>
      </c>
      <c r="J87" s="46">
        <v>614572</v>
      </c>
      <c r="K87" s="46">
        <v>0</v>
      </c>
      <c r="L87" s="46">
        <v>0</v>
      </c>
      <c r="M87" s="46">
        <v>0</v>
      </c>
      <c r="N87" s="46">
        <f t="shared" si="17"/>
        <v>12870450</v>
      </c>
      <c r="O87" s="47">
        <f t="shared" si="15"/>
        <v>48.794584634982257</v>
      </c>
      <c r="P87" s="9"/>
    </row>
    <row r="88" spans="1:119" ht="16.5" thickBot="1">
      <c r="A88" s="14" t="s">
        <v>71</v>
      </c>
      <c r="B88" s="23"/>
      <c r="C88" s="22"/>
      <c r="D88" s="15">
        <f t="shared" ref="D88:M88" si="18">SUM(D5,D14,D21,D43,D62,D67,D78)</f>
        <v>242157685</v>
      </c>
      <c r="E88" s="15">
        <f t="shared" si="18"/>
        <v>46248406</v>
      </c>
      <c r="F88" s="15">
        <f t="shared" si="18"/>
        <v>63352171</v>
      </c>
      <c r="G88" s="15">
        <f t="shared" si="18"/>
        <v>91064908</v>
      </c>
      <c r="H88" s="15">
        <f t="shared" si="18"/>
        <v>20407</v>
      </c>
      <c r="I88" s="15">
        <f t="shared" si="18"/>
        <v>234311189</v>
      </c>
      <c r="J88" s="15">
        <f t="shared" si="18"/>
        <v>106693505</v>
      </c>
      <c r="K88" s="15">
        <f t="shared" si="18"/>
        <v>150479178</v>
      </c>
      <c r="L88" s="15">
        <f t="shared" si="18"/>
        <v>0</v>
      </c>
      <c r="M88" s="15">
        <f t="shared" si="18"/>
        <v>392</v>
      </c>
      <c r="N88" s="15">
        <f>SUM(D88:M88)</f>
        <v>934327841</v>
      </c>
      <c r="O88" s="38">
        <f t="shared" si="15"/>
        <v>3542.2334816960361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48" t="s">
        <v>168</v>
      </c>
      <c r="M90" s="48"/>
      <c r="N90" s="48"/>
      <c r="O90" s="43">
        <v>263768</v>
      </c>
    </row>
    <row r="91" spans="1:119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1"/>
    </row>
    <row r="92" spans="1:119" ht="15.75" customHeight="1" thickBot="1">
      <c r="A92" s="52" t="s">
        <v>113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91</v>
      </c>
      <c r="B3" s="62"/>
      <c r="C3" s="63"/>
      <c r="D3" s="67" t="s">
        <v>46</v>
      </c>
      <c r="E3" s="68"/>
      <c r="F3" s="68"/>
      <c r="G3" s="68"/>
      <c r="H3" s="69"/>
      <c r="I3" s="67" t="s">
        <v>47</v>
      </c>
      <c r="J3" s="69"/>
      <c r="K3" s="67" t="s">
        <v>49</v>
      </c>
      <c r="L3" s="69"/>
      <c r="M3" s="36"/>
      <c r="N3" s="37"/>
      <c r="O3" s="70" t="s">
        <v>96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92</v>
      </c>
      <c r="F4" s="34" t="s">
        <v>93</v>
      </c>
      <c r="G4" s="34" t="s">
        <v>94</v>
      </c>
      <c r="H4" s="34" t="s">
        <v>6</v>
      </c>
      <c r="I4" s="34" t="s">
        <v>7</v>
      </c>
      <c r="J4" s="35" t="s">
        <v>95</v>
      </c>
      <c r="K4" s="35" t="s">
        <v>8</v>
      </c>
      <c r="L4" s="35" t="s">
        <v>9</v>
      </c>
      <c r="M4" s="35" t="s">
        <v>10</v>
      </c>
      <c r="N4" s="35" t="s">
        <v>48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136049167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136049167</v>
      </c>
      <c r="O5" s="33">
        <f t="shared" ref="O5:O36" si="1">(N5/O$88)</f>
        <v>523.4552761382962</v>
      </c>
      <c r="P5" s="6"/>
    </row>
    <row r="6" spans="1:133">
      <c r="A6" s="12"/>
      <c r="B6" s="25">
        <v>311</v>
      </c>
      <c r="C6" s="20" t="s">
        <v>3</v>
      </c>
      <c r="D6" s="46">
        <v>96259446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96259446</v>
      </c>
      <c r="O6" s="47">
        <f t="shared" si="1"/>
        <v>370.36253876401469</v>
      </c>
      <c r="P6" s="9"/>
    </row>
    <row r="7" spans="1:133">
      <c r="A7" s="12"/>
      <c r="B7" s="25">
        <v>314.10000000000002</v>
      </c>
      <c r="C7" s="20" t="s">
        <v>11</v>
      </c>
      <c r="D7" s="46">
        <v>22319008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22319008</v>
      </c>
      <c r="O7" s="47">
        <f t="shared" si="1"/>
        <v>85.873384993035941</v>
      </c>
      <c r="P7" s="9"/>
    </row>
    <row r="8" spans="1:133">
      <c r="A8" s="12"/>
      <c r="B8" s="25">
        <v>314.3</v>
      </c>
      <c r="C8" s="20" t="s">
        <v>12</v>
      </c>
      <c r="D8" s="46">
        <v>4525734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4525734</v>
      </c>
      <c r="O8" s="47">
        <f t="shared" si="1"/>
        <v>17.412964687233078</v>
      </c>
      <c r="P8" s="9"/>
    </row>
    <row r="9" spans="1:133">
      <c r="A9" s="12"/>
      <c r="B9" s="25">
        <v>314.39999999999998</v>
      </c>
      <c r="C9" s="20" t="s">
        <v>13</v>
      </c>
      <c r="D9" s="46">
        <v>614007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614007</v>
      </c>
      <c r="O9" s="47">
        <f t="shared" si="1"/>
        <v>2.3624194901233522</v>
      </c>
      <c r="P9" s="9"/>
    </row>
    <row r="10" spans="1:133">
      <c r="A10" s="12"/>
      <c r="B10" s="25">
        <v>314.7</v>
      </c>
      <c r="C10" s="20" t="s">
        <v>14</v>
      </c>
      <c r="D10" s="46">
        <v>550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550</v>
      </c>
      <c r="O10" s="47">
        <f t="shared" si="1"/>
        <v>2.1161496848860744E-3</v>
      </c>
      <c r="P10" s="9"/>
    </row>
    <row r="11" spans="1:133">
      <c r="A11" s="12"/>
      <c r="B11" s="25">
        <v>314.8</v>
      </c>
      <c r="C11" s="20" t="s">
        <v>15</v>
      </c>
      <c r="D11" s="46">
        <v>139721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139721</v>
      </c>
      <c r="O11" s="47">
        <f t="shared" si="1"/>
        <v>0.53758281840357669</v>
      </c>
      <c r="P11" s="9"/>
    </row>
    <row r="12" spans="1:133">
      <c r="A12" s="12"/>
      <c r="B12" s="25">
        <v>315</v>
      </c>
      <c r="C12" s="20" t="s">
        <v>124</v>
      </c>
      <c r="D12" s="46">
        <v>9729360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9729360</v>
      </c>
      <c r="O12" s="47">
        <f t="shared" si="1"/>
        <v>37.434149269351224</v>
      </c>
      <c r="P12" s="9"/>
    </row>
    <row r="13" spans="1:133">
      <c r="A13" s="12"/>
      <c r="B13" s="25">
        <v>316</v>
      </c>
      <c r="C13" s="20" t="s">
        <v>158</v>
      </c>
      <c r="D13" s="46">
        <v>2461341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2461341</v>
      </c>
      <c r="O13" s="47">
        <f t="shared" si="1"/>
        <v>9.470119966449408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SUM(D15:D20)</f>
        <v>19469970</v>
      </c>
      <c r="E14" s="32">
        <f t="shared" si="3"/>
        <v>6264124</v>
      </c>
      <c r="F14" s="32">
        <f t="shared" si="3"/>
        <v>0</v>
      </c>
      <c r="G14" s="32">
        <f t="shared" si="3"/>
        <v>1092718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26826812</v>
      </c>
      <c r="O14" s="45">
        <f t="shared" si="1"/>
        <v>103.21736320054174</v>
      </c>
      <c r="P14" s="10"/>
    </row>
    <row r="15" spans="1:133">
      <c r="A15" s="12"/>
      <c r="B15" s="25">
        <v>322</v>
      </c>
      <c r="C15" s="20" t="s">
        <v>0</v>
      </c>
      <c r="D15" s="46">
        <v>150504</v>
      </c>
      <c r="E15" s="46">
        <v>6264124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6414628</v>
      </c>
      <c r="O15" s="47">
        <f t="shared" si="1"/>
        <v>24.680569128838886</v>
      </c>
      <c r="P15" s="9"/>
    </row>
    <row r="16" spans="1:133">
      <c r="A16" s="12"/>
      <c r="B16" s="25">
        <v>323.10000000000002</v>
      </c>
      <c r="C16" s="20" t="s">
        <v>19</v>
      </c>
      <c r="D16" s="46">
        <v>18327585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18327585</v>
      </c>
      <c r="O16" s="47">
        <f t="shared" si="1"/>
        <v>70.516205859041349</v>
      </c>
      <c r="P16" s="9"/>
    </row>
    <row r="17" spans="1:16">
      <c r="A17" s="12"/>
      <c r="B17" s="25">
        <v>323.39999999999998</v>
      </c>
      <c r="C17" s="20" t="s">
        <v>103</v>
      </c>
      <c r="D17" s="46">
        <v>721261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721261</v>
      </c>
      <c r="O17" s="47">
        <f t="shared" si="1"/>
        <v>2.7750840688556631</v>
      </c>
      <c r="P17" s="9"/>
    </row>
    <row r="18" spans="1:16">
      <c r="A18" s="12"/>
      <c r="B18" s="25">
        <v>324.32</v>
      </c>
      <c r="C18" s="20" t="s">
        <v>104</v>
      </c>
      <c r="D18" s="46">
        <v>0</v>
      </c>
      <c r="E18" s="46">
        <v>0</v>
      </c>
      <c r="F18" s="46">
        <v>0</v>
      </c>
      <c r="G18" s="46">
        <v>1092718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1092718</v>
      </c>
      <c r="O18" s="47">
        <f t="shared" si="1"/>
        <v>4.204281547944257</v>
      </c>
      <c r="P18" s="9"/>
    </row>
    <row r="19" spans="1:16">
      <c r="A19" s="12"/>
      <c r="B19" s="25">
        <v>325.10000000000002</v>
      </c>
      <c r="C19" s="20" t="s">
        <v>105</v>
      </c>
      <c r="D19" s="46">
        <v>16959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16959</v>
      </c>
      <c r="O19" s="47">
        <f t="shared" si="1"/>
        <v>6.5250513647241701E-2</v>
      </c>
      <c r="P19" s="9"/>
    </row>
    <row r="20" spans="1:16">
      <c r="A20" s="12"/>
      <c r="B20" s="25">
        <v>329</v>
      </c>
      <c r="C20" s="20" t="s">
        <v>24</v>
      </c>
      <c r="D20" s="46">
        <v>253661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253661</v>
      </c>
      <c r="O20" s="47">
        <f t="shared" si="1"/>
        <v>0.97597208221433907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SUM(D22:D41)</f>
        <v>30231667</v>
      </c>
      <c r="E21" s="32">
        <f t="shared" si="5"/>
        <v>11341249</v>
      </c>
      <c r="F21" s="32">
        <f t="shared" si="5"/>
        <v>2620342</v>
      </c>
      <c r="G21" s="32">
        <f t="shared" si="5"/>
        <v>31429666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75622924</v>
      </c>
      <c r="O21" s="45">
        <f t="shared" si="1"/>
        <v>290.96259416866098</v>
      </c>
      <c r="P21" s="10"/>
    </row>
    <row r="22" spans="1:16">
      <c r="A22" s="12"/>
      <c r="B22" s="25">
        <v>331.2</v>
      </c>
      <c r="C22" s="20" t="s">
        <v>26</v>
      </c>
      <c r="D22" s="46">
        <v>222465</v>
      </c>
      <c r="E22" s="46">
        <v>188227</v>
      </c>
      <c r="F22" s="46">
        <v>0</v>
      </c>
      <c r="G22" s="46">
        <v>392068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802760</v>
      </c>
      <c r="O22" s="47">
        <f t="shared" si="1"/>
        <v>3.0886551291620816</v>
      </c>
      <c r="P22" s="9"/>
    </row>
    <row r="23" spans="1:16">
      <c r="A23" s="12"/>
      <c r="B23" s="25">
        <v>331.49</v>
      </c>
      <c r="C23" s="20" t="s">
        <v>30</v>
      </c>
      <c r="D23" s="46">
        <v>0</v>
      </c>
      <c r="E23" s="46">
        <v>0</v>
      </c>
      <c r="F23" s="46">
        <v>0</v>
      </c>
      <c r="G23" s="46">
        <v>1140442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1140442</v>
      </c>
      <c r="O23" s="47">
        <f t="shared" si="1"/>
        <v>4.3879017798742623</v>
      </c>
      <c r="P23" s="9"/>
    </row>
    <row r="24" spans="1:16">
      <c r="A24" s="12"/>
      <c r="B24" s="25">
        <v>331.5</v>
      </c>
      <c r="C24" s="20" t="s">
        <v>28</v>
      </c>
      <c r="D24" s="46">
        <v>214355</v>
      </c>
      <c r="E24" s="46">
        <v>2764891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2979246</v>
      </c>
      <c r="O24" s="47">
        <f t="shared" si="1"/>
        <v>11.462782698360176</v>
      </c>
      <c r="P24" s="9"/>
    </row>
    <row r="25" spans="1:16">
      <c r="A25" s="12"/>
      <c r="B25" s="25">
        <v>331.69</v>
      </c>
      <c r="C25" s="20" t="s">
        <v>107</v>
      </c>
      <c r="D25" s="46">
        <v>639937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639937</v>
      </c>
      <c r="O25" s="47">
        <f t="shared" si="1"/>
        <v>2.4621863289035266</v>
      </c>
      <c r="P25" s="9"/>
    </row>
    <row r="26" spans="1:16">
      <c r="A26" s="12"/>
      <c r="B26" s="25">
        <v>331.7</v>
      </c>
      <c r="C26" s="20" t="s">
        <v>108</v>
      </c>
      <c r="D26" s="46">
        <v>0</v>
      </c>
      <c r="E26" s="46">
        <v>0</v>
      </c>
      <c r="F26" s="46">
        <v>0</v>
      </c>
      <c r="G26" s="46">
        <v>135492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135492</v>
      </c>
      <c r="O26" s="47">
        <f t="shared" si="1"/>
        <v>0.52131155109924354</v>
      </c>
      <c r="P26" s="9"/>
    </row>
    <row r="27" spans="1:16">
      <c r="A27" s="12"/>
      <c r="B27" s="25">
        <v>334.49</v>
      </c>
      <c r="C27" s="20" t="s">
        <v>32</v>
      </c>
      <c r="D27" s="46">
        <v>0</v>
      </c>
      <c r="E27" s="46">
        <v>0</v>
      </c>
      <c r="F27" s="46">
        <v>0</v>
      </c>
      <c r="G27" s="46">
        <v>903032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6">SUM(D27:M27)</f>
        <v>903032</v>
      </c>
      <c r="O27" s="47">
        <f t="shared" si="1"/>
        <v>3.4744561495309845</v>
      </c>
      <c r="P27" s="9"/>
    </row>
    <row r="28" spans="1:16">
      <c r="A28" s="12"/>
      <c r="B28" s="25">
        <v>334.5</v>
      </c>
      <c r="C28" s="20" t="s">
        <v>33</v>
      </c>
      <c r="D28" s="46">
        <v>15000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15000</v>
      </c>
      <c r="O28" s="47">
        <f t="shared" si="1"/>
        <v>5.7713173224165658E-2</v>
      </c>
      <c r="P28" s="9"/>
    </row>
    <row r="29" spans="1:16">
      <c r="A29" s="12"/>
      <c r="B29" s="25">
        <v>334.7</v>
      </c>
      <c r="C29" s="20" t="s">
        <v>34</v>
      </c>
      <c r="D29" s="46">
        <v>0</v>
      </c>
      <c r="E29" s="46">
        <v>0</v>
      </c>
      <c r="F29" s="46">
        <v>0</v>
      </c>
      <c r="G29" s="46">
        <v>586639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586639</v>
      </c>
      <c r="O29" s="47">
        <f t="shared" si="1"/>
        <v>2.2571198818034213</v>
      </c>
      <c r="P29" s="9"/>
    </row>
    <row r="30" spans="1:16">
      <c r="A30" s="12"/>
      <c r="B30" s="25">
        <v>335.12</v>
      </c>
      <c r="C30" s="20" t="s">
        <v>125</v>
      </c>
      <c r="D30" s="46">
        <v>5920586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5920586</v>
      </c>
      <c r="O30" s="47">
        <f t="shared" si="1"/>
        <v>22.779720360438006</v>
      </c>
      <c r="P30" s="9"/>
    </row>
    <row r="31" spans="1:16">
      <c r="A31" s="12"/>
      <c r="B31" s="25">
        <v>335.14</v>
      </c>
      <c r="C31" s="20" t="s">
        <v>126</v>
      </c>
      <c r="D31" s="46">
        <v>102643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102643</v>
      </c>
      <c r="O31" s="47">
        <f t="shared" si="1"/>
        <v>0.39492354928320239</v>
      </c>
      <c r="P31" s="9"/>
    </row>
    <row r="32" spans="1:16">
      <c r="A32" s="12"/>
      <c r="B32" s="25">
        <v>335.15</v>
      </c>
      <c r="C32" s="20" t="s">
        <v>127</v>
      </c>
      <c r="D32" s="46">
        <v>185104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185104</v>
      </c>
      <c r="O32" s="47">
        <f t="shared" si="1"/>
        <v>0.7121959477657307</v>
      </c>
      <c r="P32" s="9"/>
    </row>
    <row r="33" spans="1:16">
      <c r="A33" s="12"/>
      <c r="B33" s="25">
        <v>335.18</v>
      </c>
      <c r="C33" s="20" t="s">
        <v>128</v>
      </c>
      <c r="D33" s="46">
        <v>15863508</v>
      </c>
      <c r="E33" s="46">
        <v>2000004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17863512</v>
      </c>
      <c r="O33" s="47">
        <f t="shared" si="1"/>
        <v>68.73066416319746</v>
      </c>
      <c r="P33" s="9"/>
    </row>
    <row r="34" spans="1:16">
      <c r="A34" s="12"/>
      <c r="B34" s="25">
        <v>335.29</v>
      </c>
      <c r="C34" s="20" t="s">
        <v>109</v>
      </c>
      <c r="D34" s="46">
        <v>105550</v>
      </c>
      <c r="E34" s="46">
        <v>28880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134430</v>
      </c>
      <c r="O34" s="47">
        <f t="shared" si="1"/>
        <v>0.5172254584349727</v>
      </c>
      <c r="P34" s="9"/>
    </row>
    <row r="35" spans="1:16">
      <c r="A35" s="12"/>
      <c r="B35" s="25">
        <v>335.9</v>
      </c>
      <c r="C35" s="20" t="s">
        <v>40</v>
      </c>
      <c r="D35" s="46">
        <v>611384</v>
      </c>
      <c r="E35" s="46">
        <v>0</v>
      </c>
      <c r="F35" s="46">
        <v>2620342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3231726</v>
      </c>
      <c r="O35" s="47">
        <f t="shared" si="1"/>
        <v>12.434210830069333</v>
      </c>
      <c r="P35" s="9"/>
    </row>
    <row r="36" spans="1:16">
      <c r="A36" s="12"/>
      <c r="B36" s="25">
        <v>337.2</v>
      </c>
      <c r="C36" s="20" t="s">
        <v>41</v>
      </c>
      <c r="D36" s="46">
        <v>0</v>
      </c>
      <c r="E36" s="46">
        <v>1500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1500</v>
      </c>
      <c r="O36" s="47">
        <f t="shared" si="1"/>
        <v>5.7713173224165663E-3</v>
      </c>
      <c r="P36" s="9"/>
    </row>
    <row r="37" spans="1:16">
      <c r="A37" s="12"/>
      <c r="B37" s="25">
        <v>337.5</v>
      </c>
      <c r="C37" s="20" t="s">
        <v>159</v>
      </c>
      <c r="D37" s="46">
        <v>13000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13000</v>
      </c>
      <c r="O37" s="47">
        <f t="shared" ref="O37:O68" si="8">(N37/O$88)</f>
        <v>5.0018083460943573E-2</v>
      </c>
      <c r="P37" s="9"/>
    </row>
    <row r="38" spans="1:16">
      <c r="A38" s="12"/>
      <c r="B38" s="25">
        <v>337.6</v>
      </c>
      <c r="C38" s="20" t="s">
        <v>155</v>
      </c>
      <c r="D38" s="46">
        <v>0</v>
      </c>
      <c r="E38" s="46">
        <v>1230532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1230532</v>
      </c>
      <c r="O38" s="47">
        <f t="shared" si="8"/>
        <v>4.7345270982586012</v>
      </c>
      <c r="P38" s="9"/>
    </row>
    <row r="39" spans="1:16">
      <c r="A39" s="12"/>
      <c r="B39" s="25">
        <v>337.7</v>
      </c>
      <c r="C39" s="20" t="s">
        <v>44</v>
      </c>
      <c r="D39" s="46">
        <v>1773570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1773570</v>
      </c>
      <c r="O39" s="47">
        <f t="shared" si="8"/>
        <v>6.8238901756788994</v>
      </c>
      <c r="P39" s="9"/>
    </row>
    <row r="40" spans="1:16">
      <c r="A40" s="12"/>
      <c r="B40" s="25">
        <v>337.9</v>
      </c>
      <c r="C40" s="20" t="s">
        <v>160</v>
      </c>
      <c r="D40" s="46">
        <v>1050000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1050000</v>
      </c>
      <c r="O40" s="47">
        <f t="shared" si="8"/>
        <v>4.0399221256915965</v>
      </c>
      <c r="P40" s="9"/>
    </row>
    <row r="41" spans="1:16">
      <c r="A41" s="12"/>
      <c r="B41" s="25">
        <v>338</v>
      </c>
      <c r="C41" s="20" t="s">
        <v>45</v>
      </c>
      <c r="D41" s="46">
        <v>3514565</v>
      </c>
      <c r="E41" s="46">
        <v>5127215</v>
      </c>
      <c r="F41" s="46">
        <v>0</v>
      </c>
      <c r="G41" s="46">
        <v>28271993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36913773</v>
      </c>
      <c r="O41" s="47">
        <f t="shared" si="8"/>
        <v>142.02739836710197</v>
      </c>
      <c r="P41" s="9"/>
    </row>
    <row r="42" spans="1:16" ht="15.75">
      <c r="A42" s="29" t="s">
        <v>50</v>
      </c>
      <c r="B42" s="30"/>
      <c r="C42" s="31"/>
      <c r="D42" s="32">
        <f t="shared" ref="D42:M42" si="9">SUM(D43:D60)</f>
        <v>19169009</v>
      </c>
      <c r="E42" s="32">
        <f t="shared" si="9"/>
        <v>13446675</v>
      </c>
      <c r="F42" s="32">
        <f t="shared" si="9"/>
        <v>0</v>
      </c>
      <c r="G42" s="32">
        <f t="shared" si="9"/>
        <v>1028</v>
      </c>
      <c r="H42" s="32">
        <f t="shared" si="9"/>
        <v>0</v>
      </c>
      <c r="I42" s="32">
        <f t="shared" si="9"/>
        <v>194098451</v>
      </c>
      <c r="J42" s="32">
        <f t="shared" si="9"/>
        <v>109492862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7"/>
        <v>336208025</v>
      </c>
      <c r="O42" s="45">
        <f t="shared" si="8"/>
        <v>1293.5754657453078</v>
      </c>
      <c r="P42" s="10"/>
    </row>
    <row r="43" spans="1:16">
      <c r="A43" s="12"/>
      <c r="B43" s="25">
        <v>341.2</v>
      </c>
      <c r="C43" s="20" t="s">
        <v>130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109492862</v>
      </c>
      <c r="K43" s="46">
        <v>0</v>
      </c>
      <c r="L43" s="46">
        <v>0</v>
      </c>
      <c r="M43" s="46">
        <v>0</v>
      </c>
      <c r="N43" s="46">
        <f t="shared" ref="N43:N60" si="10">SUM(D43:M43)</f>
        <v>109492862</v>
      </c>
      <c r="O43" s="47">
        <f t="shared" si="8"/>
        <v>421.27870076104438</v>
      </c>
      <c r="P43" s="9"/>
    </row>
    <row r="44" spans="1:16">
      <c r="A44" s="12"/>
      <c r="B44" s="25">
        <v>341.3</v>
      </c>
      <c r="C44" s="20" t="s">
        <v>131</v>
      </c>
      <c r="D44" s="46">
        <v>368247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368247</v>
      </c>
      <c r="O44" s="47">
        <f t="shared" si="8"/>
        <v>1.4168468600186221</v>
      </c>
      <c r="P44" s="9"/>
    </row>
    <row r="45" spans="1:16">
      <c r="A45" s="12"/>
      <c r="B45" s="25">
        <v>341.9</v>
      </c>
      <c r="C45" s="20" t="s">
        <v>132</v>
      </c>
      <c r="D45" s="46">
        <v>106407</v>
      </c>
      <c r="E45" s="46">
        <v>1034861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1141268</v>
      </c>
      <c r="O45" s="47">
        <f t="shared" si="8"/>
        <v>4.3910798519464729</v>
      </c>
      <c r="P45" s="9"/>
    </row>
    <row r="46" spans="1:16">
      <c r="A46" s="12"/>
      <c r="B46" s="25">
        <v>342.1</v>
      </c>
      <c r="C46" s="20" t="s">
        <v>56</v>
      </c>
      <c r="D46" s="46">
        <v>2825356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2825356</v>
      </c>
      <c r="O46" s="47">
        <f t="shared" si="8"/>
        <v>10.870684016529053</v>
      </c>
      <c r="P46" s="9"/>
    </row>
    <row r="47" spans="1:16">
      <c r="A47" s="12"/>
      <c r="B47" s="25">
        <v>342.2</v>
      </c>
      <c r="C47" s="20" t="s">
        <v>57</v>
      </c>
      <c r="D47" s="46">
        <v>901638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901638</v>
      </c>
      <c r="O47" s="47">
        <f t="shared" si="8"/>
        <v>3.4690926719660187</v>
      </c>
      <c r="P47" s="9"/>
    </row>
    <row r="48" spans="1:16">
      <c r="A48" s="12"/>
      <c r="B48" s="25">
        <v>342.4</v>
      </c>
      <c r="C48" s="20" t="s">
        <v>58</v>
      </c>
      <c r="D48" s="46">
        <v>0</v>
      </c>
      <c r="E48" s="46">
        <v>12408768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12408768</v>
      </c>
      <c r="O48" s="47">
        <f t="shared" si="8"/>
        <v>47.743291805498913</v>
      </c>
      <c r="P48" s="9"/>
    </row>
    <row r="49" spans="1:16">
      <c r="A49" s="12"/>
      <c r="B49" s="25">
        <v>343.4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43145637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43145637</v>
      </c>
      <c r="O49" s="47">
        <f t="shared" si="8"/>
        <v>166.00477480319807</v>
      </c>
      <c r="P49" s="9"/>
    </row>
    <row r="50" spans="1:16">
      <c r="A50" s="12"/>
      <c r="B50" s="25">
        <v>343.6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128128565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128128565</v>
      </c>
      <c r="O50" s="47">
        <f t="shared" si="8"/>
        <v>492.98040445391797</v>
      </c>
      <c r="P50" s="9"/>
    </row>
    <row r="51" spans="1:16">
      <c r="A51" s="12"/>
      <c r="B51" s="25">
        <v>344.1</v>
      </c>
      <c r="C51" s="20" t="s">
        <v>133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1139131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1139131</v>
      </c>
      <c r="O51" s="47">
        <f t="shared" si="8"/>
        <v>4.3828576485344701</v>
      </c>
      <c r="P51" s="9"/>
    </row>
    <row r="52" spans="1:16">
      <c r="A52" s="12"/>
      <c r="B52" s="25">
        <v>344.2</v>
      </c>
      <c r="C52" s="20" t="s">
        <v>134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133899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133899</v>
      </c>
      <c r="O52" s="47">
        <f t="shared" si="8"/>
        <v>0.51518241210283722</v>
      </c>
      <c r="P52" s="9"/>
    </row>
    <row r="53" spans="1:16">
      <c r="A53" s="12"/>
      <c r="B53" s="25">
        <v>344.5</v>
      </c>
      <c r="C53" s="20" t="s">
        <v>135</v>
      </c>
      <c r="D53" s="46">
        <v>226218</v>
      </c>
      <c r="E53" s="46">
        <v>0</v>
      </c>
      <c r="F53" s="46">
        <v>0</v>
      </c>
      <c r="G53" s="46">
        <v>0</v>
      </c>
      <c r="H53" s="46">
        <v>0</v>
      </c>
      <c r="I53" s="46">
        <v>7613755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7839973</v>
      </c>
      <c r="O53" s="47">
        <f t="shared" si="8"/>
        <v>30.16464798811878</v>
      </c>
      <c r="P53" s="9"/>
    </row>
    <row r="54" spans="1:16">
      <c r="A54" s="12"/>
      <c r="B54" s="25">
        <v>345.1</v>
      </c>
      <c r="C54" s="20" t="s">
        <v>65</v>
      </c>
      <c r="D54" s="46">
        <v>0</v>
      </c>
      <c r="E54" s="46">
        <v>3046</v>
      </c>
      <c r="F54" s="46">
        <v>0</v>
      </c>
      <c r="G54" s="46">
        <v>0</v>
      </c>
      <c r="H54" s="46">
        <v>0</v>
      </c>
      <c r="I54" s="46">
        <v>469030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472076</v>
      </c>
      <c r="O54" s="47">
        <f t="shared" si="8"/>
        <v>1.8163335975314152</v>
      </c>
      <c r="P54" s="9"/>
    </row>
    <row r="55" spans="1:16">
      <c r="A55" s="12"/>
      <c r="B55" s="25">
        <v>345.9</v>
      </c>
      <c r="C55" s="20" t="s">
        <v>66</v>
      </c>
      <c r="D55" s="46">
        <v>6914592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6914592</v>
      </c>
      <c r="O55" s="47">
        <f t="shared" si="8"/>
        <v>26.604203058028673</v>
      </c>
      <c r="P55" s="9"/>
    </row>
    <row r="56" spans="1:16">
      <c r="A56" s="12"/>
      <c r="B56" s="25">
        <v>347.1</v>
      </c>
      <c r="C56" s="20" t="s">
        <v>67</v>
      </c>
      <c r="D56" s="46">
        <v>754298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754298</v>
      </c>
      <c r="O56" s="47">
        <f t="shared" si="8"/>
        <v>2.9021954091094471</v>
      </c>
      <c r="P56" s="9"/>
    </row>
    <row r="57" spans="1:16">
      <c r="A57" s="12"/>
      <c r="B57" s="25">
        <v>347.2</v>
      </c>
      <c r="C57" s="20" t="s">
        <v>68</v>
      </c>
      <c r="D57" s="46">
        <v>4504439</v>
      </c>
      <c r="E57" s="46">
        <v>0</v>
      </c>
      <c r="F57" s="46">
        <v>0</v>
      </c>
      <c r="G57" s="46">
        <v>0</v>
      </c>
      <c r="H57" s="46">
        <v>0</v>
      </c>
      <c r="I57" s="46">
        <v>6828143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11332582</v>
      </c>
      <c r="O57" s="47">
        <f t="shared" si="8"/>
        <v>43.602617869537447</v>
      </c>
      <c r="P57" s="9"/>
    </row>
    <row r="58" spans="1:16">
      <c r="A58" s="12"/>
      <c r="B58" s="25">
        <v>347.5</v>
      </c>
      <c r="C58" s="20" t="s">
        <v>69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6640291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6640291</v>
      </c>
      <c r="O58" s="47">
        <f t="shared" si="8"/>
        <v>25.548817649457881</v>
      </c>
      <c r="P58" s="9"/>
    </row>
    <row r="59" spans="1:16">
      <c r="A59" s="12"/>
      <c r="B59" s="25">
        <v>347.9</v>
      </c>
      <c r="C59" s="20" t="s">
        <v>70</v>
      </c>
      <c r="D59" s="46">
        <v>464809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464809</v>
      </c>
      <c r="O59" s="47">
        <f t="shared" si="8"/>
        <v>1.7883734888767477</v>
      </c>
      <c r="P59" s="9"/>
    </row>
    <row r="60" spans="1:16">
      <c r="A60" s="12"/>
      <c r="B60" s="25">
        <v>349</v>
      </c>
      <c r="C60" s="20" t="s">
        <v>1</v>
      </c>
      <c r="D60" s="46">
        <v>2103005</v>
      </c>
      <c r="E60" s="46">
        <v>0</v>
      </c>
      <c r="F60" s="46">
        <v>0</v>
      </c>
      <c r="G60" s="46">
        <v>1028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2104033</v>
      </c>
      <c r="O60" s="47">
        <f t="shared" si="8"/>
        <v>8.095361399890729</v>
      </c>
      <c r="P60" s="9"/>
    </row>
    <row r="61" spans="1:16" ht="15.75">
      <c r="A61" s="29" t="s">
        <v>51</v>
      </c>
      <c r="B61" s="30"/>
      <c r="C61" s="31"/>
      <c r="D61" s="32">
        <f t="shared" ref="D61:M61" si="11">SUM(D62:D65)</f>
        <v>2850693</v>
      </c>
      <c r="E61" s="32">
        <f t="shared" si="11"/>
        <v>803775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7" si="12">SUM(D61:M61)</f>
        <v>3654468</v>
      </c>
      <c r="O61" s="45">
        <f t="shared" si="8"/>
        <v>14.060729648411348</v>
      </c>
      <c r="P61" s="10"/>
    </row>
    <row r="62" spans="1:16">
      <c r="A62" s="13"/>
      <c r="B62" s="39">
        <v>351.9</v>
      </c>
      <c r="C62" s="21" t="s">
        <v>136</v>
      </c>
      <c r="D62" s="46">
        <v>490810</v>
      </c>
      <c r="E62" s="46">
        <v>803775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1294585</v>
      </c>
      <c r="O62" s="47">
        <f t="shared" si="8"/>
        <v>4.980973890560433</v>
      </c>
      <c r="P62" s="9"/>
    </row>
    <row r="63" spans="1:16">
      <c r="A63" s="13"/>
      <c r="B63" s="39">
        <v>352</v>
      </c>
      <c r="C63" s="21" t="s">
        <v>73</v>
      </c>
      <c r="D63" s="46">
        <v>108848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108848</v>
      </c>
      <c r="O63" s="47">
        <f t="shared" si="8"/>
        <v>0.4187975652735989</v>
      </c>
      <c r="P63" s="9"/>
    </row>
    <row r="64" spans="1:16">
      <c r="A64" s="13"/>
      <c r="B64" s="39">
        <v>354</v>
      </c>
      <c r="C64" s="21" t="s">
        <v>74</v>
      </c>
      <c r="D64" s="46">
        <v>2247771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2247771</v>
      </c>
      <c r="O64" s="47">
        <f t="shared" si="8"/>
        <v>8.6483998060837379</v>
      </c>
      <c r="P64" s="9"/>
    </row>
    <row r="65" spans="1:16">
      <c r="A65" s="13"/>
      <c r="B65" s="39">
        <v>359</v>
      </c>
      <c r="C65" s="21" t="s">
        <v>75</v>
      </c>
      <c r="D65" s="46">
        <v>3264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3264</v>
      </c>
      <c r="O65" s="47">
        <f t="shared" si="8"/>
        <v>1.2558386493578448E-2</v>
      </c>
      <c r="P65" s="9"/>
    </row>
    <row r="66" spans="1:16" ht="15.75">
      <c r="A66" s="29" t="s">
        <v>4</v>
      </c>
      <c r="B66" s="30"/>
      <c r="C66" s="31"/>
      <c r="D66" s="32">
        <f t="shared" ref="D66:M66" si="13">SUM(D67:D75)</f>
        <v>3430535</v>
      </c>
      <c r="E66" s="32">
        <f t="shared" si="13"/>
        <v>3394668</v>
      </c>
      <c r="F66" s="32">
        <f t="shared" si="13"/>
        <v>4407</v>
      </c>
      <c r="G66" s="32">
        <f t="shared" si="13"/>
        <v>2491356</v>
      </c>
      <c r="H66" s="32">
        <f t="shared" si="13"/>
        <v>25149</v>
      </c>
      <c r="I66" s="32">
        <f t="shared" si="13"/>
        <v>4932300</v>
      </c>
      <c r="J66" s="32">
        <f t="shared" si="13"/>
        <v>3062124</v>
      </c>
      <c r="K66" s="32">
        <f t="shared" si="13"/>
        <v>116429920</v>
      </c>
      <c r="L66" s="32">
        <f t="shared" si="13"/>
        <v>0</v>
      </c>
      <c r="M66" s="32">
        <f t="shared" si="13"/>
        <v>1902</v>
      </c>
      <c r="N66" s="32">
        <f t="shared" si="12"/>
        <v>133772361</v>
      </c>
      <c r="O66" s="45">
        <f t="shared" si="8"/>
        <v>514.69516286657483</v>
      </c>
      <c r="P66" s="10"/>
    </row>
    <row r="67" spans="1:16">
      <c r="A67" s="12"/>
      <c r="B67" s="25">
        <v>361.1</v>
      </c>
      <c r="C67" s="20" t="s">
        <v>77</v>
      </c>
      <c r="D67" s="46">
        <v>1368151</v>
      </c>
      <c r="E67" s="46">
        <v>783899</v>
      </c>
      <c r="F67" s="46">
        <v>4407</v>
      </c>
      <c r="G67" s="46">
        <v>1508666</v>
      </c>
      <c r="H67" s="46">
        <v>10717</v>
      </c>
      <c r="I67" s="46">
        <v>3324275</v>
      </c>
      <c r="J67" s="46">
        <v>1610971</v>
      </c>
      <c r="K67" s="46">
        <v>6454450</v>
      </c>
      <c r="L67" s="46">
        <v>0</v>
      </c>
      <c r="M67" s="46">
        <v>1902</v>
      </c>
      <c r="N67" s="46">
        <f t="shared" si="12"/>
        <v>15067438</v>
      </c>
      <c r="O67" s="47">
        <f t="shared" si="8"/>
        <v>57.972643955891748</v>
      </c>
      <c r="P67" s="9"/>
    </row>
    <row r="68" spans="1:16">
      <c r="A68" s="12"/>
      <c r="B68" s="25">
        <v>361.2</v>
      </c>
      <c r="C68" s="20" t="s">
        <v>78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16950250</v>
      </c>
      <c r="L68" s="46">
        <v>0</v>
      </c>
      <c r="M68" s="46">
        <v>0</v>
      </c>
      <c r="N68" s="46">
        <f t="shared" ref="N68:N75" si="14">SUM(D68:M68)</f>
        <v>16950250</v>
      </c>
      <c r="O68" s="47">
        <f t="shared" si="8"/>
        <v>65.216847629527592</v>
      </c>
      <c r="P68" s="9"/>
    </row>
    <row r="69" spans="1:16">
      <c r="A69" s="12"/>
      <c r="B69" s="25">
        <v>361.3</v>
      </c>
      <c r="C69" s="20" t="s">
        <v>79</v>
      </c>
      <c r="D69" s="46">
        <v>368318</v>
      </c>
      <c r="E69" s="46">
        <v>1737594</v>
      </c>
      <c r="F69" s="46">
        <v>0</v>
      </c>
      <c r="G69" s="46">
        <v>940865</v>
      </c>
      <c r="H69" s="46">
        <v>13432</v>
      </c>
      <c r="I69" s="46">
        <v>3211316</v>
      </c>
      <c r="J69" s="46">
        <v>1062158</v>
      </c>
      <c r="K69" s="46">
        <v>53134579</v>
      </c>
      <c r="L69" s="46">
        <v>0</v>
      </c>
      <c r="M69" s="46">
        <v>0</v>
      </c>
      <c r="N69" s="46">
        <f t="shared" si="14"/>
        <v>60468262</v>
      </c>
      <c r="O69" s="47">
        <f t="shared" ref="O69:O86" si="15">(N69/O$88)</f>
        <v>232.65435195801558</v>
      </c>
      <c r="P69" s="9"/>
    </row>
    <row r="70" spans="1:16">
      <c r="A70" s="12"/>
      <c r="B70" s="25">
        <v>361.4</v>
      </c>
      <c r="C70" s="20" t="s">
        <v>137</v>
      </c>
      <c r="D70" s="46">
        <v>0</v>
      </c>
      <c r="E70" s="46">
        <v>-640231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8053010</v>
      </c>
      <c r="L70" s="46">
        <v>0</v>
      </c>
      <c r="M70" s="46">
        <v>0</v>
      </c>
      <c r="N70" s="46">
        <f t="shared" si="14"/>
        <v>7412779</v>
      </c>
      <c r="O70" s="47">
        <f t="shared" si="15"/>
        <v>28.520999899963833</v>
      </c>
      <c r="P70" s="9"/>
    </row>
    <row r="71" spans="1:16">
      <c r="A71" s="12"/>
      <c r="B71" s="25">
        <v>362</v>
      </c>
      <c r="C71" s="20" t="s">
        <v>80</v>
      </c>
      <c r="D71" s="46">
        <v>624118</v>
      </c>
      <c r="E71" s="46">
        <v>25720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649838</v>
      </c>
      <c r="O71" s="47">
        <f t="shared" si="15"/>
        <v>2.5002808707763577</v>
      </c>
      <c r="P71" s="9"/>
    </row>
    <row r="72" spans="1:16">
      <c r="A72" s="12"/>
      <c r="B72" s="25">
        <v>364</v>
      </c>
      <c r="C72" s="20" t="s">
        <v>138</v>
      </c>
      <c r="D72" s="46">
        <v>532946</v>
      </c>
      <c r="E72" s="46">
        <v>157334</v>
      </c>
      <c r="F72" s="46">
        <v>0</v>
      </c>
      <c r="G72" s="46">
        <v>5629</v>
      </c>
      <c r="H72" s="46">
        <v>0</v>
      </c>
      <c r="I72" s="46">
        <v>-1603291</v>
      </c>
      <c r="J72" s="46">
        <v>388995</v>
      </c>
      <c r="K72" s="46">
        <v>0</v>
      </c>
      <c r="L72" s="46">
        <v>0</v>
      </c>
      <c r="M72" s="46">
        <v>0</v>
      </c>
      <c r="N72" s="46">
        <f t="shared" si="14"/>
        <v>-518387</v>
      </c>
      <c r="O72" s="47">
        <f t="shared" si="15"/>
        <v>-1.9945172485437042</v>
      </c>
      <c r="P72" s="9"/>
    </row>
    <row r="73" spans="1:16">
      <c r="A73" s="12"/>
      <c r="B73" s="25">
        <v>366</v>
      </c>
      <c r="C73" s="20" t="s">
        <v>82</v>
      </c>
      <c r="D73" s="46">
        <v>116594</v>
      </c>
      <c r="E73" s="46">
        <v>241257</v>
      </c>
      <c r="F73" s="46">
        <v>0</v>
      </c>
      <c r="G73" s="46">
        <v>0</v>
      </c>
      <c r="H73" s="46">
        <v>1000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358851</v>
      </c>
      <c r="O73" s="47">
        <f t="shared" si="15"/>
        <v>1.3806953283110048</v>
      </c>
      <c r="P73" s="9"/>
    </row>
    <row r="74" spans="1:16">
      <c r="A74" s="12"/>
      <c r="B74" s="25">
        <v>368</v>
      </c>
      <c r="C74" s="20" t="s">
        <v>83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31837631</v>
      </c>
      <c r="L74" s="46">
        <v>0</v>
      </c>
      <c r="M74" s="46">
        <v>0</v>
      </c>
      <c r="N74" s="46">
        <f t="shared" si="14"/>
        <v>31837631</v>
      </c>
      <c r="O74" s="47">
        <f t="shared" si="15"/>
        <v>122.49671419667111</v>
      </c>
      <c r="P74" s="9"/>
    </row>
    <row r="75" spans="1:16">
      <c r="A75" s="12"/>
      <c r="B75" s="25">
        <v>369.9</v>
      </c>
      <c r="C75" s="20" t="s">
        <v>84</v>
      </c>
      <c r="D75" s="46">
        <v>420408</v>
      </c>
      <c r="E75" s="46">
        <v>1089095</v>
      </c>
      <c r="F75" s="46">
        <v>0</v>
      </c>
      <c r="G75" s="46">
        <v>36196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1545699</v>
      </c>
      <c r="O75" s="47">
        <f t="shared" si="15"/>
        <v>5.947146275961309</v>
      </c>
      <c r="P75" s="9"/>
    </row>
    <row r="76" spans="1:16" ht="15.75">
      <c r="A76" s="29" t="s">
        <v>52</v>
      </c>
      <c r="B76" s="30"/>
      <c r="C76" s="31"/>
      <c r="D76" s="32">
        <f t="shared" ref="D76:M76" si="16">SUM(D77:D85)</f>
        <v>20264779</v>
      </c>
      <c r="E76" s="32">
        <f t="shared" si="16"/>
        <v>7227223</v>
      </c>
      <c r="F76" s="32">
        <f t="shared" si="16"/>
        <v>68304236</v>
      </c>
      <c r="G76" s="32">
        <f t="shared" si="16"/>
        <v>70432070</v>
      </c>
      <c r="H76" s="32">
        <f t="shared" si="16"/>
        <v>31840</v>
      </c>
      <c r="I76" s="32">
        <f t="shared" si="16"/>
        <v>19614034</v>
      </c>
      <c r="J76" s="32">
        <f t="shared" si="16"/>
        <v>1153616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>SUM(D76:M76)</f>
        <v>187027798</v>
      </c>
      <c r="O76" s="45">
        <f t="shared" si="15"/>
        <v>719.59784691388427</v>
      </c>
      <c r="P76" s="9"/>
    </row>
    <row r="77" spans="1:16">
      <c r="A77" s="12"/>
      <c r="B77" s="25">
        <v>381</v>
      </c>
      <c r="C77" s="20" t="s">
        <v>85</v>
      </c>
      <c r="D77" s="46">
        <v>20264779</v>
      </c>
      <c r="E77" s="46">
        <v>7227223</v>
      </c>
      <c r="F77" s="46">
        <v>7658639</v>
      </c>
      <c r="G77" s="46">
        <v>70432070</v>
      </c>
      <c r="H77" s="46">
        <v>31840</v>
      </c>
      <c r="I77" s="46">
        <v>2880990</v>
      </c>
      <c r="J77" s="46">
        <v>60489</v>
      </c>
      <c r="K77" s="46">
        <v>0</v>
      </c>
      <c r="L77" s="46">
        <v>0</v>
      </c>
      <c r="M77" s="46">
        <v>0</v>
      </c>
      <c r="N77" s="46">
        <f>SUM(D77:M77)</f>
        <v>108556030</v>
      </c>
      <c r="O77" s="47">
        <f t="shared" si="15"/>
        <v>417.67419759451496</v>
      </c>
      <c r="P77" s="9"/>
    </row>
    <row r="78" spans="1:16">
      <c r="A78" s="12"/>
      <c r="B78" s="25">
        <v>384</v>
      </c>
      <c r="C78" s="20" t="s">
        <v>117</v>
      </c>
      <c r="D78" s="46">
        <v>0</v>
      </c>
      <c r="E78" s="46">
        <v>0</v>
      </c>
      <c r="F78" s="46">
        <v>60645597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ref="N78:N85" si="17">SUM(D78:M78)</f>
        <v>60645597</v>
      </c>
      <c r="O78" s="47">
        <f t="shared" si="15"/>
        <v>233.33665632959608</v>
      </c>
      <c r="P78" s="9"/>
    </row>
    <row r="79" spans="1:16">
      <c r="A79" s="12"/>
      <c r="B79" s="25">
        <v>389.1</v>
      </c>
      <c r="C79" s="20" t="s">
        <v>140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1882799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1882799</v>
      </c>
      <c r="O79" s="47">
        <f t="shared" si="15"/>
        <v>7.2441536555523918</v>
      </c>
      <c r="P79" s="9"/>
    </row>
    <row r="80" spans="1:16">
      <c r="A80" s="12"/>
      <c r="B80" s="25">
        <v>389.4</v>
      </c>
      <c r="C80" s="20" t="s">
        <v>143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231528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231528</v>
      </c>
      <c r="O80" s="47">
        <f t="shared" si="15"/>
        <v>0.89081437134964181</v>
      </c>
      <c r="P80" s="9"/>
    </row>
    <row r="81" spans="1:119">
      <c r="A81" s="12"/>
      <c r="B81" s="25">
        <v>389.5</v>
      </c>
      <c r="C81" s="20" t="s">
        <v>161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2822119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2822119</v>
      </c>
      <c r="O81" s="47">
        <f t="shared" si="15"/>
        <v>10.858229513747277</v>
      </c>
      <c r="P81" s="9"/>
    </row>
    <row r="82" spans="1:119">
      <c r="A82" s="12"/>
      <c r="B82" s="25">
        <v>389.6</v>
      </c>
      <c r="C82" s="20" t="s">
        <v>162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823202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823202</v>
      </c>
      <c r="O82" s="47">
        <f t="shared" si="15"/>
        <v>3.1673066416319746</v>
      </c>
      <c r="P82" s="9"/>
    </row>
    <row r="83" spans="1:119">
      <c r="A83" s="12"/>
      <c r="B83" s="25">
        <v>389.7</v>
      </c>
      <c r="C83" s="20" t="s">
        <v>163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1159830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1159830</v>
      </c>
      <c r="O83" s="47">
        <f t="shared" si="15"/>
        <v>4.4624979800389371</v>
      </c>
      <c r="P83" s="9"/>
    </row>
    <row r="84" spans="1:119">
      <c r="A84" s="12"/>
      <c r="B84" s="25">
        <v>389.8</v>
      </c>
      <c r="C84" s="20" t="s">
        <v>144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2334250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2334250</v>
      </c>
      <c r="O84" s="47">
        <f t="shared" si="15"/>
        <v>8.9811316399005801</v>
      </c>
      <c r="P84" s="9"/>
    </row>
    <row r="85" spans="1:119" ht="15.75" thickBot="1">
      <c r="A85" s="12"/>
      <c r="B85" s="25">
        <v>389.9</v>
      </c>
      <c r="C85" s="20" t="s">
        <v>145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7479316</v>
      </c>
      <c r="J85" s="46">
        <v>1093127</v>
      </c>
      <c r="K85" s="46">
        <v>0</v>
      </c>
      <c r="L85" s="46">
        <v>0</v>
      </c>
      <c r="M85" s="46">
        <v>0</v>
      </c>
      <c r="N85" s="46">
        <f t="shared" si="17"/>
        <v>8572443</v>
      </c>
      <c r="O85" s="47">
        <f t="shared" si="15"/>
        <v>32.982859187552421</v>
      </c>
      <c r="P85" s="9"/>
    </row>
    <row r="86" spans="1:119" ht="16.5" thickBot="1">
      <c r="A86" s="14" t="s">
        <v>71</v>
      </c>
      <c r="B86" s="23"/>
      <c r="C86" s="22"/>
      <c r="D86" s="15">
        <f t="shared" ref="D86:M86" si="18">SUM(D5,D14,D21,D42,D61,D66,D76)</f>
        <v>231465820</v>
      </c>
      <c r="E86" s="15">
        <f t="shared" si="18"/>
        <v>42477714</v>
      </c>
      <c r="F86" s="15">
        <f t="shared" si="18"/>
        <v>70928985</v>
      </c>
      <c r="G86" s="15">
        <f t="shared" si="18"/>
        <v>105446838</v>
      </c>
      <c r="H86" s="15">
        <f t="shared" si="18"/>
        <v>56989</v>
      </c>
      <c r="I86" s="15">
        <f t="shared" si="18"/>
        <v>218644785</v>
      </c>
      <c r="J86" s="15">
        <f t="shared" si="18"/>
        <v>113708602</v>
      </c>
      <c r="K86" s="15">
        <f t="shared" si="18"/>
        <v>116429920</v>
      </c>
      <c r="L86" s="15">
        <f t="shared" si="18"/>
        <v>0</v>
      </c>
      <c r="M86" s="15">
        <f t="shared" si="18"/>
        <v>1902</v>
      </c>
      <c r="N86" s="15">
        <f>SUM(D86:M86)</f>
        <v>899161555</v>
      </c>
      <c r="O86" s="38">
        <f t="shared" si="15"/>
        <v>3459.5644386816771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8" t="s">
        <v>164</v>
      </c>
      <c r="M88" s="48"/>
      <c r="N88" s="48"/>
      <c r="O88" s="43">
        <v>259906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customHeight="1" thickBot="1">
      <c r="A90" s="52" t="s">
        <v>113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91</v>
      </c>
      <c r="B3" s="62"/>
      <c r="C3" s="63"/>
      <c r="D3" s="67" t="s">
        <v>46</v>
      </c>
      <c r="E3" s="68"/>
      <c r="F3" s="68"/>
      <c r="G3" s="68"/>
      <c r="H3" s="69"/>
      <c r="I3" s="67" t="s">
        <v>47</v>
      </c>
      <c r="J3" s="69"/>
      <c r="K3" s="67" t="s">
        <v>49</v>
      </c>
      <c r="L3" s="69"/>
      <c r="M3" s="36"/>
      <c r="N3" s="37"/>
      <c r="O3" s="70" t="s">
        <v>96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92</v>
      </c>
      <c r="F4" s="34" t="s">
        <v>93</v>
      </c>
      <c r="G4" s="34" t="s">
        <v>94</v>
      </c>
      <c r="H4" s="34" t="s">
        <v>6</v>
      </c>
      <c r="I4" s="34" t="s">
        <v>7</v>
      </c>
      <c r="J4" s="35" t="s">
        <v>95</v>
      </c>
      <c r="K4" s="35" t="s">
        <v>8</v>
      </c>
      <c r="L4" s="35" t="s">
        <v>9</v>
      </c>
      <c r="M4" s="35" t="s">
        <v>10</v>
      </c>
      <c r="N4" s="35" t="s">
        <v>48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128206912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128206912</v>
      </c>
      <c r="O5" s="33">
        <f t="shared" ref="O5:O36" si="1">(N5/O$82)</f>
        <v>499.47955633646433</v>
      </c>
      <c r="P5" s="6"/>
    </row>
    <row r="6" spans="1:133">
      <c r="A6" s="12"/>
      <c r="B6" s="25">
        <v>311</v>
      </c>
      <c r="C6" s="20" t="s">
        <v>3</v>
      </c>
      <c r="D6" s="46">
        <v>88648292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88648292</v>
      </c>
      <c r="O6" s="47">
        <f t="shared" si="1"/>
        <v>345.36366930158448</v>
      </c>
      <c r="P6" s="9"/>
    </row>
    <row r="7" spans="1:133">
      <c r="A7" s="12"/>
      <c r="B7" s="25">
        <v>314.10000000000002</v>
      </c>
      <c r="C7" s="20" t="s">
        <v>11</v>
      </c>
      <c r="D7" s="46">
        <v>21616371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21616371</v>
      </c>
      <c r="O7" s="47">
        <f t="shared" si="1"/>
        <v>84.214924361366826</v>
      </c>
      <c r="P7" s="9"/>
    </row>
    <row r="8" spans="1:133">
      <c r="A8" s="12"/>
      <c r="B8" s="25">
        <v>314.3</v>
      </c>
      <c r="C8" s="20" t="s">
        <v>12</v>
      </c>
      <c r="D8" s="46">
        <v>4384638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4384638</v>
      </c>
      <c r="O8" s="47">
        <f t="shared" si="1"/>
        <v>17.082051262072376</v>
      </c>
      <c r="P8" s="9"/>
    </row>
    <row r="9" spans="1:133">
      <c r="A9" s="12"/>
      <c r="B9" s="25">
        <v>314.39999999999998</v>
      </c>
      <c r="C9" s="20" t="s">
        <v>13</v>
      </c>
      <c r="D9" s="46">
        <v>634379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634379</v>
      </c>
      <c r="O9" s="47">
        <f t="shared" si="1"/>
        <v>2.4714684764357315</v>
      </c>
      <c r="P9" s="9"/>
    </row>
    <row r="10" spans="1:133">
      <c r="A10" s="12"/>
      <c r="B10" s="25">
        <v>314.7</v>
      </c>
      <c r="C10" s="20" t="s">
        <v>14</v>
      </c>
      <c r="D10" s="46">
        <v>829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829</v>
      </c>
      <c r="O10" s="47">
        <f t="shared" si="1"/>
        <v>3.2296897705712539E-3</v>
      </c>
      <c r="P10" s="9"/>
    </row>
    <row r="11" spans="1:133">
      <c r="A11" s="12"/>
      <c r="B11" s="25">
        <v>314.8</v>
      </c>
      <c r="C11" s="20" t="s">
        <v>15</v>
      </c>
      <c r="D11" s="46">
        <v>137998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137998</v>
      </c>
      <c r="O11" s="47">
        <f t="shared" si="1"/>
        <v>0.53762452226693835</v>
      </c>
      <c r="P11" s="9"/>
    </row>
    <row r="12" spans="1:133">
      <c r="A12" s="12"/>
      <c r="B12" s="25">
        <v>315</v>
      </c>
      <c r="C12" s="20" t="s">
        <v>124</v>
      </c>
      <c r="D12" s="46">
        <v>10318666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10318666</v>
      </c>
      <c r="O12" s="47">
        <f t="shared" si="1"/>
        <v>40.200349850592758</v>
      </c>
      <c r="P12" s="9"/>
    </row>
    <row r="13" spans="1:133">
      <c r="A13" s="12"/>
      <c r="B13" s="25">
        <v>319</v>
      </c>
      <c r="C13" s="20" t="s">
        <v>101</v>
      </c>
      <c r="D13" s="46">
        <v>2465739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2465739</v>
      </c>
      <c r="O13" s="47">
        <f t="shared" si="1"/>
        <v>9.606238872374659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20671293</v>
      </c>
      <c r="E14" s="32">
        <f t="shared" si="3"/>
        <v>5355220</v>
      </c>
      <c r="F14" s="32">
        <f t="shared" si="3"/>
        <v>0</v>
      </c>
      <c r="G14" s="32">
        <f t="shared" si="3"/>
        <v>436584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26463097</v>
      </c>
      <c r="O14" s="45">
        <f t="shared" si="1"/>
        <v>103.09721794756916</v>
      </c>
      <c r="P14" s="10"/>
    </row>
    <row r="15" spans="1:133">
      <c r="A15" s="12"/>
      <c r="B15" s="25">
        <v>322</v>
      </c>
      <c r="C15" s="20" t="s">
        <v>0</v>
      </c>
      <c r="D15" s="46">
        <v>115857</v>
      </c>
      <c r="E15" s="46">
        <v>5355220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5471077</v>
      </c>
      <c r="O15" s="47">
        <f t="shared" si="1"/>
        <v>21.314694114484517</v>
      </c>
      <c r="P15" s="9"/>
    </row>
    <row r="16" spans="1:133">
      <c r="A16" s="12"/>
      <c r="B16" s="25">
        <v>323.10000000000002</v>
      </c>
      <c r="C16" s="20" t="s">
        <v>19</v>
      </c>
      <c r="D16" s="46">
        <v>19499393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19499393</v>
      </c>
      <c r="O16" s="47">
        <f t="shared" si="1"/>
        <v>75.967418702591928</v>
      </c>
      <c r="P16" s="9"/>
    </row>
    <row r="17" spans="1:16">
      <c r="A17" s="12"/>
      <c r="B17" s="25">
        <v>323.39999999999998</v>
      </c>
      <c r="C17" s="20" t="s">
        <v>103</v>
      </c>
      <c r="D17" s="46">
        <v>733458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733458</v>
      </c>
      <c r="O17" s="47">
        <f t="shared" si="1"/>
        <v>2.8574689984845003</v>
      </c>
      <c r="P17" s="9"/>
    </row>
    <row r="18" spans="1:16">
      <c r="A18" s="12"/>
      <c r="B18" s="25">
        <v>325.10000000000002</v>
      </c>
      <c r="C18" s="20" t="s">
        <v>105</v>
      </c>
      <c r="D18" s="46">
        <v>28932</v>
      </c>
      <c r="E18" s="46">
        <v>0</v>
      </c>
      <c r="F18" s="46">
        <v>0</v>
      </c>
      <c r="G18" s="46">
        <v>436584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465516</v>
      </c>
      <c r="O18" s="47">
        <f t="shared" si="1"/>
        <v>1.8135974224816016</v>
      </c>
      <c r="P18" s="9"/>
    </row>
    <row r="19" spans="1:16">
      <c r="A19" s="12"/>
      <c r="B19" s="25">
        <v>329</v>
      </c>
      <c r="C19" s="20" t="s">
        <v>24</v>
      </c>
      <c r="D19" s="46">
        <v>293653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293653</v>
      </c>
      <c r="O19" s="47">
        <f t="shared" si="1"/>
        <v>1.1440387095266109</v>
      </c>
      <c r="P19" s="9"/>
    </row>
    <row r="20" spans="1:16" ht="15.75">
      <c r="A20" s="29" t="s">
        <v>27</v>
      </c>
      <c r="B20" s="30"/>
      <c r="C20" s="31"/>
      <c r="D20" s="32">
        <f t="shared" ref="D20:M20" si="5">SUM(D21:D36)</f>
        <v>29152401</v>
      </c>
      <c r="E20" s="32">
        <f t="shared" si="5"/>
        <v>10245313</v>
      </c>
      <c r="F20" s="32">
        <f t="shared" si="5"/>
        <v>9299479</v>
      </c>
      <c r="G20" s="32">
        <f t="shared" si="5"/>
        <v>28000726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76697919</v>
      </c>
      <c r="O20" s="45">
        <f t="shared" si="1"/>
        <v>298.80637444921905</v>
      </c>
      <c r="P20" s="10"/>
    </row>
    <row r="21" spans="1:16">
      <c r="A21" s="12"/>
      <c r="B21" s="25">
        <v>331.2</v>
      </c>
      <c r="C21" s="20" t="s">
        <v>26</v>
      </c>
      <c r="D21" s="46">
        <v>52498</v>
      </c>
      <c r="E21" s="46">
        <v>157604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210102</v>
      </c>
      <c r="O21" s="47">
        <f t="shared" si="1"/>
        <v>0.81853351046629863</v>
      </c>
      <c r="P21" s="9"/>
    </row>
    <row r="22" spans="1:16">
      <c r="A22" s="12"/>
      <c r="B22" s="25">
        <v>331.49</v>
      </c>
      <c r="C22" s="20" t="s">
        <v>30</v>
      </c>
      <c r="D22" s="46">
        <v>0</v>
      </c>
      <c r="E22" s="46">
        <v>0</v>
      </c>
      <c r="F22" s="46">
        <v>0</v>
      </c>
      <c r="G22" s="46">
        <v>3321635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3321635</v>
      </c>
      <c r="O22" s="47">
        <f t="shared" si="1"/>
        <v>12.940712401774967</v>
      </c>
      <c r="P22" s="9"/>
    </row>
    <row r="23" spans="1:16">
      <c r="A23" s="12"/>
      <c r="B23" s="25">
        <v>331.5</v>
      </c>
      <c r="C23" s="20" t="s">
        <v>28</v>
      </c>
      <c r="D23" s="46">
        <v>0</v>
      </c>
      <c r="E23" s="46">
        <v>2167687</v>
      </c>
      <c r="F23" s="46">
        <v>0</v>
      </c>
      <c r="G23" s="46">
        <v>46143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2213830</v>
      </c>
      <c r="O23" s="47">
        <f t="shared" si="1"/>
        <v>8.6248300419586954</v>
      </c>
      <c r="P23" s="9"/>
    </row>
    <row r="24" spans="1:16">
      <c r="A24" s="12"/>
      <c r="B24" s="25">
        <v>331.69</v>
      </c>
      <c r="C24" s="20" t="s">
        <v>107</v>
      </c>
      <c r="D24" s="46">
        <v>661338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661338</v>
      </c>
      <c r="O24" s="47">
        <f t="shared" si="1"/>
        <v>2.5764976761038021</v>
      </c>
      <c r="P24" s="9"/>
    </row>
    <row r="25" spans="1:16">
      <c r="A25" s="12"/>
      <c r="B25" s="25">
        <v>331.7</v>
      </c>
      <c r="C25" s="20" t="s">
        <v>108</v>
      </c>
      <c r="D25" s="46">
        <v>0</v>
      </c>
      <c r="E25" s="46">
        <v>0</v>
      </c>
      <c r="F25" s="46">
        <v>0</v>
      </c>
      <c r="G25" s="46">
        <v>412249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412249</v>
      </c>
      <c r="O25" s="47">
        <f t="shared" si="1"/>
        <v>1.6060752451486475</v>
      </c>
      <c r="P25" s="9"/>
    </row>
    <row r="26" spans="1:16">
      <c r="A26" s="12"/>
      <c r="B26" s="25">
        <v>334.49</v>
      </c>
      <c r="C26" s="20" t="s">
        <v>32</v>
      </c>
      <c r="D26" s="46">
        <v>0</v>
      </c>
      <c r="E26" s="46">
        <v>0</v>
      </c>
      <c r="F26" s="46">
        <v>0</v>
      </c>
      <c r="G26" s="46">
        <v>784994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784994</v>
      </c>
      <c r="O26" s="47">
        <f t="shared" si="1"/>
        <v>3.0582473965739574</v>
      </c>
      <c r="P26" s="9"/>
    </row>
    <row r="27" spans="1:16">
      <c r="A27" s="12"/>
      <c r="B27" s="25">
        <v>334.5</v>
      </c>
      <c r="C27" s="20" t="s">
        <v>33</v>
      </c>
      <c r="D27" s="46">
        <v>171211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171211</v>
      </c>
      <c r="O27" s="47">
        <f t="shared" si="1"/>
        <v>0.66701859506547034</v>
      </c>
      <c r="P27" s="9"/>
    </row>
    <row r="28" spans="1:16">
      <c r="A28" s="12"/>
      <c r="B28" s="25">
        <v>335.12</v>
      </c>
      <c r="C28" s="20" t="s">
        <v>125</v>
      </c>
      <c r="D28" s="46">
        <v>7211855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7211855</v>
      </c>
      <c r="O28" s="47">
        <f t="shared" si="1"/>
        <v>28.096567334551448</v>
      </c>
      <c r="P28" s="9"/>
    </row>
    <row r="29" spans="1:16">
      <c r="A29" s="12"/>
      <c r="B29" s="25">
        <v>335.14</v>
      </c>
      <c r="C29" s="20" t="s">
        <v>126</v>
      </c>
      <c r="D29" s="46">
        <v>108889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108889</v>
      </c>
      <c r="O29" s="47">
        <f t="shared" si="1"/>
        <v>0.42421916698158413</v>
      </c>
      <c r="P29" s="9"/>
    </row>
    <row r="30" spans="1:16">
      <c r="A30" s="12"/>
      <c r="B30" s="25">
        <v>335.15</v>
      </c>
      <c r="C30" s="20" t="s">
        <v>127</v>
      </c>
      <c r="D30" s="46">
        <v>172741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172741</v>
      </c>
      <c r="O30" s="47">
        <f t="shared" si="1"/>
        <v>0.67297930115590943</v>
      </c>
      <c r="P30" s="9"/>
    </row>
    <row r="31" spans="1:16">
      <c r="A31" s="12"/>
      <c r="B31" s="25">
        <v>335.18</v>
      </c>
      <c r="C31" s="20" t="s">
        <v>128</v>
      </c>
      <c r="D31" s="46">
        <v>15092400</v>
      </c>
      <c r="E31" s="46">
        <v>2000004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17092404</v>
      </c>
      <c r="O31" s="47">
        <f t="shared" si="1"/>
        <v>66.59006315231747</v>
      </c>
      <c r="P31" s="9"/>
    </row>
    <row r="32" spans="1:16">
      <c r="A32" s="12"/>
      <c r="B32" s="25">
        <v>335.29</v>
      </c>
      <c r="C32" s="20" t="s">
        <v>109</v>
      </c>
      <c r="D32" s="46">
        <v>79578</v>
      </c>
      <c r="E32" s="46">
        <v>26520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106098</v>
      </c>
      <c r="O32" s="47">
        <f t="shared" si="1"/>
        <v>0.4133457482244498</v>
      </c>
      <c r="P32" s="9"/>
    </row>
    <row r="33" spans="1:16">
      <c r="A33" s="12"/>
      <c r="B33" s="25">
        <v>335.9</v>
      </c>
      <c r="C33" s="20" t="s">
        <v>40</v>
      </c>
      <c r="D33" s="46">
        <v>506378</v>
      </c>
      <c r="E33" s="46">
        <v>0</v>
      </c>
      <c r="F33" s="46">
        <v>1451315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1957693</v>
      </c>
      <c r="O33" s="47">
        <f t="shared" si="1"/>
        <v>7.6269494041241854</v>
      </c>
      <c r="P33" s="9"/>
    </row>
    <row r="34" spans="1:16">
      <c r="A34" s="12"/>
      <c r="B34" s="25">
        <v>337.6</v>
      </c>
      <c r="C34" s="20" t="s">
        <v>155</v>
      </c>
      <c r="D34" s="46">
        <v>0</v>
      </c>
      <c r="E34" s="46">
        <v>1013805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1013805</v>
      </c>
      <c r="O34" s="47">
        <f t="shared" si="1"/>
        <v>3.949669044455959</v>
      </c>
      <c r="P34" s="9"/>
    </row>
    <row r="35" spans="1:16">
      <c r="A35" s="12"/>
      <c r="B35" s="25">
        <v>337.7</v>
      </c>
      <c r="C35" s="20" t="s">
        <v>44</v>
      </c>
      <c r="D35" s="46">
        <v>1688838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1688838</v>
      </c>
      <c r="O35" s="47">
        <f t="shared" si="1"/>
        <v>6.5795208838986916</v>
      </c>
      <c r="P35" s="9"/>
    </row>
    <row r="36" spans="1:16">
      <c r="A36" s="12"/>
      <c r="B36" s="25">
        <v>338</v>
      </c>
      <c r="C36" s="20" t="s">
        <v>45</v>
      </c>
      <c r="D36" s="46">
        <v>3406675</v>
      </c>
      <c r="E36" s="46">
        <v>4879693</v>
      </c>
      <c r="F36" s="46">
        <v>7848164</v>
      </c>
      <c r="G36" s="46">
        <v>23435705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39570237</v>
      </c>
      <c r="O36" s="47">
        <f t="shared" si="1"/>
        <v>154.16114554641754</v>
      </c>
      <c r="P36" s="9"/>
    </row>
    <row r="37" spans="1:16" ht="15.75">
      <c r="A37" s="29" t="s">
        <v>50</v>
      </c>
      <c r="B37" s="30"/>
      <c r="C37" s="31"/>
      <c r="D37" s="32">
        <f t="shared" ref="D37:M37" si="7">SUM(D38:D55)</f>
        <v>20869211</v>
      </c>
      <c r="E37" s="32">
        <f t="shared" si="7"/>
        <v>13430149</v>
      </c>
      <c r="F37" s="32">
        <f t="shared" si="7"/>
        <v>0</v>
      </c>
      <c r="G37" s="32">
        <f t="shared" si="7"/>
        <v>363276</v>
      </c>
      <c r="H37" s="32">
        <f t="shared" si="7"/>
        <v>0</v>
      </c>
      <c r="I37" s="32">
        <f t="shared" si="7"/>
        <v>184286526</v>
      </c>
      <c r="J37" s="32">
        <f t="shared" si="7"/>
        <v>105170891</v>
      </c>
      <c r="K37" s="32">
        <f t="shared" si="7"/>
        <v>0</v>
      </c>
      <c r="L37" s="32">
        <f t="shared" si="7"/>
        <v>0</v>
      </c>
      <c r="M37" s="32">
        <f t="shared" si="7"/>
        <v>5000</v>
      </c>
      <c r="N37" s="32">
        <f>SUM(D37:M37)</f>
        <v>324125053</v>
      </c>
      <c r="O37" s="45">
        <f t="shared" ref="O37:O68" si="8">(N37/O$82)</f>
        <v>1262.7543643666652</v>
      </c>
      <c r="P37" s="10"/>
    </row>
    <row r="38" spans="1:16">
      <c r="A38" s="12"/>
      <c r="B38" s="25">
        <v>341.2</v>
      </c>
      <c r="C38" s="20" t="s">
        <v>130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105170891</v>
      </c>
      <c r="K38" s="46">
        <v>0</v>
      </c>
      <c r="L38" s="46">
        <v>0</v>
      </c>
      <c r="M38" s="46">
        <v>0</v>
      </c>
      <c r="N38" s="46">
        <f t="shared" ref="N38:N55" si="9">SUM(D38:M38)</f>
        <v>105170891</v>
      </c>
      <c r="O38" s="47">
        <f t="shared" si="8"/>
        <v>409.73383694157337</v>
      </c>
      <c r="P38" s="9"/>
    </row>
    <row r="39" spans="1:16">
      <c r="A39" s="12"/>
      <c r="B39" s="25">
        <v>341.3</v>
      </c>
      <c r="C39" s="20" t="s">
        <v>131</v>
      </c>
      <c r="D39" s="46">
        <v>359324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359324</v>
      </c>
      <c r="O39" s="47">
        <f t="shared" si="8"/>
        <v>1.3998854609417917</v>
      </c>
      <c r="P39" s="9"/>
    </row>
    <row r="40" spans="1:16">
      <c r="A40" s="12"/>
      <c r="B40" s="25">
        <v>341.9</v>
      </c>
      <c r="C40" s="20" t="s">
        <v>132</v>
      </c>
      <c r="D40" s="46">
        <v>125030</v>
      </c>
      <c r="E40" s="46">
        <v>920363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1045393</v>
      </c>
      <c r="O40" s="47">
        <f t="shared" si="8"/>
        <v>4.0727323019623576</v>
      </c>
      <c r="P40" s="9"/>
    </row>
    <row r="41" spans="1:16">
      <c r="A41" s="12"/>
      <c r="B41" s="25">
        <v>342.1</v>
      </c>
      <c r="C41" s="20" t="s">
        <v>56</v>
      </c>
      <c r="D41" s="46">
        <v>2013832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2013832</v>
      </c>
      <c r="O41" s="47">
        <f t="shared" si="8"/>
        <v>7.8456605670072967</v>
      </c>
      <c r="P41" s="9"/>
    </row>
    <row r="42" spans="1:16">
      <c r="A42" s="12"/>
      <c r="B42" s="25">
        <v>342.2</v>
      </c>
      <c r="C42" s="20" t="s">
        <v>57</v>
      </c>
      <c r="D42" s="46">
        <v>887550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887550</v>
      </c>
      <c r="O42" s="47">
        <f t="shared" si="8"/>
        <v>3.4577939154047241</v>
      </c>
      <c r="P42" s="9"/>
    </row>
    <row r="43" spans="1:16">
      <c r="A43" s="12"/>
      <c r="B43" s="25">
        <v>342.4</v>
      </c>
      <c r="C43" s="20" t="s">
        <v>58</v>
      </c>
      <c r="D43" s="46">
        <v>0</v>
      </c>
      <c r="E43" s="46">
        <v>12509786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12509786</v>
      </c>
      <c r="O43" s="47">
        <f t="shared" si="8"/>
        <v>48.736704313914935</v>
      </c>
      <c r="P43" s="9"/>
    </row>
    <row r="44" spans="1:16">
      <c r="A44" s="12"/>
      <c r="B44" s="25">
        <v>343.4</v>
      </c>
      <c r="C44" s="20" t="s">
        <v>59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39094248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39094248</v>
      </c>
      <c r="O44" s="47">
        <f t="shared" si="8"/>
        <v>152.30674650636394</v>
      </c>
      <c r="P44" s="9"/>
    </row>
    <row r="45" spans="1:16">
      <c r="A45" s="12"/>
      <c r="B45" s="25">
        <v>343.6</v>
      </c>
      <c r="C45" s="20" t="s">
        <v>60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123017518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123017518</v>
      </c>
      <c r="O45" s="47">
        <f t="shared" si="8"/>
        <v>479.262267172093</v>
      </c>
      <c r="P45" s="9"/>
    </row>
    <row r="46" spans="1:16">
      <c r="A46" s="12"/>
      <c r="B46" s="25">
        <v>344.1</v>
      </c>
      <c r="C46" s="20" t="s">
        <v>133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1119783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1119783</v>
      </c>
      <c r="O46" s="47">
        <f t="shared" si="8"/>
        <v>4.3625472863203747</v>
      </c>
      <c r="P46" s="9"/>
    </row>
    <row r="47" spans="1:16">
      <c r="A47" s="12"/>
      <c r="B47" s="25">
        <v>344.2</v>
      </c>
      <c r="C47" s="20" t="s">
        <v>134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43928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43928</v>
      </c>
      <c r="O47" s="47">
        <f t="shared" si="8"/>
        <v>0.17113849486327387</v>
      </c>
      <c r="P47" s="9"/>
    </row>
    <row r="48" spans="1:16">
      <c r="A48" s="12"/>
      <c r="B48" s="25">
        <v>344.5</v>
      </c>
      <c r="C48" s="20" t="s">
        <v>135</v>
      </c>
      <c r="D48" s="46">
        <v>181132</v>
      </c>
      <c r="E48" s="46">
        <v>0</v>
      </c>
      <c r="F48" s="46">
        <v>0</v>
      </c>
      <c r="G48" s="46">
        <v>0</v>
      </c>
      <c r="H48" s="46">
        <v>0</v>
      </c>
      <c r="I48" s="46">
        <v>6951993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7133125</v>
      </c>
      <c r="O48" s="47">
        <f t="shared" si="8"/>
        <v>27.789844203505517</v>
      </c>
      <c r="P48" s="9"/>
    </row>
    <row r="49" spans="1:16">
      <c r="A49" s="12"/>
      <c r="B49" s="25">
        <v>345.1</v>
      </c>
      <c r="C49" s="20" t="s">
        <v>65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465173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465173</v>
      </c>
      <c r="O49" s="47">
        <f t="shared" si="8"/>
        <v>1.8122611334691698</v>
      </c>
      <c r="P49" s="9"/>
    </row>
    <row r="50" spans="1:16">
      <c r="A50" s="12"/>
      <c r="B50" s="25">
        <v>345.9</v>
      </c>
      <c r="C50" s="20" t="s">
        <v>66</v>
      </c>
      <c r="D50" s="46">
        <v>9384636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5000</v>
      </c>
      <c r="N50" s="46">
        <f t="shared" si="9"/>
        <v>9389636</v>
      </c>
      <c r="O50" s="47">
        <f t="shared" si="8"/>
        <v>36.580954570069466</v>
      </c>
      <c r="P50" s="9"/>
    </row>
    <row r="51" spans="1:16">
      <c r="A51" s="12"/>
      <c r="B51" s="25">
        <v>347.1</v>
      </c>
      <c r="C51" s="20" t="s">
        <v>67</v>
      </c>
      <c r="D51" s="46">
        <v>713819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713819</v>
      </c>
      <c r="O51" s="47">
        <f t="shared" si="8"/>
        <v>2.7809576867785304</v>
      </c>
      <c r="P51" s="9"/>
    </row>
    <row r="52" spans="1:16">
      <c r="A52" s="12"/>
      <c r="B52" s="25">
        <v>347.2</v>
      </c>
      <c r="C52" s="20" t="s">
        <v>68</v>
      </c>
      <c r="D52" s="46">
        <v>4443727</v>
      </c>
      <c r="E52" s="46">
        <v>0</v>
      </c>
      <c r="F52" s="46">
        <v>0</v>
      </c>
      <c r="G52" s="46">
        <v>0</v>
      </c>
      <c r="H52" s="46">
        <v>0</v>
      </c>
      <c r="I52" s="46">
        <v>7009019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11452746</v>
      </c>
      <c r="O52" s="47">
        <f t="shared" si="8"/>
        <v>44.618596623824907</v>
      </c>
      <c r="P52" s="9"/>
    </row>
    <row r="53" spans="1:16">
      <c r="A53" s="12"/>
      <c r="B53" s="25">
        <v>347.5</v>
      </c>
      <c r="C53" s="20" t="s">
        <v>69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6584864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6584864</v>
      </c>
      <c r="O53" s="47">
        <f t="shared" si="8"/>
        <v>25.653881666348504</v>
      </c>
      <c r="P53" s="9"/>
    </row>
    <row r="54" spans="1:16">
      <c r="A54" s="12"/>
      <c r="B54" s="25">
        <v>347.9</v>
      </c>
      <c r="C54" s="20" t="s">
        <v>70</v>
      </c>
      <c r="D54" s="46">
        <v>505614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505614</v>
      </c>
      <c r="O54" s="47">
        <f t="shared" si="8"/>
        <v>1.9698146726871097</v>
      </c>
      <c r="P54" s="9"/>
    </row>
    <row r="55" spans="1:16">
      <c r="A55" s="12"/>
      <c r="B55" s="25">
        <v>349</v>
      </c>
      <c r="C55" s="20" t="s">
        <v>1</v>
      </c>
      <c r="D55" s="46">
        <v>2254547</v>
      </c>
      <c r="E55" s="46">
        <v>0</v>
      </c>
      <c r="F55" s="46">
        <v>0</v>
      </c>
      <c r="G55" s="46">
        <v>363276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2617823</v>
      </c>
      <c r="O55" s="47">
        <f t="shared" si="8"/>
        <v>10.198740849536973</v>
      </c>
      <c r="P55" s="9"/>
    </row>
    <row r="56" spans="1:16" ht="15.75">
      <c r="A56" s="29" t="s">
        <v>51</v>
      </c>
      <c r="B56" s="30"/>
      <c r="C56" s="31"/>
      <c r="D56" s="32">
        <f t="shared" ref="D56:M56" si="10">SUM(D57:D60)</f>
        <v>3432882</v>
      </c>
      <c r="E56" s="32">
        <f t="shared" si="10"/>
        <v>766599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ref="N56:N62" si="11">SUM(D56:M56)</f>
        <v>4199481</v>
      </c>
      <c r="O56" s="45">
        <f t="shared" si="8"/>
        <v>16.360700636198239</v>
      </c>
      <c r="P56" s="10"/>
    </row>
    <row r="57" spans="1:16">
      <c r="A57" s="13"/>
      <c r="B57" s="39">
        <v>351.9</v>
      </c>
      <c r="C57" s="21" t="s">
        <v>136</v>
      </c>
      <c r="D57" s="46">
        <v>811540</v>
      </c>
      <c r="E57" s="46">
        <v>766599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1578139</v>
      </c>
      <c r="O57" s="47">
        <f t="shared" si="8"/>
        <v>6.1482501626532544</v>
      </c>
      <c r="P57" s="9"/>
    </row>
    <row r="58" spans="1:16">
      <c r="A58" s="13"/>
      <c r="B58" s="39">
        <v>352</v>
      </c>
      <c r="C58" s="21" t="s">
        <v>73</v>
      </c>
      <c r="D58" s="46">
        <v>127778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127778</v>
      </c>
      <c r="O58" s="47">
        <f t="shared" si="8"/>
        <v>0.49780856393733858</v>
      </c>
      <c r="P58" s="9"/>
    </row>
    <row r="59" spans="1:16">
      <c r="A59" s="13"/>
      <c r="B59" s="39">
        <v>354</v>
      </c>
      <c r="C59" s="21" t="s">
        <v>74</v>
      </c>
      <c r="D59" s="46">
        <v>2491814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2491814</v>
      </c>
      <c r="O59" s="47">
        <f t="shared" si="8"/>
        <v>9.7078241085238091</v>
      </c>
      <c r="P59" s="9"/>
    </row>
    <row r="60" spans="1:16">
      <c r="A60" s="13"/>
      <c r="B60" s="39">
        <v>359</v>
      </c>
      <c r="C60" s="21" t="s">
        <v>75</v>
      </c>
      <c r="D60" s="46">
        <v>1750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1750</v>
      </c>
      <c r="O60" s="47">
        <f t="shared" si="8"/>
        <v>6.8178010838355783E-3</v>
      </c>
      <c r="P60" s="9"/>
    </row>
    <row r="61" spans="1:16" ht="15.75">
      <c r="A61" s="29" t="s">
        <v>4</v>
      </c>
      <c r="B61" s="30"/>
      <c r="C61" s="31"/>
      <c r="D61" s="32">
        <f t="shared" ref="D61:M61" si="12">SUM(D62:D71)</f>
        <v>10851469</v>
      </c>
      <c r="E61" s="32">
        <f t="shared" si="12"/>
        <v>2637905</v>
      </c>
      <c r="F61" s="32">
        <f t="shared" si="12"/>
        <v>62866</v>
      </c>
      <c r="G61" s="32">
        <f t="shared" si="12"/>
        <v>1216650</v>
      </c>
      <c r="H61" s="32">
        <f t="shared" si="12"/>
        <v>-2088</v>
      </c>
      <c r="I61" s="32">
        <f t="shared" si="12"/>
        <v>1304391</v>
      </c>
      <c r="J61" s="32">
        <f t="shared" si="12"/>
        <v>1911325</v>
      </c>
      <c r="K61" s="32">
        <f t="shared" si="12"/>
        <v>41663084</v>
      </c>
      <c r="L61" s="32">
        <f t="shared" si="12"/>
        <v>0</v>
      </c>
      <c r="M61" s="32">
        <f t="shared" si="12"/>
        <v>1023</v>
      </c>
      <c r="N61" s="32">
        <f t="shared" si="11"/>
        <v>59646625</v>
      </c>
      <c r="O61" s="45">
        <f t="shared" si="8"/>
        <v>232.37647118407673</v>
      </c>
      <c r="P61" s="10"/>
    </row>
    <row r="62" spans="1:16">
      <c r="A62" s="12"/>
      <c r="B62" s="25">
        <v>361.1</v>
      </c>
      <c r="C62" s="20" t="s">
        <v>77</v>
      </c>
      <c r="D62" s="46">
        <v>969411</v>
      </c>
      <c r="E62" s="46">
        <v>705319</v>
      </c>
      <c r="F62" s="46">
        <v>122595</v>
      </c>
      <c r="G62" s="46">
        <v>928408</v>
      </c>
      <c r="H62" s="46">
        <v>7881</v>
      </c>
      <c r="I62" s="46">
        <v>2589903</v>
      </c>
      <c r="J62" s="46">
        <v>1300445</v>
      </c>
      <c r="K62" s="46">
        <v>7728501</v>
      </c>
      <c r="L62" s="46">
        <v>0</v>
      </c>
      <c r="M62" s="46">
        <v>1023</v>
      </c>
      <c r="N62" s="46">
        <f t="shared" si="11"/>
        <v>14353486</v>
      </c>
      <c r="O62" s="47">
        <f t="shared" si="8"/>
        <v>55.91954994721074</v>
      </c>
      <c r="P62" s="9"/>
    </row>
    <row r="63" spans="1:16">
      <c r="A63" s="12"/>
      <c r="B63" s="25">
        <v>361.2</v>
      </c>
      <c r="C63" s="20" t="s">
        <v>78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13862106</v>
      </c>
      <c r="L63" s="46">
        <v>0</v>
      </c>
      <c r="M63" s="46">
        <v>0</v>
      </c>
      <c r="N63" s="46">
        <f t="shared" ref="N63:N71" si="13">SUM(D63:M63)</f>
        <v>13862106</v>
      </c>
      <c r="O63" s="47">
        <f t="shared" si="8"/>
        <v>54.005189320596379</v>
      </c>
      <c r="P63" s="9"/>
    </row>
    <row r="64" spans="1:16">
      <c r="A64" s="12"/>
      <c r="B64" s="25">
        <v>361.3</v>
      </c>
      <c r="C64" s="20" t="s">
        <v>79</v>
      </c>
      <c r="D64" s="46">
        <v>679529</v>
      </c>
      <c r="E64" s="46">
        <v>210540</v>
      </c>
      <c r="F64" s="46">
        <v>-59729</v>
      </c>
      <c r="G64" s="46">
        <v>215098</v>
      </c>
      <c r="H64" s="46">
        <v>-9969</v>
      </c>
      <c r="I64" s="46">
        <v>-1082510</v>
      </c>
      <c r="J64" s="46">
        <v>263678</v>
      </c>
      <c r="K64" s="46">
        <v>-68491305</v>
      </c>
      <c r="L64" s="46">
        <v>0</v>
      </c>
      <c r="M64" s="46">
        <v>0</v>
      </c>
      <c r="N64" s="46">
        <f t="shared" si="13"/>
        <v>-68274668</v>
      </c>
      <c r="O64" s="47">
        <f t="shared" si="8"/>
        <v>-265.9903459936653</v>
      </c>
      <c r="P64" s="9"/>
    </row>
    <row r="65" spans="1:119">
      <c r="A65" s="12"/>
      <c r="B65" s="25">
        <v>361.4</v>
      </c>
      <c r="C65" s="20" t="s">
        <v>137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49473083</v>
      </c>
      <c r="L65" s="46">
        <v>0</v>
      </c>
      <c r="M65" s="46">
        <v>0</v>
      </c>
      <c r="N65" s="46">
        <f t="shared" si="13"/>
        <v>49473083</v>
      </c>
      <c r="O65" s="47">
        <f t="shared" si="8"/>
        <v>192.7415079417643</v>
      </c>
      <c r="P65" s="9"/>
    </row>
    <row r="66" spans="1:119">
      <c r="A66" s="12"/>
      <c r="B66" s="25">
        <v>362</v>
      </c>
      <c r="C66" s="20" t="s">
        <v>80</v>
      </c>
      <c r="D66" s="46">
        <v>562112</v>
      </c>
      <c r="E66" s="46">
        <v>52341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614453</v>
      </c>
      <c r="O66" s="47">
        <f t="shared" si="8"/>
        <v>2.3938390453520126</v>
      </c>
      <c r="P66" s="9"/>
    </row>
    <row r="67" spans="1:119">
      <c r="A67" s="12"/>
      <c r="B67" s="25">
        <v>364</v>
      </c>
      <c r="C67" s="20" t="s">
        <v>138</v>
      </c>
      <c r="D67" s="46">
        <v>70109</v>
      </c>
      <c r="E67" s="46">
        <v>675149</v>
      </c>
      <c r="F67" s="46">
        <v>0</v>
      </c>
      <c r="G67" s="46">
        <v>1750</v>
      </c>
      <c r="H67" s="46">
        <v>0</v>
      </c>
      <c r="I67" s="46">
        <v>-203002</v>
      </c>
      <c r="J67" s="46">
        <v>347202</v>
      </c>
      <c r="K67" s="46">
        <v>0</v>
      </c>
      <c r="L67" s="46">
        <v>0</v>
      </c>
      <c r="M67" s="46">
        <v>0</v>
      </c>
      <c r="N67" s="46">
        <f t="shared" si="13"/>
        <v>891208</v>
      </c>
      <c r="O67" s="47">
        <f t="shared" si="8"/>
        <v>3.4720450676131072</v>
      </c>
      <c r="P67" s="9"/>
    </row>
    <row r="68" spans="1:119">
      <c r="A68" s="12"/>
      <c r="B68" s="25">
        <v>366</v>
      </c>
      <c r="C68" s="20" t="s">
        <v>82</v>
      </c>
      <c r="D68" s="46">
        <v>103298</v>
      </c>
      <c r="E68" s="46">
        <v>243683</v>
      </c>
      <c r="F68" s="46">
        <v>0</v>
      </c>
      <c r="G68" s="46">
        <v>40000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386981</v>
      </c>
      <c r="O68" s="47">
        <f t="shared" si="8"/>
        <v>1.5076339892707291</v>
      </c>
      <c r="P68" s="9"/>
    </row>
    <row r="69" spans="1:119">
      <c r="A69" s="12"/>
      <c r="B69" s="25">
        <v>368</v>
      </c>
      <c r="C69" s="20" t="s">
        <v>83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39090699</v>
      </c>
      <c r="L69" s="46">
        <v>0</v>
      </c>
      <c r="M69" s="46">
        <v>0</v>
      </c>
      <c r="N69" s="46">
        <f t="shared" si="13"/>
        <v>39090699</v>
      </c>
      <c r="O69" s="47">
        <f t="shared" ref="O69:O80" si="14">(N69/O$82)</f>
        <v>152.29292000576592</v>
      </c>
      <c r="P69" s="9"/>
    </row>
    <row r="70" spans="1:119">
      <c r="A70" s="12"/>
      <c r="B70" s="25">
        <v>369.3</v>
      </c>
      <c r="C70" s="20" t="s">
        <v>139</v>
      </c>
      <c r="D70" s="46">
        <v>8000000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8000000</v>
      </c>
      <c r="O70" s="47">
        <f t="shared" si="14"/>
        <v>31.167090668962643</v>
      </c>
      <c r="P70" s="9"/>
    </row>
    <row r="71" spans="1:119">
      <c r="A71" s="12"/>
      <c r="B71" s="25">
        <v>369.9</v>
      </c>
      <c r="C71" s="20" t="s">
        <v>84</v>
      </c>
      <c r="D71" s="46">
        <v>467010</v>
      </c>
      <c r="E71" s="46">
        <v>750873</v>
      </c>
      <c r="F71" s="46">
        <v>0</v>
      </c>
      <c r="G71" s="46">
        <v>31394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1249277</v>
      </c>
      <c r="O71" s="47">
        <f t="shared" si="14"/>
        <v>4.867041191206205</v>
      </c>
      <c r="P71" s="9"/>
    </row>
    <row r="72" spans="1:119" ht="15.75">
      <c r="A72" s="29" t="s">
        <v>52</v>
      </c>
      <c r="B72" s="30"/>
      <c r="C72" s="31"/>
      <c r="D72" s="32">
        <f t="shared" ref="D72:M72" si="15">SUM(D73:D79)</f>
        <v>17908654</v>
      </c>
      <c r="E72" s="32">
        <f t="shared" si="15"/>
        <v>6707363</v>
      </c>
      <c r="F72" s="32">
        <f t="shared" si="15"/>
        <v>6288401</v>
      </c>
      <c r="G72" s="32">
        <f t="shared" si="15"/>
        <v>8835482</v>
      </c>
      <c r="H72" s="32">
        <f t="shared" si="15"/>
        <v>0</v>
      </c>
      <c r="I72" s="32">
        <f t="shared" si="15"/>
        <v>14452149</v>
      </c>
      <c r="J72" s="32">
        <f t="shared" si="15"/>
        <v>884613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>SUM(D72:M72)</f>
        <v>55076662</v>
      </c>
      <c r="O72" s="45">
        <f t="shared" si="14"/>
        <v>214.57241478722617</v>
      </c>
      <c r="P72" s="9"/>
    </row>
    <row r="73" spans="1:119">
      <c r="A73" s="12"/>
      <c r="B73" s="25">
        <v>381</v>
      </c>
      <c r="C73" s="20" t="s">
        <v>85</v>
      </c>
      <c r="D73" s="46">
        <v>17908654</v>
      </c>
      <c r="E73" s="46">
        <v>6707363</v>
      </c>
      <c r="F73" s="46">
        <v>6288401</v>
      </c>
      <c r="G73" s="46">
        <v>8835482</v>
      </c>
      <c r="H73" s="46">
        <v>0</v>
      </c>
      <c r="I73" s="46">
        <v>3287485</v>
      </c>
      <c r="J73" s="46">
        <v>309000</v>
      </c>
      <c r="K73" s="46">
        <v>0</v>
      </c>
      <c r="L73" s="46">
        <v>0</v>
      </c>
      <c r="M73" s="46">
        <v>0</v>
      </c>
      <c r="N73" s="46">
        <f>SUM(D73:M73)</f>
        <v>43336385</v>
      </c>
      <c r="O73" s="47">
        <f t="shared" si="14"/>
        <v>168.83363007000906</v>
      </c>
      <c r="P73" s="9"/>
    </row>
    <row r="74" spans="1:119">
      <c r="A74" s="12"/>
      <c r="B74" s="25">
        <v>389.1</v>
      </c>
      <c r="C74" s="20" t="s">
        <v>140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2052736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79" si="16">SUM(D74:M74)</f>
        <v>2052736</v>
      </c>
      <c r="O74" s="47">
        <f t="shared" si="14"/>
        <v>7.9972261289304623</v>
      </c>
      <c r="P74" s="9"/>
    </row>
    <row r="75" spans="1:119">
      <c r="A75" s="12"/>
      <c r="B75" s="25">
        <v>389.2</v>
      </c>
      <c r="C75" s="20" t="s">
        <v>141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1024078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1024078</v>
      </c>
      <c r="O75" s="47">
        <f t="shared" si="14"/>
        <v>3.9896914847612406</v>
      </c>
      <c r="P75" s="9"/>
    </row>
    <row r="76" spans="1:119">
      <c r="A76" s="12"/>
      <c r="B76" s="25">
        <v>389.3</v>
      </c>
      <c r="C76" s="20" t="s">
        <v>142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700912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700912</v>
      </c>
      <c r="O76" s="47">
        <f t="shared" si="14"/>
        <v>2.7306734818704927</v>
      </c>
      <c r="P76" s="9"/>
    </row>
    <row r="77" spans="1:119">
      <c r="A77" s="12"/>
      <c r="B77" s="25">
        <v>389.4</v>
      </c>
      <c r="C77" s="20" t="s">
        <v>143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1677912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1677912</v>
      </c>
      <c r="O77" s="47">
        <f t="shared" si="14"/>
        <v>6.5369544298175555</v>
      </c>
      <c r="P77" s="9"/>
    </row>
    <row r="78" spans="1:119">
      <c r="A78" s="12"/>
      <c r="B78" s="25">
        <v>389.8</v>
      </c>
      <c r="C78" s="20" t="s">
        <v>144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2199818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2199818</v>
      </c>
      <c r="O78" s="47">
        <f t="shared" si="14"/>
        <v>8.5702408826520085</v>
      </c>
      <c r="P78" s="9"/>
    </row>
    <row r="79" spans="1:119" ht="15.75" thickBot="1">
      <c r="A79" s="12"/>
      <c r="B79" s="25">
        <v>389.9</v>
      </c>
      <c r="C79" s="20" t="s">
        <v>145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3509208</v>
      </c>
      <c r="J79" s="46">
        <v>575613</v>
      </c>
      <c r="K79" s="46">
        <v>0</v>
      </c>
      <c r="L79" s="46">
        <v>0</v>
      </c>
      <c r="M79" s="46">
        <v>0</v>
      </c>
      <c r="N79" s="46">
        <f t="shared" si="16"/>
        <v>4084821</v>
      </c>
      <c r="O79" s="47">
        <f t="shared" si="14"/>
        <v>15.913998309185331</v>
      </c>
      <c r="P79" s="9"/>
    </row>
    <row r="80" spans="1:119" ht="16.5" thickBot="1">
      <c r="A80" s="14" t="s">
        <v>71</v>
      </c>
      <c r="B80" s="23"/>
      <c r="C80" s="22"/>
      <c r="D80" s="15">
        <f t="shared" ref="D80:M80" si="17">SUM(D5,D14,D20,D37,D56,D61,D72)</f>
        <v>231092822</v>
      </c>
      <c r="E80" s="15">
        <f t="shared" si="17"/>
        <v>39142549</v>
      </c>
      <c r="F80" s="15">
        <f t="shared" si="17"/>
        <v>15650746</v>
      </c>
      <c r="G80" s="15">
        <f t="shared" si="17"/>
        <v>38852718</v>
      </c>
      <c r="H80" s="15">
        <f t="shared" si="17"/>
        <v>-2088</v>
      </c>
      <c r="I80" s="15">
        <f t="shared" si="17"/>
        <v>200043066</v>
      </c>
      <c r="J80" s="15">
        <f t="shared" si="17"/>
        <v>107966829</v>
      </c>
      <c r="K80" s="15">
        <f t="shared" si="17"/>
        <v>41663084</v>
      </c>
      <c r="L80" s="15">
        <f t="shared" si="17"/>
        <v>0</v>
      </c>
      <c r="M80" s="15">
        <f t="shared" si="17"/>
        <v>6023</v>
      </c>
      <c r="N80" s="15">
        <f>SUM(D80:M80)</f>
        <v>674415749</v>
      </c>
      <c r="O80" s="38">
        <f t="shared" si="14"/>
        <v>2627.4470997074191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8" t="s">
        <v>156</v>
      </c>
      <c r="M82" s="48"/>
      <c r="N82" s="48"/>
      <c r="O82" s="43">
        <v>256681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113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2024-06-11T19:24:58Z</cp:lastPrinted>
  <dcterms:created xsi:type="dcterms:W3CDTF">2000-08-31T21:26:31Z</dcterms:created>
  <dcterms:modified xsi:type="dcterms:W3CDTF">2024-06-11T19:25:01Z</dcterms:modified>
</cp:coreProperties>
</file>