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'2007'!$A$1:$O$46</definedName>
    <definedName name="_xlnm.Print_Area" localSheetId="15">'2008'!$A$1:$O$46</definedName>
    <definedName name="_xlnm.Print_Area" localSheetId="14">'2009'!$A$1:$O$44</definedName>
    <definedName name="_xlnm.Print_Area" localSheetId="13">'2010'!$A$1:$O$45</definedName>
    <definedName name="_xlnm.Print_Area" localSheetId="12">'2011'!$A$1:$O$43</definedName>
    <definedName name="_xlnm.Print_Area" localSheetId="11">'2012'!$A$1:$O$43</definedName>
    <definedName name="_xlnm.Print_Area" localSheetId="10">'2013'!$A$1:$O$46</definedName>
    <definedName name="_xlnm.Print_Area" localSheetId="9">'2014'!$A$1:$O$45</definedName>
    <definedName name="_xlnm.Print_Area" localSheetId="8">'2015'!$A$1:$O$45</definedName>
    <definedName name="_xlnm.Print_Area" localSheetId="7">'2016'!$A$1:$O$45</definedName>
    <definedName name="_xlnm.Print_Area" localSheetId="6">'2017'!$A$1:$O$44</definedName>
    <definedName name="_xlnm.Print_Area" localSheetId="5">'2018'!$A$1:$O$44</definedName>
    <definedName name="_xlnm.Print_Area" localSheetId="4">'2019'!$A$1:$O$46</definedName>
    <definedName name="_xlnm.Print_Area" localSheetId="3">'2020'!$A$1:$O$46</definedName>
    <definedName name="_xlnm.Print_Area" localSheetId="2">'2021'!$A$1:$P$47</definedName>
    <definedName name="_xlnm.Print_Area" localSheetId="1">'2022'!$A$1:$P$45</definedName>
    <definedName name="_xlnm.Print_Area" localSheetId="0">'2023'!$A$1:$P$45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1" i="49" l="1"/>
  <c r="F41" i="49"/>
  <c r="G41" i="49"/>
  <c r="H41" i="49"/>
  <c r="I41" i="49"/>
  <c r="J41" i="49"/>
  <c r="K41" i="49"/>
  <c r="L41" i="49"/>
  <c r="M41" i="49"/>
  <c r="N41" i="49"/>
  <c r="D41" i="49"/>
  <c r="O40" i="49" l="1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9" i="49" l="1"/>
  <c r="P39" i="49" s="1"/>
  <c r="O35" i="49"/>
  <c r="P35" i="49" s="1"/>
  <c r="O33" i="49"/>
  <c r="P33" i="49" s="1"/>
  <c r="O29" i="49"/>
  <c r="P29" i="49" s="1"/>
  <c r="O24" i="49"/>
  <c r="P24" i="49" s="1"/>
  <c r="O19" i="49"/>
  <c r="P19" i="49" s="1"/>
  <c r="O13" i="49"/>
  <c r="P13" i="49" s="1"/>
  <c r="O5" i="49"/>
  <c r="P5" i="49" s="1"/>
  <c r="E41" i="48"/>
  <c r="F41" i="48"/>
  <c r="G41" i="48"/>
  <c r="H41" i="48"/>
  <c r="I41" i="48"/>
  <c r="J41" i="48"/>
  <c r="K41" i="48"/>
  <c r="L41" i="48"/>
  <c r="M41" i="48"/>
  <c r="N41" i="48"/>
  <c r="D41" i="48"/>
  <c r="O41" i="49" l="1"/>
  <c r="P41" i="49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8" l="1"/>
  <c r="P39" i="48" s="1"/>
  <c r="O34" i="48"/>
  <c r="P34" i="48" s="1"/>
  <c r="O30" i="48"/>
  <c r="P30" i="48" s="1"/>
  <c r="O25" i="48"/>
  <c r="P25" i="48" s="1"/>
  <c r="O14" i="48"/>
  <c r="P14" i="48" s="1"/>
  <c r="O20" i="48"/>
  <c r="P20" i="48" s="1"/>
  <c r="O5" i="48"/>
  <c r="P5" i="48" s="1"/>
  <c r="O42" i="47"/>
  <c r="P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/>
  <c r="O36" i="47"/>
  <c r="P36" i="47" s="1"/>
  <c r="O35" i="47"/>
  <c r="P35" i="47" s="1"/>
  <c r="N34" i="47"/>
  <c r="M34" i="47"/>
  <c r="O34" i="47" s="1"/>
  <c r="P34" i="47" s="1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O30" i="47" s="1"/>
  <c r="P30" i="47" s="1"/>
  <c r="E30" i="47"/>
  <c r="D30" i="47"/>
  <c r="O29" i="47"/>
  <c r="P29" i="47" s="1"/>
  <c r="O28" i="47"/>
  <c r="P28" i="47"/>
  <c r="O27" i="47"/>
  <c r="P27" i="47" s="1"/>
  <c r="O26" i="47"/>
  <c r="P26" i="47" s="1"/>
  <c r="N25" i="47"/>
  <c r="M25" i="47"/>
  <c r="L25" i="47"/>
  <c r="L43" i="47" s="1"/>
  <c r="K25" i="47"/>
  <c r="J25" i="47"/>
  <c r="J43" i="47" s="1"/>
  <c r="I25" i="47"/>
  <c r="H25" i="47"/>
  <c r="G25" i="47"/>
  <c r="F25" i="47"/>
  <c r="E25" i="47"/>
  <c r="D25" i="47"/>
  <c r="O24" i="47"/>
  <c r="P24" i="47"/>
  <c r="O23" i="47"/>
  <c r="P23" i="47" s="1"/>
  <c r="O22" i="47"/>
  <c r="P22" i="47" s="1"/>
  <c r="O21" i="47"/>
  <c r="P21" i="47"/>
  <c r="N20" i="47"/>
  <c r="M20" i="47"/>
  <c r="L20" i="47"/>
  <c r="K20" i="47"/>
  <c r="J20" i="47"/>
  <c r="I20" i="47"/>
  <c r="H20" i="47"/>
  <c r="O20" i="47" s="1"/>
  <c r="G20" i="47"/>
  <c r="F20" i="47"/>
  <c r="E20" i="47"/>
  <c r="D20" i="47"/>
  <c r="O19" i="47"/>
  <c r="P19" i="47"/>
  <c r="O18" i="47"/>
  <c r="P18" i="47" s="1"/>
  <c r="O17" i="47"/>
  <c r="P17" i="47" s="1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D43" i="47" s="1"/>
  <c r="O13" i="47"/>
  <c r="P13" i="47" s="1"/>
  <c r="O12" i="47"/>
  <c r="P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/>
  <c r="N5" i="47"/>
  <c r="N43" i="47" s="1"/>
  <c r="M5" i="47"/>
  <c r="L5" i="47"/>
  <c r="K5" i="47"/>
  <c r="K43" i="47" s="1"/>
  <c r="J5" i="47"/>
  <c r="I5" i="47"/>
  <c r="I43" i="47" s="1"/>
  <c r="H5" i="47"/>
  <c r="H43" i="47" s="1"/>
  <c r="G5" i="47"/>
  <c r="G43" i="47" s="1"/>
  <c r="F5" i="47"/>
  <c r="E5" i="47"/>
  <c r="D5" i="47"/>
  <c r="L42" i="46"/>
  <c r="N41" i="46"/>
  <c r="O41" i="46" s="1"/>
  <c r="N40" i="46"/>
  <c r="O40" i="46"/>
  <c r="N39" i="46"/>
  <c r="O39" i="46" s="1"/>
  <c r="M38" i="46"/>
  <c r="L38" i="46"/>
  <c r="K38" i="46"/>
  <c r="K42" i="46" s="1"/>
  <c r="J38" i="46"/>
  <c r="N38" i="46" s="1"/>
  <c r="O38" i="46" s="1"/>
  <c r="I38" i="46"/>
  <c r="H38" i="46"/>
  <c r="G38" i="46"/>
  <c r="F38" i="46"/>
  <c r="E38" i="46"/>
  <c r="D38" i="46"/>
  <c r="N37" i="46"/>
  <c r="O37" i="46" s="1"/>
  <c r="N36" i="46"/>
  <c r="O36" i="46" s="1"/>
  <c r="N35" i="46"/>
  <c r="O35" i="46"/>
  <c r="N34" i="46"/>
  <c r="O34" i="46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/>
  <c r="N31" i="46"/>
  <c r="O31" i="46" s="1"/>
  <c r="N30" i="46"/>
  <c r="O30" i="46"/>
  <c r="M29" i="46"/>
  <c r="L29" i="46"/>
  <c r="K29" i="46"/>
  <c r="J29" i="46"/>
  <c r="I29" i="46"/>
  <c r="H29" i="46"/>
  <c r="N29" i="46" s="1"/>
  <c r="O29" i="46" s="1"/>
  <c r="G29" i="46"/>
  <c r="F29" i="46"/>
  <c r="E29" i="46"/>
  <c r="D29" i="46"/>
  <c r="N28" i="46"/>
  <c r="O28" i="46"/>
  <c r="N27" i="46"/>
  <c r="O27" i="46" s="1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/>
  <c r="N21" i="46"/>
  <c r="O21" i="46" s="1"/>
  <c r="M20" i="46"/>
  <c r="L20" i="46"/>
  <c r="K20" i="46"/>
  <c r="J20" i="46"/>
  <c r="I20" i="46"/>
  <c r="I42" i="46" s="1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 s="1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M42" i="46" s="1"/>
  <c r="L5" i="46"/>
  <c r="K5" i="46"/>
  <c r="J5" i="46"/>
  <c r="I5" i="46"/>
  <c r="H5" i="46"/>
  <c r="G5" i="46"/>
  <c r="G42" i="46" s="1"/>
  <c r="F5" i="46"/>
  <c r="E5" i="46"/>
  <c r="E42" i="46" s="1"/>
  <c r="D5" i="46"/>
  <c r="N41" i="45"/>
  <c r="O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N38" i="45" s="1"/>
  <c r="O38" i="45" s="1"/>
  <c r="E38" i="45"/>
  <c r="D38" i="45"/>
  <c r="N37" i="45"/>
  <c r="O37" i="45" s="1"/>
  <c r="N36" i="45"/>
  <c r="O36" i="45"/>
  <c r="N35" i="45"/>
  <c r="O35" i="45" s="1"/>
  <c r="N34" i="45"/>
  <c r="O34" i="45" s="1"/>
  <c r="M33" i="45"/>
  <c r="L33" i="45"/>
  <c r="N33" i="45" s="1"/>
  <c r="O33" i="45" s="1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9" i="45" s="1"/>
  <c r="N28" i="45"/>
  <c r="O28" i="45"/>
  <c r="N27" i="45"/>
  <c r="O27" i="45" s="1"/>
  <c r="N26" i="45"/>
  <c r="O26" i="45"/>
  <c r="N25" i="45"/>
  <c r="O25" i="45" s="1"/>
  <c r="M24" i="45"/>
  <c r="L24" i="45"/>
  <c r="K24" i="45"/>
  <c r="J24" i="45"/>
  <c r="N24" i="45" s="1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E42" i="45" s="1"/>
  <c r="D20" i="45"/>
  <c r="N19" i="45"/>
  <c r="O19" i="45"/>
  <c r="N18" i="45"/>
  <c r="O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G42" i="45" s="1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 s="1"/>
  <c r="N8" i="45"/>
  <c r="O8" i="45"/>
  <c r="N7" i="45"/>
  <c r="O7" i="45" s="1"/>
  <c r="N6" i="45"/>
  <c r="O6" i="45" s="1"/>
  <c r="M5" i="45"/>
  <c r="M42" i="45" s="1"/>
  <c r="L5" i="45"/>
  <c r="K5" i="45"/>
  <c r="K42" i="45" s="1"/>
  <c r="J5" i="45"/>
  <c r="J42" i="45" s="1"/>
  <c r="I5" i="45"/>
  <c r="I42" i="45" s="1"/>
  <c r="H5" i="45"/>
  <c r="H42" i="45" s="1"/>
  <c r="G5" i="45"/>
  <c r="F5" i="45"/>
  <c r="E5" i="45"/>
  <c r="D5" i="45"/>
  <c r="H40" i="44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/>
  <c r="N33" i="44"/>
  <c r="O33" i="44" s="1"/>
  <c r="M32" i="44"/>
  <c r="L32" i="44"/>
  <c r="K32" i="44"/>
  <c r="J32" i="44"/>
  <c r="I32" i="44"/>
  <c r="H32" i="44"/>
  <c r="G32" i="44"/>
  <c r="G40" i="44" s="1"/>
  <c r="F32" i="44"/>
  <c r="N32" i="44" s="1"/>
  <c r="O32" i="44" s="1"/>
  <c r="E32" i="44"/>
  <c r="D32" i="44"/>
  <c r="N31" i="44"/>
  <c r="O31" i="44" s="1"/>
  <c r="N30" i="44"/>
  <c r="O30" i="44"/>
  <c r="N29" i="44"/>
  <c r="O29" i="44" s="1"/>
  <c r="M28" i="44"/>
  <c r="L28" i="44"/>
  <c r="K28" i="44"/>
  <c r="J28" i="44"/>
  <c r="N28" i="44" s="1"/>
  <c r="O28" i="44" s="1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/>
  <c r="M19" i="44"/>
  <c r="L19" i="44"/>
  <c r="K19" i="44"/>
  <c r="J19" i="44"/>
  <c r="I19" i="44"/>
  <c r="I40" i="44" s="1"/>
  <c r="H19" i="44"/>
  <c r="N19" i="44" s="1"/>
  <c r="G19" i="44"/>
  <c r="F19" i="44"/>
  <c r="E19" i="44"/>
  <c r="D19" i="44"/>
  <c r="N18" i="44"/>
  <c r="O18" i="44"/>
  <c r="N17" i="44"/>
  <c r="O17" i="44" s="1"/>
  <c r="N16" i="44"/>
  <c r="O16" i="44" s="1"/>
  <c r="N15" i="44"/>
  <c r="O15" i="44"/>
  <c r="M14" i="44"/>
  <c r="L14" i="44"/>
  <c r="K14" i="44"/>
  <c r="K40" i="44" s="1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/>
  <c r="N6" i="44"/>
  <c r="O6" i="44"/>
  <c r="M5" i="44"/>
  <c r="M40" i="44" s="1"/>
  <c r="L5" i="44"/>
  <c r="K5" i="44"/>
  <c r="J5" i="44"/>
  <c r="I5" i="44"/>
  <c r="H5" i="44"/>
  <c r="G5" i="44"/>
  <c r="F5" i="44"/>
  <c r="F40" i="44" s="1"/>
  <c r="E5" i="44"/>
  <c r="E40" i="44" s="1"/>
  <c r="D5" i="44"/>
  <c r="D40" i="44" s="1"/>
  <c r="N39" i="43"/>
  <c r="O39" i="43"/>
  <c r="N38" i="43"/>
  <c r="O38" i="43"/>
  <c r="M37" i="43"/>
  <c r="L37" i="43"/>
  <c r="K37" i="43"/>
  <c r="J37" i="43"/>
  <c r="I37" i="43"/>
  <c r="H37" i="43"/>
  <c r="G37" i="43"/>
  <c r="F37" i="43"/>
  <c r="E37" i="43"/>
  <c r="D37" i="43"/>
  <c r="N37" i="43" s="1"/>
  <c r="N36" i="43"/>
  <c r="O36" i="43"/>
  <c r="N35" i="43"/>
  <c r="O35" i="43" s="1"/>
  <c r="N34" i="43"/>
  <c r="O34" i="43"/>
  <c r="N33" i="43"/>
  <c r="O33" i="43" s="1"/>
  <c r="M32" i="43"/>
  <c r="L32" i="43"/>
  <c r="K32" i="43"/>
  <c r="J32" i="43"/>
  <c r="N32" i="43" s="1"/>
  <c r="I32" i="43"/>
  <c r="H32" i="43"/>
  <c r="G32" i="43"/>
  <c r="F32" i="43"/>
  <c r="E32" i="43"/>
  <c r="D32" i="43"/>
  <c r="N31" i="43"/>
  <c r="O31" i="43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/>
  <c r="N25" i="43"/>
  <c r="O25" i="43" s="1"/>
  <c r="N24" i="43"/>
  <c r="O24" i="43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/>
  <c r="N21" i="43"/>
  <c r="O21" i="43"/>
  <c r="N20" i="43"/>
  <c r="O20" i="43" s="1"/>
  <c r="M19" i="43"/>
  <c r="M40" i="43" s="1"/>
  <c r="L19" i="43"/>
  <c r="N19" i="43" s="1"/>
  <c r="O19" i="43" s="1"/>
  <c r="K19" i="43"/>
  <c r="J19" i="43"/>
  <c r="J40" i="43" s="1"/>
  <c r="I19" i="43"/>
  <c r="H19" i="43"/>
  <c r="G19" i="43"/>
  <c r="F19" i="43"/>
  <c r="E19" i="43"/>
  <c r="D19" i="43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L40" i="43" s="1"/>
  <c r="K5" i="43"/>
  <c r="K40" i="43" s="1"/>
  <c r="J5" i="43"/>
  <c r="I5" i="43"/>
  <c r="I40" i="43" s="1"/>
  <c r="H5" i="43"/>
  <c r="G5" i="43"/>
  <c r="G40" i="43" s="1"/>
  <c r="F5" i="43"/>
  <c r="E5" i="43"/>
  <c r="E40" i="43" s="1"/>
  <c r="D5" i="43"/>
  <c r="N40" i="42"/>
  <c r="O40" i="42" s="1"/>
  <c r="N39" i="42"/>
  <c r="O39" i="42"/>
  <c r="N38" i="42"/>
  <c r="O38" i="42"/>
  <c r="M37" i="42"/>
  <c r="L37" i="42"/>
  <c r="K37" i="42"/>
  <c r="K41" i="42" s="1"/>
  <c r="J37" i="42"/>
  <c r="N37" i="42" s="1"/>
  <c r="O37" i="42" s="1"/>
  <c r="I37" i="42"/>
  <c r="H37" i="42"/>
  <c r="G37" i="42"/>
  <c r="F37" i="42"/>
  <c r="E37" i="42"/>
  <c r="D37" i="42"/>
  <c r="N36" i="42"/>
  <c r="O36" i="42"/>
  <c r="N35" i="42"/>
  <c r="O35" i="42" s="1"/>
  <c r="N34" i="42"/>
  <c r="O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N28" i="42" s="1"/>
  <c r="G28" i="42"/>
  <c r="F28" i="42"/>
  <c r="E28" i="42"/>
  <c r="D28" i="42"/>
  <c r="N27" i="42"/>
  <c r="O27" i="42"/>
  <c r="N26" i="42"/>
  <c r="O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L41" i="42" s="1"/>
  <c r="K14" i="42"/>
  <c r="J14" i="42"/>
  <c r="I14" i="42"/>
  <c r="I41" i="42" s="1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 s="1"/>
  <c r="N9" i="42"/>
  <c r="O9" i="42"/>
  <c r="N8" i="42"/>
  <c r="O8" i="42"/>
  <c r="N7" i="42"/>
  <c r="O7" i="42" s="1"/>
  <c r="N6" i="42"/>
  <c r="O6" i="42"/>
  <c r="M5" i="42"/>
  <c r="M41" i="42" s="1"/>
  <c r="L5" i="42"/>
  <c r="K5" i="42"/>
  <c r="J5" i="42"/>
  <c r="J41" i="42" s="1"/>
  <c r="I5" i="42"/>
  <c r="H5" i="42"/>
  <c r="H41" i="42" s="1"/>
  <c r="G5" i="42"/>
  <c r="G41" i="42" s="1"/>
  <c r="F5" i="42"/>
  <c r="E5" i="42"/>
  <c r="E41" i="42" s="1"/>
  <c r="D5" i="42"/>
  <c r="N40" i="41"/>
  <c r="O40" i="41" s="1"/>
  <c r="N39" i="41"/>
  <c r="O39" i="41"/>
  <c r="N38" i="41"/>
  <c r="O38" i="41"/>
  <c r="M37" i="41"/>
  <c r="L37" i="41"/>
  <c r="K37" i="41"/>
  <c r="J37" i="41"/>
  <c r="I37" i="41"/>
  <c r="H37" i="41"/>
  <c r="G37" i="41"/>
  <c r="F37" i="41"/>
  <c r="E37" i="41"/>
  <c r="E41" i="41" s="1"/>
  <c r="D37" i="41"/>
  <c r="N36" i="41"/>
  <c r="O36" i="41"/>
  <c r="N35" i="41"/>
  <c r="O35" i="41" s="1"/>
  <c r="N34" i="41"/>
  <c r="O34" i="41"/>
  <c r="N33" i="41"/>
  <c r="O33" i="41"/>
  <c r="M32" i="41"/>
  <c r="L32" i="41"/>
  <c r="K32" i="41"/>
  <c r="J32" i="41"/>
  <c r="N32" i="41" s="1"/>
  <c r="I32" i="41"/>
  <c r="H32" i="41"/>
  <c r="G32" i="41"/>
  <c r="F32" i="41"/>
  <c r="E32" i="41"/>
  <c r="D32" i="41"/>
  <c r="N31" i="41"/>
  <c r="O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/>
  <c r="N25" i="41"/>
  <c r="O25" i="41" s="1"/>
  <c r="N24" i="41"/>
  <c r="O24" i="4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 s="1"/>
  <c r="M14" i="41"/>
  <c r="L14" i="41"/>
  <c r="L41" i="41" s="1"/>
  <c r="K14" i="41"/>
  <c r="J14" i="41"/>
  <c r="I14" i="41"/>
  <c r="H14" i="41"/>
  <c r="G14" i="41"/>
  <c r="F14" i="41"/>
  <c r="F41" i="41" s="1"/>
  <c r="E14" i="41"/>
  <c r="D14" i="41"/>
  <c r="N13" i="41"/>
  <c r="O13" i="41" s="1"/>
  <c r="N12" i="41"/>
  <c r="O12" i="4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M41" i="41" s="1"/>
  <c r="L5" i="41"/>
  <c r="K5" i="41"/>
  <c r="K41" i="41" s="1"/>
  <c r="J5" i="41"/>
  <c r="J41" i="41" s="1"/>
  <c r="I5" i="41"/>
  <c r="I41" i="41" s="1"/>
  <c r="H5" i="41"/>
  <c r="H41" i="41" s="1"/>
  <c r="G5" i="41"/>
  <c r="G41" i="41" s="1"/>
  <c r="F5" i="41"/>
  <c r="E5" i="41"/>
  <c r="D5" i="41"/>
  <c r="D41" i="41" s="1"/>
  <c r="N41" i="41" s="1"/>
  <c r="O41" i="41" s="1"/>
  <c r="N41" i="40"/>
  <c r="O41" i="40"/>
  <c r="N40" i="40"/>
  <c r="O40" i="40"/>
  <c r="M39" i="40"/>
  <c r="L39" i="40"/>
  <c r="K39" i="40"/>
  <c r="J39" i="40"/>
  <c r="N39" i="40" s="1"/>
  <c r="O39" i="40" s="1"/>
  <c r="I39" i="40"/>
  <c r="H39" i="40"/>
  <c r="G39" i="40"/>
  <c r="F39" i="40"/>
  <c r="E39" i="40"/>
  <c r="D39" i="40"/>
  <c r="N38" i="40"/>
  <c r="O38" i="40"/>
  <c r="N37" i="40"/>
  <c r="O37" i="40" s="1"/>
  <c r="N36" i="40"/>
  <c r="O36" i="40"/>
  <c r="N35" i="40"/>
  <c r="O35" i="40" s="1"/>
  <c r="N34" i="40"/>
  <c r="O34" i="40" s="1"/>
  <c r="N33" i="40"/>
  <c r="O33" i="40"/>
  <c r="M32" i="40"/>
  <c r="L32" i="40"/>
  <c r="K32" i="40"/>
  <c r="J32" i="40"/>
  <c r="I32" i="40"/>
  <c r="H32" i="40"/>
  <c r="N32" i="40" s="1"/>
  <c r="G32" i="40"/>
  <c r="F32" i="40"/>
  <c r="E32" i="40"/>
  <c r="D32" i="40"/>
  <c r="N31" i="40"/>
  <c r="O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N28" i="40" s="1"/>
  <c r="O28" i="40" s="1"/>
  <c r="E28" i="40"/>
  <c r="D28" i="40"/>
  <c r="N27" i="40"/>
  <c r="O27" i="40"/>
  <c r="N26" i="40"/>
  <c r="O26" i="40" s="1"/>
  <c r="N25" i="40"/>
  <c r="O25" i="40" s="1"/>
  <c r="N24" i="40"/>
  <c r="O24" i="40"/>
  <c r="M23" i="40"/>
  <c r="L23" i="40"/>
  <c r="K23" i="40"/>
  <c r="J23" i="40"/>
  <c r="I23" i="40"/>
  <c r="I42" i="40" s="1"/>
  <c r="H23" i="40"/>
  <c r="G23" i="40"/>
  <c r="F23" i="40"/>
  <c r="E23" i="40"/>
  <c r="D23" i="40"/>
  <c r="N22" i="40"/>
  <c r="O22" i="40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N18" i="40" s="1"/>
  <c r="O18" i="40" s="1"/>
  <c r="E18" i="40"/>
  <c r="D18" i="40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M42" i="40" s="1"/>
  <c r="L5" i="40"/>
  <c r="L42" i="40" s="1"/>
  <c r="K5" i="40"/>
  <c r="J5" i="40"/>
  <c r="I5" i="40"/>
  <c r="H5" i="40"/>
  <c r="H42" i="40" s="1"/>
  <c r="G5" i="40"/>
  <c r="F5" i="40"/>
  <c r="E5" i="40"/>
  <c r="E42" i="40" s="1"/>
  <c r="D5" i="40"/>
  <c r="D42" i="40" s="1"/>
  <c r="N40" i="39"/>
  <c r="O40" i="39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N23" i="39" s="1"/>
  <c r="O23" i="39" s="1"/>
  <c r="F23" i="39"/>
  <c r="E23" i="39"/>
  <c r="D23" i="39"/>
  <c r="N22" i="39"/>
  <c r="O22" i="39" s="1"/>
  <c r="N21" i="39"/>
  <c r="O21" i="39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/>
  <c r="N15" i="39"/>
  <c r="O15" i="39"/>
  <c r="M14" i="39"/>
  <c r="L14" i="39"/>
  <c r="K14" i="39"/>
  <c r="J14" i="39"/>
  <c r="I14" i="39"/>
  <c r="H14" i="39"/>
  <c r="H41" i="39" s="1"/>
  <c r="G14" i="39"/>
  <c r="F14" i="39"/>
  <c r="F41" i="39" s="1"/>
  <c r="E14" i="39"/>
  <c r="D14" i="39"/>
  <c r="N13" i="39"/>
  <c r="O13" i="39"/>
  <c r="N12" i="39"/>
  <c r="O12" i="39" s="1"/>
  <c r="N11" i="39"/>
  <c r="O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J5" i="39"/>
  <c r="J41" i="39" s="1"/>
  <c r="I5" i="39"/>
  <c r="I41" i="39" s="1"/>
  <c r="H5" i="39"/>
  <c r="G5" i="39"/>
  <c r="F5" i="39"/>
  <c r="E5" i="39"/>
  <c r="E41" i="39" s="1"/>
  <c r="D5" i="39"/>
  <c r="D41" i="39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/>
  <c r="N36" i="38"/>
  <c r="O36" i="38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/>
  <c r="N26" i="38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F42" i="38" s="1"/>
  <c r="E23" i="38"/>
  <c r="E42" i="38" s="1"/>
  <c r="D23" i="38"/>
  <c r="N23" i="38" s="1"/>
  <c r="O23" i="38" s="1"/>
  <c r="N22" i="38"/>
  <c r="O22" i="38"/>
  <c r="N21" i="38"/>
  <c r="O21" i="38" s="1"/>
  <c r="N20" i="38"/>
  <c r="O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/>
  <c r="N7" i="38"/>
  <c r="O7" i="38"/>
  <c r="N6" i="38"/>
  <c r="O6" i="38" s="1"/>
  <c r="M5" i="38"/>
  <c r="M42" i="38" s="1"/>
  <c r="L5" i="38"/>
  <c r="K5" i="38"/>
  <c r="K42" i="38"/>
  <c r="J5" i="38"/>
  <c r="I5" i="38"/>
  <c r="H5" i="38"/>
  <c r="G5" i="38"/>
  <c r="F5" i="38"/>
  <c r="E5" i="38"/>
  <c r="D5" i="38"/>
  <c r="N41" i="37"/>
  <c r="O41" i="37" s="1"/>
  <c r="N40" i="37"/>
  <c r="O40" i="37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N37" i="37" s="1"/>
  <c r="O37" i="37" s="1"/>
  <c r="E37" i="37"/>
  <c r="D37" i="37"/>
  <c r="N36" i="37"/>
  <c r="O36" i="37" s="1"/>
  <c r="N35" i="37"/>
  <c r="O35" i="37"/>
  <c r="N34" i="37"/>
  <c r="O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 s="1"/>
  <c r="N26" i="37"/>
  <c r="O26" i="37"/>
  <c r="N25" i="37"/>
  <c r="O25" i="37"/>
  <c r="N24" i="37"/>
  <c r="O24" i="37" s="1"/>
  <c r="M23" i="37"/>
  <c r="L23" i="37"/>
  <c r="N23" i="37" s="1"/>
  <c r="O23" i="37" s="1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N19" i="37" s="1"/>
  <c r="O19" i="37" s="1"/>
  <c r="E19" i="37"/>
  <c r="D19" i="37"/>
  <c r="N18" i="37"/>
  <c r="O18" i="37" s="1"/>
  <c r="N17" i="37"/>
  <c r="O17" i="37"/>
  <c r="N16" i="37"/>
  <c r="O16" i="37"/>
  <c r="N15" i="37"/>
  <c r="O15" i="37" s="1"/>
  <c r="M14" i="37"/>
  <c r="M42" i="37" s="1"/>
  <c r="L14" i="37"/>
  <c r="N14" i="37" s="1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K42" i="37" s="1"/>
  <c r="J5" i="37"/>
  <c r="J42" i="37" s="1"/>
  <c r="I5" i="37"/>
  <c r="I42" i="37" s="1"/>
  <c r="H5" i="37"/>
  <c r="G5" i="37"/>
  <c r="G42" i="37" s="1"/>
  <c r="F5" i="37"/>
  <c r="E5" i="37"/>
  <c r="E42" i="37" s="1"/>
  <c r="D5" i="37"/>
  <c r="N38" i="36"/>
  <c r="O38" i="36" s="1"/>
  <c r="M37" i="36"/>
  <c r="L37" i="36"/>
  <c r="K37" i="36"/>
  <c r="J37" i="36"/>
  <c r="I37" i="36"/>
  <c r="H37" i="36"/>
  <c r="G37" i="36"/>
  <c r="F37" i="36"/>
  <c r="N37" i="36" s="1"/>
  <c r="O37" i="36" s="1"/>
  <c r="E37" i="36"/>
  <c r="D37" i="36"/>
  <c r="N36" i="36"/>
  <c r="O36" i="36" s="1"/>
  <c r="N35" i="36"/>
  <c r="O35" i="36"/>
  <c r="N34" i="36"/>
  <c r="O34" i="36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N25" i="36"/>
  <c r="O25" i="36"/>
  <c r="N24" i="36"/>
  <c r="O24" i="36"/>
  <c r="N23" i="36"/>
  <c r="O23" i="36" s="1"/>
  <c r="M22" i="36"/>
  <c r="L22" i="36"/>
  <c r="N22" i="36" s="1"/>
  <c r="O22" i="36" s="1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F39" i="36" s="1"/>
  <c r="E18" i="36"/>
  <c r="D18" i="36"/>
  <c r="N17" i="36"/>
  <c r="O17" i="36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/>
  <c r="M5" i="36"/>
  <c r="M39" i="36" s="1"/>
  <c r="L5" i="36"/>
  <c r="K5" i="36"/>
  <c r="K39" i="36" s="1"/>
  <c r="J5" i="36"/>
  <c r="J39" i="36" s="1"/>
  <c r="I5" i="36"/>
  <c r="I39" i="36" s="1"/>
  <c r="H5" i="36"/>
  <c r="G5" i="36"/>
  <c r="G39" i="36" s="1"/>
  <c r="F5" i="36"/>
  <c r="E5" i="36"/>
  <c r="E39" i="36" s="1"/>
  <c r="D5" i="36"/>
  <c r="N38" i="35"/>
  <c r="O38" i="35"/>
  <c r="M37" i="35"/>
  <c r="L37" i="35"/>
  <c r="K37" i="35"/>
  <c r="J37" i="35"/>
  <c r="I37" i="35"/>
  <c r="H37" i="35"/>
  <c r="G37" i="35"/>
  <c r="N37" i="35" s="1"/>
  <c r="O37" i="35" s="1"/>
  <c r="F37" i="35"/>
  <c r="E37" i="35"/>
  <c r="D37" i="35"/>
  <c r="N36" i="35"/>
  <c r="O36" i="35"/>
  <c r="N35" i="35"/>
  <c r="O35" i="35" s="1"/>
  <c r="N34" i="35"/>
  <c r="O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/>
  <c r="N29" i="35"/>
  <c r="O29" i="35"/>
  <c r="M28" i="35"/>
  <c r="L28" i="35"/>
  <c r="K28" i="35"/>
  <c r="J28" i="35"/>
  <c r="I28" i="35"/>
  <c r="H28" i="35"/>
  <c r="G28" i="35"/>
  <c r="N28" i="35" s="1"/>
  <c r="O28" i="35" s="1"/>
  <c r="F28" i="35"/>
  <c r="E28" i="35"/>
  <c r="D28" i="35"/>
  <c r="N27" i="35"/>
  <c r="O27" i="35"/>
  <c r="N26" i="35"/>
  <c r="O26" i="35" s="1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D39" i="35" s="1"/>
  <c r="N22" i="35"/>
  <c r="O22" i="35" s="1"/>
  <c r="N21" i="35"/>
  <c r="O21" i="35"/>
  <c r="N20" i="35"/>
  <c r="O20" i="35"/>
  <c r="N19" i="35"/>
  <c r="O19" i="35" s="1"/>
  <c r="M18" i="35"/>
  <c r="L18" i="35"/>
  <c r="L39" i="35" s="1"/>
  <c r="K18" i="35"/>
  <c r="J18" i="35"/>
  <c r="J39" i="35" s="1"/>
  <c r="N18" i="35"/>
  <c r="O18" i="35" s="1"/>
  <c r="I18" i="35"/>
  <c r="H18" i="35"/>
  <c r="H39" i="35" s="1"/>
  <c r="G18" i="35"/>
  <c r="F18" i="35"/>
  <c r="E18" i="35"/>
  <c r="D18" i="35"/>
  <c r="N17" i="35"/>
  <c r="O17" i="35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N13" i="35" s="1"/>
  <c r="O13" i="35" s="1"/>
  <c r="F13" i="35"/>
  <c r="E13" i="35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K39" i="35" s="1"/>
  <c r="J5" i="35"/>
  <c r="I5" i="35"/>
  <c r="I39" i="35"/>
  <c r="H5" i="35"/>
  <c r="G5" i="35"/>
  <c r="F5" i="35"/>
  <c r="E5" i="35"/>
  <c r="E39" i="35"/>
  <c r="D5" i="35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/>
  <c r="N36" i="34"/>
  <c r="O36" i="34" s="1"/>
  <c r="N35" i="34"/>
  <c r="O35" i="34"/>
  <c r="N34" i="34"/>
  <c r="O34" i="34"/>
  <c r="M33" i="34"/>
  <c r="L33" i="34"/>
  <c r="K33" i="34"/>
  <c r="J33" i="34"/>
  <c r="I33" i="34"/>
  <c r="H33" i="34"/>
  <c r="H41" i="34" s="1"/>
  <c r="G33" i="34"/>
  <c r="F33" i="34"/>
  <c r="E33" i="34"/>
  <c r="D33" i="34"/>
  <c r="N32" i="34"/>
  <c r="O32" i="34" s="1"/>
  <c r="N31" i="34"/>
  <c r="O31" i="34" s="1"/>
  <c r="N30" i="34"/>
  <c r="O30" i="34"/>
  <c r="M29" i="34"/>
  <c r="L29" i="34"/>
  <c r="K29" i="34"/>
  <c r="J29" i="34"/>
  <c r="I29" i="34"/>
  <c r="H29" i="34"/>
  <c r="G29" i="34"/>
  <c r="F29" i="34"/>
  <c r="E29" i="34"/>
  <c r="N29" i="34" s="1"/>
  <c r="O29" i="34" s="1"/>
  <c r="D29" i="34"/>
  <c r="N28" i="34"/>
  <c r="O28" i="34"/>
  <c r="N27" i="34"/>
  <c r="O27" i="34" s="1"/>
  <c r="N26" i="34"/>
  <c r="O26" i="34"/>
  <c r="N25" i="34"/>
  <c r="O25" i="34" s="1"/>
  <c r="N24" i="34"/>
  <c r="O24" i="34" s="1"/>
  <c r="M23" i="34"/>
  <c r="L23" i="34"/>
  <c r="K23" i="34"/>
  <c r="J23" i="34"/>
  <c r="J41" i="34" s="1"/>
  <c r="I23" i="34"/>
  <c r="H23" i="34"/>
  <c r="G23" i="34"/>
  <c r="F23" i="34"/>
  <c r="E23" i="34"/>
  <c r="D23" i="34"/>
  <c r="N22" i="34"/>
  <c r="O22" i="34" s="1"/>
  <c r="N21" i="34"/>
  <c r="O21" i="34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E41" i="34" s="1"/>
  <c r="D18" i="34"/>
  <c r="N18" i="34" s="1"/>
  <c r="O18" i="34" s="1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N13" i="34" s="1"/>
  <c r="O13" i="34" s="1"/>
  <c r="G13" i="34"/>
  <c r="F13" i="34"/>
  <c r="E13" i="34"/>
  <c r="D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M41" i="34" s="1"/>
  <c r="L5" i="34"/>
  <c r="K5" i="34"/>
  <c r="K41" i="34" s="1"/>
  <c r="J5" i="34"/>
  <c r="I5" i="34"/>
  <c r="H5" i="34"/>
  <c r="G5" i="34"/>
  <c r="F5" i="34"/>
  <c r="E5" i="34"/>
  <c r="D5" i="34"/>
  <c r="D41" i="34" s="1"/>
  <c r="E32" i="33"/>
  <c r="E38" i="33"/>
  <c r="F38" i="33"/>
  <c r="G38" i="33"/>
  <c r="H38" i="33"/>
  <c r="I38" i="33"/>
  <c r="J38" i="33"/>
  <c r="K38" i="33"/>
  <c r="L38" i="33"/>
  <c r="M38" i="33"/>
  <c r="D38" i="33"/>
  <c r="F32" i="33"/>
  <c r="G32" i="33"/>
  <c r="H32" i="33"/>
  <c r="I32" i="33"/>
  <c r="J32" i="33"/>
  <c r="K32" i="33"/>
  <c r="L32" i="33"/>
  <c r="M32" i="33"/>
  <c r="E28" i="33"/>
  <c r="F28" i="33"/>
  <c r="G28" i="33"/>
  <c r="H28" i="33"/>
  <c r="H40" i="33" s="1"/>
  <c r="I28" i="33"/>
  <c r="J28" i="33"/>
  <c r="K28" i="33"/>
  <c r="L28" i="33"/>
  <c r="M28" i="33"/>
  <c r="E22" i="33"/>
  <c r="F22" i="33"/>
  <c r="G22" i="33"/>
  <c r="H22" i="33"/>
  <c r="I22" i="33"/>
  <c r="J22" i="33"/>
  <c r="J40" i="33" s="1"/>
  <c r="K22" i="33"/>
  <c r="L22" i="33"/>
  <c r="M22" i="33"/>
  <c r="E18" i="33"/>
  <c r="F18" i="33"/>
  <c r="G18" i="33"/>
  <c r="H18" i="33"/>
  <c r="I18" i="33"/>
  <c r="I40" i="33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5" i="33"/>
  <c r="E40" i="33" s="1"/>
  <c r="F5" i="33"/>
  <c r="F40" i="33" s="1"/>
  <c r="G5" i="33"/>
  <c r="H5" i="33"/>
  <c r="I5" i="33"/>
  <c r="J5" i="33"/>
  <c r="K5" i="33"/>
  <c r="K40" i="33" s="1"/>
  <c r="L5" i="33"/>
  <c r="L40" i="33"/>
  <c r="M5" i="33"/>
  <c r="D32" i="33"/>
  <c r="D22" i="33"/>
  <c r="D18" i="33"/>
  <c r="D13" i="33"/>
  <c r="N13" i="33" s="1"/>
  <c r="O13" i="33" s="1"/>
  <c r="D5" i="33"/>
  <c r="N39" i="33"/>
  <c r="O39" i="33"/>
  <c r="N34" i="33"/>
  <c r="O34" i="33"/>
  <c r="N35" i="33"/>
  <c r="O35" i="33" s="1"/>
  <c r="N36" i="33"/>
  <c r="O36" i="33"/>
  <c r="N37" i="33"/>
  <c r="O37" i="33"/>
  <c r="D28" i="33"/>
  <c r="N29" i="33"/>
  <c r="O29" i="33"/>
  <c r="N30" i="33"/>
  <c r="O30" i="33" s="1"/>
  <c r="N31" i="33"/>
  <c r="O31" i="33"/>
  <c r="N24" i="33"/>
  <c r="O24" i="33"/>
  <c r="N25" i="33"/>
  <c r="O25" i="33" s="1"/>
  <c r="N26" i="33"/>
  <c r="O26" i="33"/>
  <c r="N27" i="33"/>
  <c r="O27" i="33"/>
  <c r="N23" i="33"/>
  <c r="O23" i="33" s="1"/>
  <c r="N15" i="33"/>
  <c r="O15" i="33"/>
  <c r="N16" i="33"/>
  <c r="O16" i="33"/>
  <c r="N17" i="33"/>
  <c r="O17" i="33" s="1"/>
  <c r="N7" i="33"/>
  <c r="O7" i="33"/>
  <c r="N8" i="33"/>
  <c r="O8" i="33"/>
  <c r="N9" i="33"/>
  <c r="O9" i="33" s="1"/>
  <c r="N10" i="33"/>
  <c r="O10" i="33"/>
  <c r="N11" i="33"/>
  <c r="O11" i="33"/>
  <c r="N12" i="33"/>
  <c r="O12" i="33" s="1"/>
  <c r="N6" i="33"/>
  <c r="O6" i="33"/>
  <c r="N19" i="33"/>
  <c r="O19" i="33"/>
  <c r="N20" i="33"/>
  <c r="O20" i="33" s="1"/>
  <c r="N21" i="33"/>
  <c r="O21" i="33"/>
  <c r="N14" i="33"/>
  <c r="O14" i="33"/>
  <c r="N33" i="33"/>
  <c r="O33" i="33" s="1"/>
  <c r="N39" i="34"/>
  <c r="O39" i="34"/>
  <c r="N32" i="36"/>
  <c r="O32" i="36" s="1"/>
  <c r="N13" i="36"/>
  <c r="O13" i="36"/>
  <c r="O14" i="37"/>
  <c r="N39" i="38"/>
  <c r="O39" i="38" s="1"/>
  <c r="N33" i="38"/>
  <c r="O33" i="38"/>
  <c r="F41" i="34"/>
  <c r="H42" i="38"/>
  <c r="L42" i="38"/>
  <c r="D42" i="37"/>
  <c r="D42" i="38"/>
  <c r="F39" i="35"/>
  <c r="H42" i="37"/>
  <c r="O32" i="40"/>
  <c r="N5" i="37"/>
  <c r="O5" i="37" s="1"/>
  <c r="N23" i="34"/>
  <c r="O23" i="34" s="1"/>
  <c r="H39" i="36"/>
  <c r="G42" i="40"/>
  <c r="K42" i="40"/>
  <c r="N5" i="36"/>
  <c r="O5" i="36" s="1"/>
  <c r="N5" i="35"/>
  <c r="O5" i="35" s="1"/>
  <c r="L41" i="34"/>
  <c r="M39" i="35"/>
  <c r="D39" i="36"/>
  <c r="G42" i="38"/>
  <c r="N32" i="33"/>
  <c r="O32" i="33" s="1"/>
  <c r="I41" i="34"/>
  <c r="N19" i="41"/>
  <c r="O19" i="41"/>
  <c r="N37" i="41"/>
  <c r="O37" i="41" s="1"/>
  <c r="O32" i="41"/>
  <c r="N28" i="41"/>
  <c r="O28" i="41"/>
  <c r="O28" i="42"/>
  <c r="N23" i="42"/>
  <c r="O23" i="42"/>
  <c r="N19" i="42"/>
  <c r="O19" i="42" s="1"/>
  <c r="N14" i="42"/>
  <c r="O14" i="42" s="1"/>
  <c r="N5" i="42"/>
  <c r="O5" i="42"/>
  <c r="O37" i="43"/>
  <c r="O32" i="43"/>
  <c r="N28" i="43"/>
  <c r="O28" i="43" s="1"/>
  <c r="N14" i="43"/>
  <c r="O14" i="43" s="1"/>
  <c r="N37" i="44"/>
  <c r="O37" i="44" s="1"/>
  <c r="N23" i="44"/>
  <c r="O23" i="44" s="1"/>
  <c r="O19" i="44"/>
  <c r="N14" i="44"/>
  <c r="O14" i="44"/>
  <c r="N5" i="44"/>
  <c r="O5" i="44" s="1"/>
  <c r="O29" i="45"/>
  <c r="O24" i="45"/>
  <c r="N20" i="45"/>
  <c r="O20" i="45" s="1"/>
  <c r="N14" i="45"/>
  <c r="O14" i="45"/>
  <c r="N24" i="46"/>
  <c r="O24" i="46"/>
  <c r="N14" i="46"/>
  <c r="O14" i="46" s="1"/>
  <c r="O39" i="47"/>
  <c r="P39" i="47" s="1"/>
  <c r="O25" i="47"/>
  <c r="P25" i="47" s="1"/>
  <c r="P20" i="47"/>
  <c r="O5" i="47"/>
  <c r="P5" i="47" s="1"/>
  <c r="O41" i="48" l="1"/>
  <c r="P41" i="48" s="1"/>
  <c r="N41" i="34"/>
  <c r="O41" i="34" s="1"/>
  <c r="N5" i="41"/>
  <c r="O5" i="41" s="1"/>
  <c r="N13" i="38"/>
  <c r="O13" i="38" s="1"/>
  <c r="I42" i="38"/>
  <c r="G39" i="35"/>
  <c r="D41" i="42"/>
  <c r="H40" i="43"/>
  <c r="N5" i="43"/>
  <c r="O5" i="43" s="1"/>
  <c r="K41" i="39"/>
  <c r="N5" i="39"/>
  <c r="O5" i="39" s="1"/>
  <c r="N42" i="40"/>
  <c r="O42" i="40" s="1"/>
  <c r="D42" i="46"/>
  <c r="N5" i="46"/>
  <c r="O5" i="46" s="1"/>
  <c r="L39" i="36"/>
  <c r="F42" i="37"/>
  <c r="G40" i="33"/>
  <c r="N18" i="33"/>
  <c r="O18" i="33" s="1"/>
  <c r="N18" i="36"/>
  <c r="O18" i="36" s="1"/>
  <c r="N42" i="37"/>
  <c r="O42" i="37" s="1"/>
  <c r="J42" i="38"/>
  <c r="N42" i="38" s="1"/>
  <c r="O42" i="38" s="1"/>
  <c r="N5" i="38"/>
  <c r="O5" i="38" s="1"/>
  <c r="F42" i="40"/>
  <c r="N5" i="40"/>
  <c r="O5" i="40" s="1"/>
  <c r="N5" i="45"/>
  <c r="O5" i="45" s="1"/>
  <c r="L42" i="45"/>
  <c r="H42" i="46"/>
  <c r="N14" i="41"/>
  <c r="O14" i="41" s="1"/>
  <c r="L41" i="39"/>
  <c r="N37" i="39"/>
  <c r="O37" i="39" s="1"/>
  <c r="N38" i="33"/>
  <c r="O38" i="33" s="1"/>
  <c r="D40" i="33"/>
  <c r="N40" i="33" s="1"/>
  <c r="O40" i="33" s="1"/>
  <c r="N28" i="33"/>
  <c r="O28" i="33" s="1"/>
  <c r="G41" i="34"/>
  <c r="N33" i="34"/>
  <c r="O33" i="34" s="1"/>
  <c r="N19" i="39"/>
  <c r="O19" i="39" s="1"/>
  <c r="M41" i="39"/>
  <c r="J42" i="40"/>
  <c r="N23" i="40"/>
  <c r="O23" i="40" s="1"/>
  <c r="D42" i="45"/>
  <c r="J42" i="46"/>
  <c r="N20" i="46"/>
  <c r="O20" i="46" s="1"/>
  <c r="F42" i="46"/>
  <c r="M43" i="47"/>
  <c r="N5" i="34"/>
  <c r="O5" i="34" s="1"/>
  <c r="N22" i="33"/>
  <c r="O22" i="33" s="1"/>
  <c r="N39" i="35"/>
  <c r="O39" i="35" s="1"/>
  <c r="G41" i="39"/>
  <c r="N41" i="39" s="1"/>
  <c r="O41" i="39" s="1"/>
  <c r="N14" i="39"/>
  <c r="O14" i="39" s="1"/>
  <c r="D40" i="43"/>
  <c r="J40" i="44"/>
  <c r="F42" i="45"/>
  <c r="L42" i="37"/>
  <c r="M40" i="33"/>
  <c r="N18" i="38"/>
  <c r="O18" i="38" s="1"/>
  <c r="N29" i="38"/>
  <c r="O29" i="38" s="1"/>
  <c r="F41" i="42"/>
  <c r="F40" i="43"/>
  <c r="L40" i="44"/>
  <c r="N40" i="44" s="1"/>
  <c r="O40" i="44" s="1"/>
  <c r="E43" i="47"/>
  <c r="O43" i="47" s="1"/>
  <c r="P43" i="47" s="1"/>
  <c r="O14" i="47"/>
  <c r="P14" i="47" s="1"/>
  <c r="N39" i="36"/>
  <c r="O39" i="36" s="1"/>
  <c r="F43" i="47"/>
  <c r="N5" i="33"/>
  <c r="O5" i="33" s="1"/>
  <c r="N41" i="42" l="1"/>
  <c r="O41" i="42" s="1"/>
  <c r="N42" i="45"/>
  <c r="O42" i="45" s="1"/>
  <c r="N40" i="43"/>
  <c r="O40" i="43" s="1"/>
  <c r="N42" i="46"/>
  <c r="O42" i="46" s="1"/>
</calcChain>
</file>

<file path=xl/sharedStrings.xml><?xml version="1.0" encoding="utf-8"?>
<sst xmlns="http://schemas.openxmlformats.org/spreadsheetml/2006/main" count="972" uniqueCount="116">
  <si>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</si>
  <si>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</si>
  <si>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</si>
  <si>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</si>
  <si>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</si>
  <si>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</si>
  <si>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</si>
  <si>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</si>
  <si>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</si>
  <si>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</si>
  <si>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</si>
  <si>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</si>
  <si>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</si>
  <si>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</si>
  <si>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</si>
  <si>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</si>
  <si>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</si>
  <si>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</si>
  <si>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</si>
  <si>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</si>
  <si>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</si>
  <si>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</si>
  <si>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</si>
  <si>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</si>
  <si>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</si>
  <si>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</si>
  <si>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</si>
  <si>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</si>
  <si>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</si>
  <si>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</si>
  <si>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</si>
  <si>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</si>
  <si>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</si>
  <si>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</si>
  <si>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</si>
  <si>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</si>
  <si>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</si>
  <si>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Airports</t>
  </si>
  <si>
    <t>Water Transportation Systems</t>
  </si>
  <si>
    <t>Parking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</si>
  <si>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</si>
  <si>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</si>
  <si>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</si>
  <si>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</si>
  <si>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</si>
  <si>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Culture / Recreation</t>
  </si>
  <si>
    <t>Libraries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</si>
  <si>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</si>
  <si>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</si>
  <si>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</si>
  <si>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</si>
  <si>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</si>
  <si>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</si>
  <si>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</si>
  <si>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St. Petersburg Expenditures Reported by Account Code and Fund Type</t>
  </si>
  <si>
    <t>Local Fiscal Year Ended September 30, 2010</t>
  </si>
  <si>
    <t>Conservation and Resource Management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</si>
  <si>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</si>
  <si>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</si>
  <si>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</si>
  <si>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</si>
  <si>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Mass Transit Systems</t>
  </si>
  <si>
    <t>2011 Municipal Population:</t>
  </si>
  <si>
    <t>Local Fiscal Year Ended September 30, 2012</t>
  </si>
  <si>
    <t>2012 Municipal Population:</t>
  </si>
  <si>
    <t>Local Fiscal Year Ended September 30, 2013</t>
  </si>
  <si>
    <t>Comprehensive Planning</t>
  </si>
  <si>
    <t>Proprietary - Other Non-Operating Disbursements</t>
  </si>
  <si>
    <t>Proprietary - Non-Operating Interest Expense</t>
  </si>
  <si>
    <t>Special Items (Loss)</t>
  </si>
  <si>
    <t>2013 Municipal Population:</t>
  </si>
  <si>
    <t>Local Fiscal Year Ended September 30, 2008</t>
  </si>
  <si>
    <t>Other Physical Environment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</si>
  <si>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</si>
  <si>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</si>
  <si>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</si>
  <si>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</si>
  <si>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</si>
  <si>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</si>
  <si>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</si>
  <si>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Water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</si>
  <si>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</si>
  <si>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</si>
  <si>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</si>
  <si>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</si>
  <si>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</si>
  <si>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</si>
  <si>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</si>
  <si>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</si>
  <si>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</si>
  <si>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</si>
  <si>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</si>
  <si>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</si>
  <si>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</si>
  <si>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</si>
  <si>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</si>
  <si>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</si>
  <si>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</si>
  <si>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</si>
  <si>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</si>
  <si>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</si>
  <si>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</si>
  <si>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</si>
  <si>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</si>
  <si>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</si>
  <si>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</si>
  <si>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</si>
  <si>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 Utility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</si>
  <si>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</si>
  <si>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</si>
  <si>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</si>
  <si>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</si>
  <si>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</si>
  <si>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Human Services</t>
  </si>
  <si>
    <t>Public Assistance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</si>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</sst>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29227082</v>
      </c>
      <c r="E5" s="26">
        <f t="shared" si="0"/>
        <v>98524</v>
      </c>
      <c r="F5" s="26">
        <f t="shared" si="0"/>
        <v>14258508</v>
      </c>
      <c r="G5" s="26">
        <f t="shared" si="0"/>
        <v>31889</v>
      </c>
      <c r="H5" s="26">
        <f t="shared" si="0"/>
        <v>598</v>
      </c>
      <c r="I5" s="26">
        <f t="shared" si="0"/>
        <v>0</v>
      </c>
      <c r="J5" s="26">
        <f t="shared" si="0"/>
        <v>135859378</v>
      </c>
      <c r="K5" s="26">
        <f t="shared" si="0"/>
        <v>87431498</v>
      </c>
      <c r="L5" s="26">
        <f t="shared" si="0"/>
        <v>0</v>
      </c>
      <c r="M5" s="26">
        <f t="shared" si="0"/>
        <v>0</v>
      </c>
      <c r="N5" s="26">
        <f t="shared" si="0"/>
        <v>200</v>
      </c>
      <c r="O5" s="27">
        <f>SUM(D5:N5)</f>
        <v>266907677</v>
      </c>
      <c r="P5" s="32">
        <f t="shared" ref="P5:P41" si="1">(O5/P$43)</f>
        <v>1004.235339488754</v>
      </c>
      <c r="Q5" s="6"/>
    </row>
    <row r="6" spans="1:134">
      <c r="A6" s="12"/>
      <c r="B6" s="44">
        <v>511</v>
      </c>
      <c r="C6" s="20" t="s">
        <v>19</v>
      </c>
      <c r="D6" s="46">
        <v>2022853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2022853</v>
      </c>
      <c r="P6" s="47">
        <f t="shared" si="1"/>
        <v>7.6109480702229648</v>
      </c>
      <c r="Q6" s="9"/>
    </row>
    <row r="7" spans="1:134">
      <c r="A7" s="12"/>
      <c r="B7" s="44">
        <v>512</v>
      </c>
      <c r="C7" s="20" t="s">
        <v>20</v>
      </c>
      <c r="D7" s="46">
        <v>5313807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5313807</v>
      </c>
      <c r="P7" s="47">
        <f t="shared" si="1"/>
        <v>19.993103370431406</v>
      </c>
      <c r="Q7" s="9"/>
    </row>
    <row r="8" spans="1:134">
      <c r="A8" s="12"/>
      <c r="B8" s="44">
        <v>513</v>
      </c>
      <c r="C8" s="20" t="s">
        <v>21</v>
      </c>
      <c r="D8" s="46">
        <v>14600281</v>
      </c>
      <c r="E8" s="46">
        <v>98524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4125627</v>
      </c>
      <c r="L8" s="46">
        <v>0</v>
      </c>
      <c r="M8" s="46">
        <v>0</v>
      </c>
      <c r="N8" s="46">
        <v>200</v>
      </c>
      <c r="O8" s="46">
        <f t="shared" si="2"/>
        <v>18824632</v>
      </c>
      <c r="P8" s="47">
        <f t="shared" si="1"/>
        <v>70.827339699452935</v>
      </c>
      <c r="Q8" s="9"/>
    </row>
    <row r="9" spans="1:134">
      <c r="A9" s="12"/>
      <c r="B9" s="44">
        <v>514</v>
      </c>
      <c r="C9" s="20" t="s">
        <v>22</v>
      </c>
      <c r="D9" s="46">
        <v>3744184</v>
      </c>
      <c r="E9" s="46">
        <v>0</v>
      </c>
      <c r="F9" s="46">
        <v>0</v>
      </c>
      <c r="G9" s="46">
        <v>31889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3776073</v>
      </c>
      <c r="P9" s="47">
        <f t="shared" si="1"/>
        <v>14.207406822132425</v>
      </c>
      <c r="Q9" s="9"/>
    </row>
    <row r="10" spans="1:134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14258508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14258508</v>
      </c>
      <c r="P10" s="47">
        <f t="shared" si="1"/>
        <v>53.647380183759623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83305871</v>
      </c>
      <c r="L11" s="46">
        <v>0</v>
      </c>
      <c r="M11" s="46">
        <v>0</v>
      </c>
      <c r="N11" s="46">
        <v>0</v>
      </c>
      <c r="O11" s="46">
        <f t="shared" si="2"/>
        <v>83305871</v>
      </c>
      <c r="P11" s="47">
        <f t="shared" si="1"/>
        <v>313.43684297657478</v>
      </c>
      <c r="Q11" s="9"/>
    </row>
    <row r="12" spans="1:134">
      <c r="A12" s="12"/>
      <c r="B12" s="44">
        <v>519</v>
      </c>
      <c r="C12" s="20" t="s">
        <v>25</v>
      </c>
      <c r="D12" s="46">
        <v>3545957</v>
      </c>
      <c r="E12" s="46">
        <v>0</v>
      </c>
      <c r="F12" s="46">
        <v>0</v>
      </c>
      <c r="G12" s="46">
        <v>0</v>
      </c>
      <c r="H12" s="46">
        <v>598</v>
      </c>
      <c r="I12" s="46">
        <v>0</v>
      </c>
      <c r="J12" s="46">
        <v>135859378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139405933</v>
      </c>
      <c r="P12" s="47">
        <f t="shared" si="1"/>
        <v>524.51231836617978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SUM(D14:D18)</f>
        <v>183107556</v>
      </c>
      <c r="E13" s="31">
        <f t="shared" si="3"/>
        <v>20034959</v>
      </c>
      <c r="F13" s="31">
        <f t="shared" si="3"/>
        <v>0</v>
      </c>
      <c r="G13" s="31">
        <f t="shared" si="3"/>
        <v>1936859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462987</v>
      </c>
      <c r="N13" s="31">
        <f t="shared" si="3"/>
        <v>0</v>
      </c>
      <c r="O13" s="42">
        <f>SUM(D13:N13)</f>
        <v>205542361</v>
      </c>
      <c r="P13" s="43">
        <f t="shared" si="1"/>
        <v>773.34944051892148</v>
      </c>
      <c r="Q13" s="10"/>
    </row>
    <row r="14" spans="1:134">
      <c r="A14" s="12"/>
      <c r="B14" s="44">
        <v>521</v>
      </c>
      <c r="C14" s="20" t="s">
        <v>27</v>
      </c>
      <c r="D14" s="46">
        <v>136702576</v>
      </c>
      <c r="E14" s="46">
        <v>580924</v>
      </c>
      <c r="F14" s="46">
        <v>0</v>
      </c>
      <c r="G14" s="46">
        <v>212334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137495834</v>
      </c>
      <c r="P14" s="47">
        <f t="shared" si="1"/>
        <v>517.3256051952352</v>
      </c>
      <c r="Q14" s="9"/>
    </row>
    <row r="15" spans="1:134">
      <c r="A15" s="12"/>
      <c r="B15" s="44">
        <v>522</v>
      </c>
      <c r="C15" s="20" t="s">
        <v>28</v>
      </c>
      <c r="D15" s="46">
        <v>43010454</v>
      </c>
      <c r="E15" s="46">
        <v>0</v>
      </c>
      <c r="F15" s="46">
        <v>0</v>
      </c>
      <c r="G15" s="46">
        <v>263341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43273795</v>
      </c>
      <c r="P15" s="47">
        <f t="shared" si="1"/>
        <v>162.81687623691596</v>
      </c>
      <c r="Q15" s="9"/>
    </row>
    <row r="16" spans="1:134">
      <c r="A16" s="12"/>
      <c r="B16" s="44">
        <v>524</v>
      </c>
      <c r="C16" s="20" t="s">
        <v>29</v>
      </c>
      <c r="D16" s="46">
        <v>3394526</v>
      </c>
      <c r="E16" s="46">
        <v>170554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3565080</v>
      </c>
      <c r="P16" s="47">
        <f t="shared" si="1"/>
        <v>13.413549450301375</v>
      </c>
      <c r="Q16" s="9"/>
    </row>
    <row r="17" spans="1:17">
      <c r="A17" s="12"/>
      <c r="B17" s="44">
        <v>526</v>
      </c>
      <c r="C17" s="20" t="s">
        <v>30</v>
      </c>
      <c r="D17" s="46">
        <v>0</v>
      </c>
      <c r="E17" s="46">
        <v>19283481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19283481</v>
      </c>
      <c r="P17" s="47">
        <f t="shared" si="1"/>
        <v>72.553750818339836</v>
      </c>
      <c r="Q17" s="9"/>
    </row>
    <row r="18" spans="1:17">
      <c r="A18" s="12"/>
      <c r="B18" s="44">
        <v>529</v>
      </c>
      <c r="C18" s="20" t="s">
        <v>99</v>
      </c>
      <c r="D18" s="46">
        <v>0</v>
      </c>
      <c r="E18" s="46">
        <v>0</v>
      </c>
      <c r="F18" s="46">
        <v>0</v>
      </c>
      <c r="G18" s="46">
        <v>1461184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462987</v>
      </c>
      <c r="N18" s="46">
        <v>0</v>
      </c>
      <c r="O18" s="46">
        <f t="shared" si="4"/>
        <v>1924171</v>
      </c>
      <c r="P18" s="47">
        <f t="shared" si="1"/>
        <v>7.2396588181291435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SUM(D20:D23)</f>
        <v>1028941</v>
      </c>
      <c r="E19" s="31">
        <f t="shared" si="5"/>
        <v>0</v>
      </c>
      <c r="F19" s="31">
        <f t="shared" si="5"/>
        <v>0</v>
      </c>
      <c r="G19" s="31">
        <f t="shared" si="5"/>
        <v>12745</v>
      </c>
      <c r="H19" s="31">
        <f t="shared" si="5"/>
        <v>0</v>
      </c>
      <c r="I19" s="31">
        <f t="shared" si="5"/>
        <v>251066146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252107832</v>
      </c>
      <c r="P19" s="43">
        <f t="shared" si="1"/>
        <v>948.55118856807462</v>
      </c>
      <c r="Q19" s="10"/>
    </row>
    <row r="20" spans="1:17">
      <c r="A20" s="12"/>
      <c r="B20" s="44">
        <v>534</v>
      </c>
      <c r="C20" s="20" t="s">
        <v>32</v>
      </c>
      <c r="D20" s="46">
        <v>16173</v>
      </c>
      <c r="E20" s="46">
        <v>0</v>
      </c>
      <c r="F20" s="46">
        <v>0</v>
      </c>
      <c r="G20" s="46">
        <v>0</v>
      </c>
      <c r="H20" s="46">
        <v>0</v>
      </c>
      <c r="I20" s="46">
        <v>51566216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8" si="6">SUM(D20:N20)</f>
        <v>51582389</v>
      </c>
      <c r="P20" s="47">
        <f t="shared" si="1"/>
        <v>194.07781189094823</v>
      </c>
      <c r="Q20" s="9"/>
    </row>
    <row r="21" spans="1:17">
      <c r="A21" s="12"/>
      <c r="B21" s="44">
        <v>536</v>
      </c>
      <c r="C21" s="20" t="s">
        <v>33</v>
      </c>
      <c r="D21" s="46">
        <v>4659</v>
      </c>
      <c r="E21" s="46">
        <v>0</v>
      </c>
      <c r="F21" s="46">
        <v>0</v>
      </c>
      <c r="G21" s="46">
        <v>0</v>
      </c>
      <c r="H21" s="46">
        <v>0</v>
      </c>
      <c r="I21" s="46">
        <v>172919950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172924609</v>
      </c>
      <c r="P21" s="47">
        <f t="shared" si="1"/>
        <v>650.62573462461717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26579980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26579980</v>
      </c>
      <c r="P22" s="47">
        <f t="shared" si="1"/>
        <v>100.00669721802079</v>
      </c>
      <c r="Q22" s="9"/>
    </row>
    <row r="23" spans="1:17">
      <c r="A23" s="12"/>
      <c r="B23" s="44">
        <v>539</v>
      </c>
      <c r="C23" s="20" t="s">
        <v>72</v>
      </c>
      <c r="D23" s="46">
        <v>1008109</v>
      </c>
      <c r="E23" s="46">
        <v>0</v>
      </c>
      <c r="F23" s="46">
        <v>0</v>
      </c>
      <c r="G23" s="46">
        <v>12745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1020854</v>
      </c>
      <c r="P23" s="47">
        <f t="shared" si="1"/>
        <v>3.8409448344884152</v>
      </c>
      <c r="Q23" s="9"/>
    </row>
    <row r="24" spans="1:17" ht="15.75">
      <c r="A24" s="28" t="s">
        <v>35</v>
      </c>
      <c r="B24" s="29"/>
      <c r="C24" s="30"/>
      <c r="D24" s="31">
        <f t="shared" ref="D24:N24" si="7">SUM(D25:D28)</f>
        <v>15581789</v>
      </c>
      <c r="E24" s="31">
        <f t="shared" si="7"/>
        <v>528714</v>
      </c>
      <c r="F24" s="31">
        <f t="shared" si="7"/>
        <v>0</v>
      </c>
      <c r="G24" s="31">
        <f t="shared" si="7"/>
        <v>9208266</v>
      </c>
      <c r="H24" s="31">
        <f t="shared" si="7"/>
        <v>0</v>
      </c>
      <c r="I24" s="31">
        <f t="shared" si="7"/>
        <v>11976760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37295529</v>
      </c>
      <c r="P24" s="43">
        <f t="shared" si="1"/>
        <v>140.32375781655642</v>
      </c>
      <c r="Q24" s="10"/>
    </row>
    <row r="25" spans="1:17">
      <c r="A25" s="12"/>
      <c r="B25" s="44">
        <v>541</v>
      </c>
      <c r="C25" s="20" t="s">
        <v>36</v>
      </c>
      <c r="D25" s="46">
        <v>14233512</v>
      </c>
      <c r="E25" s="46">
        <v>528714</v>
      </c>
      <c r="F25" s="46">
        <v>0</v>
      </c>
      <c r="G25" s="46">
        <v>8790179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23552405</v>
      </c>
      <c r="P25" s="47">
        <f t="shared" si="1"/>
        <v>88.615500673484277</v>
      </c>
      <c r="Q25" s="9"/>
    </row>
    <row r="26" spans="1:17">
      <c r="A26" s="12"/>
      <c r="B26" s="44">
        <v>542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2641166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2641166</v>
      </c>
      <c r="P26" s="47">
        <f t="shared" si="1"/>
        <v>9.937339624203295</v>
      </c>
      <c r="Q26" s="9"/>
    </row>
    <row r="27" spans="1:17">
      <c r="A27" s="12"/>
      <c r="B27" s="44">
        <v>543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1251938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1251938</v>
      </c>
      <c r="P27" s="47">
        <f t="shared" si="1"/>
        <v>4.7103942328675377</v>
      </c>
      <c r="Q27" s="9"/>
    </row>
    <row r="28" spans="1:17">
      <c r="A28" s="12"/>
      <c r="B28" s="44">
        <v>545</v>
      </c>
      <c r="C28" s="20" t="s">
        <v>39</v>
      </c>
      <c r="D28" s="46">
        <v>1348277</v>
      </c>
      <c r="E28" s="46">
        <v>0</v>
      </c>
      <c r="F28" s="46">
        <v>0</v>
      </c>
      <c r="G28" s="46">
        <v>418087</v>
      </c>
      <c r="H28" s="46">
        <v>0</v>
      </c>
      <c r="I28" s="46">
        <v>8083656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9850020</v>
      </c>
      <c r="P28" s="47">
        <f t="shared" si="1"/>
        <v>37.060523286001306</v>
      </c>
      <c r="Q28" s="9"/>
    </row>
    <row r="29" spans="1:17" ht="15.75">
      <c r="A29" s="28" t="s">
        <v>41</v>
      </c>
      <c r="B29" s="29"/>
      <c r="C29" s="30"/>
      <c r="D29" s="31">
        <f t="shared" ref="D29:N29" si="8">SUM(D30:D32)</f>
        <v>12854876</v>
      </c>
      <c r="E29" s="31">
        <f t="shared" si="8"/>
        <v>28009088</v>
      </c>
      <c r="F29" s="31">
        <f t="shared" si="8"/>
        <v>0</v>
      </c>
      <c r="G29" s="31">
        <f t="shared" si="8"/>
        <v>21945918</v>
      </c>
      <c r="H29" s="31">
        <f t="shared" si="8"/>
        <v>0</v>
      </c>
      <c r="I29" s="31">
        <f t="shared" si="8"/>
        <v>1119360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63929242</v>
      </c>
      <c r="P29" s="43">
        <f t="shared" si="1"/>
        <v>240.5326244817181</v>
      </c>
      <c r="Q29" s="10"/>
    </row>
    <row r="30" spans="1:17">
      <c r="A30" s="13"/>
      <c r="B30" s="45">
        <v>552</v>
      </c>
      <c r="C30" s="21" t="s">
        <v>42</v>
      </c>
      <c r="D30" s="46">
        <v>10468880</v>
      </c>
      <c r="E30" s="46">
        <v>16809560</v>
      </c>
      <c r="F30" s="46">
        <v>0</v>
      </c>
      <c r="G30" s="46">
        <v>200000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27478440</v>
      </c>
      <c r="P30" s="47">
        <f t="shared" si="1"/>
        <v>103.38713682642165</v>
      </c>
      <c r="Q30" s="9"/>
    </row>
    <row r="31" spans="1:17">
      <c r="A31" s="13"/>
      <c r="B31" s="45">
        <v>554</v>
      </c>
      <c r="C31" s="21" t="s">
        <v>43</v>
      </c>
      <c r="D31" s="46">
        <v>1217284</v>
      </c>
      <c r="E31" s="46">
        <v>11199528</v>
      </c>
      <c r="F31" s="46">
        <v>0</v>
      </c>
      <c r="G31" s="46">
        <v>974714</v>
      </c>
      <c r="H31" s="46">
        <v>0</v>
      </c>
      <c r="I31" s="46">
        <v>1119360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14510886</v>
      </c>
      <c r="P31" s="47">
        <f t="shared" si="1"/>
        <v>54.5969478745739</v>
      </c>
      <c r="Q31" s="9"/>
    </row>
    <row r="32" spans="1:17">
      <c r="A32" s="13"/>
      <c r="B32" s="45">
        <v>559</v>
      </c>
      <c r="C32" s="21" t="s">
        <v>44</v>
      </c>
      <c r="D32" s="46">
        <v>1168712</v>
      </c>
      <c r="E32" s="46">
        <v>0</v>
      </c>
      <c r="F32" s="46">
        <v>0</v>
      </c>
      <c r="G32" s="46">
        <v>20771204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21939916</v>
      </c>
      <c r="P32" s="47">
        <f t="shared" si="1"/>
        <v>82.54853978072255</v>
      </c>
      <c r="Q32" s="9"/>
    </row>
    <row r="33" spans="1:120" ht="15.75">
      <c r="A33" s="28" t="s">
        <v>113</v>
      </c>
      <c r="B33" s="29"/>
      <c r="C33" s="30"/>
      <c r="D33" s="31">
        <f t="shared" ref="D33:N33" si="9">SUM(D34:D34)</f>
        <v>3941151</v>
      </c>
      <c r="E33" s="31">
        <f t="shared" si="9"/>
        <v>3301416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7242567</v>
      </c>
      <c r="P33" s="43">
        <f t="shared" si="1"/>
        <v>27.250028218615256</v>
      </c>
      <c r="Q33" s="10"/>
    </row>
    <row r="34" spans="1:120">
      <c r="A34" s="12"/>
      <c r="B34" s="44">
        <v>564</v>
      </c>
      <c r="C34" s="20" t="s">
        <v>114</v>
      </c>
      <c r="D34" s="46">
        <v>3941151</v>
      </c>
      <c r="E34" s="46">
        <v>3301416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7242567</v>
      </c>
      <c r="P34" s="47">
        <f t="shared" si="1"/>
        <v>27.250028218615256</v>
      </c>
      <c r="Q34" s="9"/>
    </row>
    <row r="35" spans="1:120" ht="15.75">
      <c r="A35" s="28" t="s">
        <v>45</v>
      </c>
      <c r="B35" s="29"/>
      <c r="C35" s="30"/>
      <c r="D35" s="31">
        <f t="shared" ref="D35:N35" si="10">SUM(D36:D38)</f>
        <v>60260633</v>
      </c>
      <c r="E35" s="31">
        <f t="shared" si="10"/>
        <v>499251</v>
      </c>
      <c r="F35" s="31">
        <f t="shared" si="10"/>
        <v>0</v>
      </c>
      <c r="G35" s="31">
        <f t="shared" si="10"/>
        <v>4187542</v>
      </c>
      <c r="H35" s="31">
        <f t="shared" si="10"/>
        <v>0</v>
      </c>
      <c r="I35" s="31">
        <f t="shared" si="10"/>
        <v>32151394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97098820</v>
      </c>
      <c r="P35" s="43">
        <f t="shared" si="1"/>
        <v>365.33256578699837</v>
      </c>
      <c r="Q35" s="9"/>
    </row>
    <row r="36" spans="1:120">
      <c r="A36" s="12"/>
      <c r="B36" s="44">
        <v>571</v>
      </c>
      <c r="C36" s="20" t="s">
        <v>46</v>
      </c>
      <c r="D36" s="46">
        <v>8493083</v>
      </c>
      <c r="E36" s="46">
        <v>10134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8503217</v>
      </c>
      <c r="P36" s="47">
        <f t="shared" si="1"/>
        <v>31.993201194964293</v>
      </c>
      <c r="Q36" s="9"/>
    </row>
    <row r="37" spans="1:120">
      <c r="A37" s="12"/>
      <c r="B37" s="44">
        <v>572</v>
      </c>
      <c r="C37" s="20" t="s">
        <v>47</v>
      </c>
      <c r="D37" s="46">
        <v>51767550</v>
      </c>
      <c r="E37" s="46">
        <v>489117</v>
      </c>
      <c r="F37" s="46">
        <v>0</v>
      </c>
      <c r="G37" s="46">
        <v>4187542</v>
      </c>
      <c r="H37" s="46">
        <v>0</v>
      </c>
      <c r="I37" s="46">
        <v>7216383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63660592</v>
      </c>
      <c r="P37" s="47">
        <f t="shared" si="1"/>
        <v>239.52183368324415</v>
      </c>
      <c r="Q37" s="9"/>
    </row>
    <row r="38" spans="1:120">
      <c r="A38" s="12"/>
      <c r="B38" s="44">
        <v>575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24935011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24935011</v>
      </c>
      <c r="P38" s="47">
        <f t="shared" si="1"/>
        <v>93.817530908789905</v>
      </c>
      <c r="Q38" s="9"/>
    </row>
    <row r="39" spans="1:120" ht="15.75">
      <c r="A39" s="28" t="s">
        <v>52</v>
      </c>
      <c r="B39" s="29"/>
      <c r="C39" s="30"/>
      <c r="D39" s="31">
        <f t="shared" ref="D39:N39" si="11">SUM(D40:D40)</f>
        <v>39673002</v>
      </c>
      <c r="E39" s="31">
        <f t="shared" si="11"/>
        <v>9798325</v>
      </c>
      <c r="F39" s="31">
        <f t="shared" si="11"/>
        <v>514061</v>
      </c>
      <c r="G39" s="31">
        <f t="shared" si="11"/>
        <v>2650173</v>
      </c>
      <c r="H39" s="31">
        <f t="shared" si="11"/>
        <v>9999</v>
      </c>
      <c r="I39" s="31">
        <f t="shared" si="11"/>
        <v>27141305</v>
      </c>
      <c r="J39" s="31">
        <f t="shared" si="11"/>
        <v>3287397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83074262</v>
      </c>
      <c r="P39" s="43">
        <f t="shared" si="1"/>
        <v>312.56541827512774</v>
      </c>
      <c r="Q39" s="9"/>
    </row>
    <row r="40" spans="1:120" ht="15.75" thickBot="1">
      <c r="A40" s="12"/>
      <c r="B40" s="44">
        <v>581</v>
      </c>
      <c r="C40" s="20" t="s">
        <v>108</v>
      </c>
      <c r="D40" s="46">
        <v>39673002</v>
      </c>
      <c r="E40" s="46">
        <v>9798325</v>
      </c>
      <c r="F40" s="46">
        <v>514061</v>
      </c>
      <c r="G40" s="46">
        <v>2650173</v>
      </c>
      <c r="H40" s="46">
        <v>9999</v>
      </c>
      <c r="I40" s="46">
        <v>27141305</v>
      </c>
      <c r="J40" s="46">
        <v>3287397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83074262</v>
      </c>
      <c r="P40" s="47">
        <f t="shared" si="1"/>
        <v>312.56541827512774</v>
      </c>
      <c r="Q40" s="9"/>
    </row>
    <row r="41" spans="1:120" ht="16.5" thickBot="1">
      <c r="A41" s="14" t="s">
        <v>10</v>
      </c>
      <c r="B41" s="23"/>
      <c r="C41" s="22"/>
      <c r="D41" s="15">
        <f>SUM(D5,D13,D19,D24,D29,D33,D35,D39)</f>
        <v>345675030</v>
      </c>
      <c r="E41" s="15">
        <f t="shared" ref="E41:N41" si="12">SUM(E5,E13,E19,E24,E29,E33,E35,E39)</f>
        <v>62270277</v>
      </c>
      <c r="F41" s="15">
        <f t="shared" si="12"/>
        <v>14772569</v>
      </c>
      <c r="G41" s="15">
        <f t="shared" si="12"/>
        <v>39973392</v>
      </c>
      <c r="H41" s="15">
        <f t="shared" si="12"/>
        <v>10597</v>
      </c>
      <c r="I41" s="15">
        <f t="shared" si="12"/>
        <v>323454965</v>
      </c>
      <c r="J41" s="15">
        <f t="shared" si="12"/>
        <v>139146775</v>
      </c>
      <c r="K41" s="15">
        <f t="shared" si="12"/>
        <v>87431498</v>
      </c>
      <c r="L41" s="15">
        <f t="shared" si="12"/>
        <v>0</v>
      </c>
      <c r="M41" s="15">
        <f t="shared" si="12"/>
        <v>462987</v>
      </c>
      <c r="N41" s="15">
        <f t="shared" si="12"/>
        <v>200</v>
      </c>
      <c r="O41" s="15">
        <f>SUM(D41:N41)</f>
        <v>1013198290</v>
      </c>
      <c r="P41" s="37">
        <f t="shared" si="1"/>
        <v>3812.140363154766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93" t="s">
        <v>115</v>
      </c>
      <c r="N43" s="93"/>
      <c r="O43" s="93"/>
      <c r="P43" s="41">
        <v>265782</v>
      </c>
    </row>
    <row r="44" spans="1:12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20" ht="15.75" customHeight="1" thickBot="1">
      <c r="A45" s="97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20009436</v>
      </c>
      <c r="E5" s="59">
        <f t="shared" si="0"/>
        <v>0</v>
      </c>
      <c r="F5" s="59">
        <f t="shared" si="0"/>
        <v>34877365</v>
      </c>
      <c r="G5" s="59">
        <f t="shared" si="0"/>
        <v>117060</v>
      </c>
      <c r="H5" s="59">
        <f t="shared" si="0"/>
        <v>0</v>
      </c>
      <c r="I5" s="59">
        <f t="shared" si="0"/>
        <v>0</v>
      </c>
      <c r="J5" s="59">
        <f t="shared" si="0"/>
        <v>108031334</v>
      </c>
      <c r="K5" s="59">
        <f t="shared" si="0"/>
        <v>63082334</v>
      </c>
      <c r="L5" s="59">
        <f t="shared" si="0"/>
        <v>0</v>
      </c>
      <c r="M5" s="59">
        <f t="shared" si="0"/>
        <v>0</v>
      </c>
      <c r="N5" s="60">
        <f>SUM(D5:M5)</f>
        <v>226117529</v>
      </c>
      <c r="O5" s="61">
        <f t="shared" ref="O5:O41" si="1">(N5/O$43)</f>
        <v>895.96916060418744</v>
      </c>
      <c r="P5" s="62"/>
    </row>
    <row r="6" spans="1:133">
      <c r="A6" s="64"/>
      <c r="B6" s="65">
        <v>511</v>
      </c>
      <c r="C6" s="66" t="s">
        <v>19</v>
      </c>
      <c r="D6" s="67">
        <v>912760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912760</v>
      </c>
      <c r="O6" s="68">
        <f t="shared" si="1"/>
        <v>3.6167245177753475</v>
      </c>
      <c r="P6" s="69"/>
    </row>
    <row r="7" spans="1:133">
      <c r="A7" s="64"/>
      <c r="B7" s="65">
        <v>512</v>
      </c>
      <c r="C7" s="66" t="s">
        <v>20</v>
      </c>
      <c r="D7" s="67">
        <v>3842672</v>
      </c>
      <c r="E7" s="67">
        <v>0</v>
      </c>
      <c r="F7" s="67">
        <v>0</v>
      </c>
      <c r="G7" s="67">
        <v>117060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3959732</v>
      </c>
      <c r="O7" s="68">
        <f t="shared" si="1"/>
        <v>15.690060704040068</v>
      </c>
      <c r="P7" s="69"/>
    </row>
    <row r="8" spans="1:133">
      <c r="A8" s="64"/>
      <c r="B8" s="65">
        <v>513</v>
      </c>
      <c r="C8" s="66" t="s">
        <v>21</v>
      </c>
      <c r="D8" s="67">
        <v>8339542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3134140</v>
      </c>
      <c r="L8" s="67">
        <v>0</v>
      </c>
      <c r="M8" s="67">
        <v>0</v>
      </c>
      <c r="N8" s="67">
        <f t="shared" si="2"/>
        <v>11473682</v>
      </c>
      <c r="O8" s="68">
        <f t="shared" si="1"/>
        <v>45.463371530914678</v>
      </c>
      <c r="P8" s="69"/>
    </row>
    <row r="9" spans="1:133">
      <c r="A9" s="64"/>
      <c r="B9" s="65">
        <v>514</v>
      </c>
      <c r="C9" s="66" t="s">
        <v>22</v>
      </c>
      <c r="D9" s="67">
        <v>2534676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2534676</v>
      </c>
      <c r="O9" s="68">
        <f t="shared" si="1"/>
        <v>10.043412105938852</v>
      </c>
      <c r="P9" s="69"/>
    </row>
    <row r="10" spans="1:133">
      <c r="A10" s="64"/>
      <c r="B10" s="65">
        <v>515</v>
      </c>
      <c r="C10" s="66" t="s">
        <v>66</v>
      </c>
      <c r="D10" s="67">
        <v>584275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584275</v>
      </c>
      <c r="O10" s="68">
        <f t="shared" si="1"/>
        <v>2.3151340085270951</v>
      </c>
      <c r="P10" s="69"/>
    </row>
    <row r="11" spans="1:133">
      <c r="A11" s="64"/>
      <c r="B11" s="65">
        <v>517</v>
      </c>
      <c r="C11" s="66" t="s">
        <v>23</v>
      </c>
      <c r="D11" s="67">
        <v>0</v>
      </c>
      <c r="E11" s="67">
        <v>0</v>
      </c>
      <c r="F11" s="67">
        <v>34877365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34877365</v>
      </c>
      <c r="O11" s="68">
        <f t="shared" si="1"/>
        <v>138.19823514494476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59948194</v>
      </c>
      <c r="L12" s="67">
        <v>0</v>
      </c>
      <c r="M12" s="67">
        <v>0</v>
      </c>
      <c r="N12" s="67">
        <f t="shared" si="2"/>
        <v>59948194</v>
      </c>
      <c r="O12" s="68">
        <f t="shared" si="1"/>
        <v>237.53900591190782</v>
      </c>
      <c r="P12" s="69"/>
    </row>
    <row r="13" spans="1:133">
      <c r="A13" s="64"/>
      <c r="B13" s="65">
        <v>519</v>
      </c>
      <c r="C13" s="66" t="s">
        <v>75</v>
      </c>
      <c r="D13" s="67">
        <v>3795511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108031334</v>
      </c>
      <c r="K13" s="67">
        <v>0</v>
      </c>
      <c r="L13" s="67">
        <v>0</v>
      </c>
      <c r="M13" s="67">
        <v>0</v>
      </c>
      <c r="N13" s="67">
        <f t="shared" si="2"/>
        <v>111826845</v>
      </c>
      <c r="O13" s="68">
        <f t="shared" si="1"/>
        <v>443.10321668013881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SUM(D15:D18)</f>
        <v>126221131</v>
      </c>
      <c r="E14" s="73">
        <f t="shared" si="3"/>
        <v>13191012</v>
      </c>
      <c r="F14" s="73">
        <f t="shared" si="3"/>
        <v>0</v>
      </c>
      <c r="G14" s="73">
        <f t="shared" si="3"/>
        <v>1327138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140739281</v>
      </c>
      <c r="O14" s="75">
        <f t="shared" si="1"/>
        <v>557.66598909546224</v>
      </c>
      <c r="P14" s="76"/>
    </row>
    <row r="15" spans="1:133">
      <c r="A15" s="64"/>
      <c r="B15" s="65">
        <v>521</v>
      </c>
      <c r="C15" s="66" t="s">
        <v>27</v>
      </c>
      <c r="D15" s="67">
        <v>90698358</v>
      </c>
      <c r="E15" s="67">
        <v>496869</v>
      </c>
      <c r="F15" s="67">
        <v>0</v>
      </c>
      <c r="G15" s="67">
        <v>236138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91431365</v>
      </c>
      <c r="O15" s="68">
        <f t="shared" si="1"/>
        <v>362.28807078439763</v>
      </c>
      <c r="P15" s="69"/>
    </row>
    <row r="16" spans="1:133">
      <c r="A16" s="64"/>
      <c r="B16" s="65">
        <v>522</v>
      </c>
      <c r="C16" s="66" t="s">
        <v>28</v>
      </c>
      <c r="D16" s="67">
        <v>32468353</v>
      </c>
      <c r="E16" s="67">
        <v>0</v>
      </c>
      <c r="F16" s="67">
        <v>0</v>
      </c>
      <c r="G16" s="67">
        <v>1091000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33559353</v>
      </c>
      <c r="O16" s="68">
        <f t="shared" si="1"/>
        <v>132.9757381959964</v>
      </c>
      <c r="P16" s="69"/>
    </row>
    <row r="17" spans="1:16">
      <c r="A17" s="64"/>
      <c r="B17" s="65">
        <v>524</v>
      </c>
      <c r="C17" s="66" t="s">
        <v>29</v>
      </c>
      <c r="D17" s="67">
        <v>3054420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3054420</v>
      </c>
      <c r="O17" s="68">
        <f t="shared" si="1"/>
        <v>12.102848176501356</v>
      </c>
      <c r="P17" s="69"/>
    </row>
    <row r="18" spans="1:16">
      <c r="A18" s="64"/>
      <c r="B18" s="65">
        <v>526</v>
      </c>
      <c r="C18" s="66" t="s">
        <v>30</v>
      </c>
      <c r="D18" s="67">
        <v>0</v>
      </c>
      <c r="E18" s="67">
        <v>12694143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12694143</v>
      </c>
      <c r="O18" s="68">
        <f t="shared" si="1"/>
        <v>50.29933193856688</v>
      </c>
      <c r="P18" s="69"/>
    </row>
    <row r="19" spans="1:16" ht="15.75">
      <c r="A19" s="70" t="s">
        <v>31</v>
      </c>
      <c r="B19" s="71"/>
      <c r="C19" s="72"/>
      <c r="D19" s="73">
        <f t="shared" ref="D19:M19" si="5">SUM(D20:D22)</f>
        <v>37378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146559752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146597130</v>
      </c>
      <c r="O19" s="75">
        <f t="shared" si="1"/>
        <v>580.8771575293614</v>
      </c>
      <c r="P19" s="76"/>
    </row>
    <row r="20" spans="1:16">
      <c r="A20" s="64"/>
      <c r="B20" s="65">
        <v>534</v>
      </c>
      <c r="C20" s="66" t="s">
        <v>76</v>
      </c>
      <c r="D20" s="67">
        <v>37378</v>
      </c>
      <c r="E20" s="67">
        <v>0</v>
      </c>
      <c r="F20" s="67">
        <v>0</v>
      </c>
      <c r="G20" s="67">
        <v>0</v>
      </c>
      <c r="H20" s="67">
        <v>0</v>
      </c>
      <c r="I20" s="67">
        <v>38082594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38119972</v>
      </c>
      <c r="O20" s="68">
        <f t="shared" si="1"/>
        <v>151.04675637550918</v>
      </c>
      <c r="P20" s="69"/>
    </row>
    <row r="21" spans="1:16">
      <c r="A21" s="64"/>
      <c r="B21" s="65">
        <v>536</v>
      </c>
      <c r="C21" s="66" t="s">
        <v>77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94209528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94209528</v>
      </c>
      <c r="O21" s="68">
        <f t="shared" si="1"/>
        <v>373.29627692453994</v>
      </c>
      <c r="P21" s="69"/>
    </row>
    <row r="22" spans="1:16">
      <c r="A22" s="64"/>
      <c r="B22" s="65">
        <v>538</v>
      </c>
      <c r="C22" s="66" t="s">
        <v>78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14267630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14267630</v>
      </c>
      <c r="O22" s="68">
        <f t="shared" si="1"/>
        <v>56.534124229312283</v>
      </c>
      <c r="P22" s="69"/>
    </row>
    <row r="23" spans="1:16" ht="15.75">
      <c r="A23" s="70" t="s">
        <v>35</v>
      </c>
      <c r="B23" s="71"/>
      <c r="C23" s="72"/>
      <c r="D23" s="73">
        <f t="shared" ref="D23:M23" si="6">SUM(D24:D27)</f>
        <v>9792113</v>
      </c>
      <c r="E23" s="73">
        <f t="shared" si="6"/>
        <v>0</v>
      </c>
      <c r="F23" s="73">
        <f t="shared" si="6"/>
        <v>0</v>
      </c>
      <c r="G23" s="73">
        <f t="shared" si="6"/>
        <v>23868223</v>
      </c>
      <c r="H23" s="73">
        <f t="shared" si="6"/>
        <v>0</v>
      </c>
      <c r="I23" s="73">
        <f t="shared" si="6"/>
        <v>7364846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31" si="7">SUM(D23:M23)</f>
        <v>41025182</v>
      </c>
      <c r="O23" s="75">
        <f t="shared" si="1"/>
        <v>162.55837414610178</v>
      </c>
      <c r="P23" s="76"/>
    </row>
    <row r="24" spans="1:16">
      <c r="A24" s="64"/>
      <c r="B24" s="65">
        <v>541</v>
      </c>
      <c r="C24" s="66" t="s">
        <v>79</v>
      </c>
      <c r="D24" s="67">
        <v>9792113</v>
      </c>
      <c r="E24" s="67">
        <v>0</v>
      </c>
      <c r="F24" s="67">
        <v>0</v>
      </c>
      <c r="G24" s="67">
        <v>23868223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33660336</v>
      </c>
      <c r="O24" s="68">
        <f t="shared" si="1"/>
        <v>133.37587371023727</v>
      </c>
      <c r="P24" s="69"/>
    </row>
    <row r="25" spans="1:16">
      <c r="A25" s="64"/>
      <c r="B25" s="65">
        <v>542</v>
      </c>
      <c r="C25" s="66" t="s">
        <v>37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1651145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1651145</v>
      </c>
      <c r="O25" s="68">
        <f t="shared" si="1"/>
        <v>6.5425047152615976</v>
      </c>
      <c r="P25" s="69"/>
    </row>
    <row r="26" spans="1:16">
      <c r="A26" s="64"/>
      <c r="B26" s="65">
        <v>543</v>
      </c>
      <c r="C26" s="66" t="s">
        <v>80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841359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841359</v>
      </c>
      <c r="O26" s="68">
        <f t="shared" si="1"/>
        <v>3.3338048594931293</v>
      </c>
      <c r="P26" s="69"/>
    </row>
    <row r="27" spans="1:16">
      <c r="A27" s="64"/>
      <c r="B27" s="65">
        <v>545</v>
      </c>
      <c r="C27" s="66" t="s">
        <v>39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4872342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4872342</v>
      </c>
      <c r="O27" s="68">
        <f t="shared" si="1"/>
        <v>19.306190861109791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SUM(D29:D31)</f>
        <v>8640468</v>
      </c>
      <c r="E28" s="73">
        <f t="shared" si="8"/>
        <v>9507745</v>
      </c>
      <c r="F28" s="73">
        <f t="shared" si="8"/>
        <v>0</v>
      </c>
      <c r="G28" s="73">
        <f t="shared" si="8"/>
        <v>300542</v>
      </c>
      <c r="H28" s="73">
        <f t="shared" si="8"/>
        <v>0</v>
      </c>
      <c r="I28" s="73">
        <f t="shared" si="8"/>
        <v>688767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19137522</v>
      </c>
      <c r="O28" s="75">
        <f t="shared" si="1"/>
        <v>75.830607198896871</v>
      </c>
      <c r="P28" s="76"/>
    </row>
    <row r="29" spans="1:16">
      <c r="A29" s="64"/>
      <c r="B29" s="65">
        <v>552</v>
      </c>
      <c r="C29" s="66" t="s">
        <v>42</v>
      </c>
      <c r="D29" s="67">
        <v>7415192</v>
      </c>
      <c r="E29" s="67">
        <v>0</v>
      </c>
      <c r="F29" s="67">
        <v>0</v>
      </c>
      <c r="G29" s="67">
        <v>300542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7715734</v>
      </c>
      <c r="O29" s="68">
        <f t="shared" si="1"/>
        <v>30.572860697700222</v>
      </c>
      <c r="P29" s="69"/>
    </row>
    <row r="30" spans="1:16">
      <c r="A30" s="64"/>
      <c r="B30" s="65">
        <v>554</v>
      </c>
      <c r="C30" s="66" t="s">
        <v>43</v>
      </c>
      <c r="D30" s="67">
        <v>312787</v>
      </c>
      <c r="E30" s="67">
        <v>5504942</v>
      </c>
      <c r="F30" s="67">
        <v>0</v>
      </c>
      <c r="G30" s="67">
        <v>0</v>
      </c>
      <c r="H30" s="67">
        <v>0</v>
      </c>
      <c r="I30" s="67">
        <v>688767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6506496</v>
      </c>
      <c r="O30" s="68">
        <f t="shared" si="1"/>
        <v>25.781370358042889</v>
      </c>
      <c r="P30" s="69"/>
    </row>
    <row r="31" spans="1:16">
      <c r="A31" s="64"/>
      <c r="B31" s="65">
        <v>559</v>
      </c>
      <c r="C31" s="66" t="s">
        <v>44</v>
      </c>
      <c r="D31" s="67">
        <v>912489</v>
      </c>
      <c r="E31" s="67">
        <v>4002803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4915292</v>
      </c>
      <c r="O31" s="68">
        <f t="shared" si="1"/>
        <v>19.476376143153757</v>
      </c>
      <c r="P31" s="69"/>
    </row>
    <row r="32" spans="1:16" ht="15.75">
      <c r="A32" s="70" t="s">
        <v>45</v>
      </c>
      <c r="B32" s="71"/>
      <c r="C32" s="72"/>
      <c r="D32" s="73">
        <f t="shared" ref="D32:M32" si="9">SUM(D33:D36)</f>
        <v>38210707</v>
      </c>
      <c r="E32" s="73">
        <f t="shared" si="9"/>
        <v>488462</v>
      </c>
      <c r="F32" s="73">
        <f t="shared" si="9"/>
        <v>0</v>
      </c>
      <c r="G32" s="73">
        <f t="shared" si="9"/>
        <v>600</v>
      </c>
      <c r="H32" s="73">
        <f t="shared" si="9"/>
        <v>0</v>
      </c>
      <c r="I32" s="73">
        <f t="shared" si="9"/>
        <v>21990258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ref="N32:N41" si="10">SUM(D32:M32)</f>
        <v>60690027</v>
      </c>
      <c r="O32" s="75">
        <f t="shared" si="1"/>
        <v>240.47844848081402</v>
      </c>
      <c r="P32" s="69"/>
    </row>
    <row r="33" spans="1:119">
      <c r="A33" s="64"/>
      <c r="B33" s="65">
        <v>571</v>
      </c>
      <c r="C33" s="66" t="s">
        <v>46</v>
      </c>
      <c r="D33" s="67">
        <v>5968766</v>
      </c>
      <c r="E33" s="67">
        <v>101858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6070624</v>
      </c>
      <c r="O33" s="68">
        <f t="shared" si="1"/>
        <v>24.054269094828271</v>
      </c>
      <c r="P33" s="69"/>
    </row>
    <row r="34" spans="1:119">
      <c r="A34" s="64"/>
      <c r="B34" s="65">
        <v>572</v>
      </c>
      <c r="C34" s="66" t="s">
        <v>81</v>
      </c>
      <c r="D34" s="67">
        <v>32241941</v>
      </c>
      <c r="E34" s="67">
        <v>54612</v>
      </c>
      <c r="F34" s="67">
        <v>0</v>
      </c>
      <c r="G34" s="67">
        <v>600</v>
      </c>
      <c r="H34" s="67">
        <v>0</v>
      </c>
      <c r="I34" s="67">
        <v>3773603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36070756</v>
      </c>
      <c r="O34" s="68">
        <f t="shared" si="1"/>
        <v>142.92693325725517</v>
      </c>
      <c r="P34" s="69"/>
    </row>
    <row r="35" spans="1:119">
      <c r="A35" s="64"/>
      <c r="B35" s="65">
        <v>575</v>
      </c>
      <c r="C35" s="66" t="s">
        <v>82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18216655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18216655</v>
      </c>
      <c r="O35" s="68">
        <f t="shared" si="1"/>
        <v>72.181759466184843</v>
      </c>
      <c r="P35" s="69"/>
    </row>
    <row r="36" spans="1:119">
      <c r="A36" s="64"/>
      <c r="B36" s="65">
        <v>579</v>
      </c>
      <c r="C36" s="66" t="s">
        <v>50</v>
      </c>
      <c r="D36" s="67">
        <v>0</v>
      </c>
      <c r="E36" s="67">
        <v>331992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331992</v>
      </c>
      <c r="O36" s="68">
        <f t="shared" si="1"/>
        <v>1.3154866625457657</v>
      </c>
      <c r="P36" s="69"/>
    </row>
    <row r="37" spans="1:119" ht="15.75">
      <c r="A37" s="70" t="s">
        <v>83</v>
      </c>
      <c r="B37" s="71"/>
      <c r="C37" s="72"/>
      <c r="D37" s="73">
        <f t="shared" ref="D37:M37" si="11">SUM(D38:D40)</f>
        <v>9982421</v>
      </c>
      <c r="E37" s="73">
        <f t="shared" si="11"/>
        <v>8954861</v>
      </c>
      <c r="F37" s="73">
        <f t="shared" si="11"/>
        <v>139797</v>
      </c>
      <c r="G37" s="73">
        <f t="shared" si="11"/>
        <v>668116</v>
      </c>
      <c r="H37" s="73">
        <f t="shared" si="11"/>
        <v>36536</v>
      </c>
      <c r="I37" s="73">
        <f t="shared" si="11"/>
        <v>29840096</v>
      </c>
      <c r="J37" s="73">
        <f t="shared" si="11"/>
        <v>7466326</v>
      </c>
      <c r="K37" s="73">
        <f t="shared" si="11"/>
        <v>0</v>
      </c>
      <c r="L37" s="73">
        <f t="shared" si="11"/>
        <v>0</v>
      </c>
      <c r="M37" s="73">
        <f t="shared" si="11"/>
        <v>0</v>
      </c>
      <c r="N37" s="73">
        <f t="shared" si="10"/>
        <v>57088153</v>
      </c>
      <c r="O37" s="75">
        <f t="shared" si="1"/>
        <v>226.20636599939772</v>
      </c>
      <c r="P37" s="69"/>
    </row>
    <row r="38" spans="1:119">
      <c r="A38" s="64"/>
      <c r="B38" s="65">
        <v>581</v>
      </c>
      <c r="C38" s="66" t="s">
        <v>84</v>
      </c>
      <c r="D38" s="67">
        <v>9982421</v>
      </c>
      <c r="E38" s="67">
        <v>8954861</v>
      </c>
      <c r="F38" s="67">
        <v>139797</v>
      </c>
      <c r="G38" s="67">
        <v>668116</v>
      </c>
      <c r="H38" s="67">
        <v>36536</v>
      </c>
      <c r="I38" s="67">
        <v>18180902</v>
      </c>
      <c r="J38" s="67">
        <v>7466326</v>
      </c>
      <c r="K38" s="67">
        <v>0</v>
      </c>
      <c r="L38" s="67">
        <v>0</v>
      </c>
      <c r="M38" s="67">
        <v>0</v>
      </c>
      <c r="N38" s="67">
        <f t="shared" si="10"/>
        <v>45428959</v>
      </c>
      <c r="O38" s="68">
        <f t="shared" si="1"/>
        <v>180.00792084700362</v>
      </c>
      <c r="P38" s="69"/>
    </row>
    <row r="39" spans="1:119">
      <c r="A39" s="64"/>
      <c r="B39" s="65">
        <v>590</v>
      </c>
      <c r="C39" s="66" t="s">
        <v>85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16743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0"/>
        <v>16743</v>
      </c>
      <c r="O39" s="68">
        <f t="shared" si="1"/>
        <v>6.6342541961865814E-2</v>
      </c>
      <c r="P39" s="69"/>
    </row>
    <row r="40" spans="1:119" ht="15.75" thickBot="1">
      <c r="A40" s="64"/>
      <c r="B40" s="65">
        <v>591</v>
      </c>
      <c r="C40" s="66" t="s">
        <v>86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11642451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0"/>
        <v>11642451</v>
      </c>
      <c r="O40" s="68">
        <f t="shared" si="1"/>
        <v>46.13210261043222</v>
      </c>
      <c r="P40" s="69"/>
    </row>
    <row r="41" spans="1:119" ht="16.5" thickBot="1">
      <c r="A41" s="77" t="s">
        <v>10</v>
      </c>
      <c r="B41" s="78"/>
      <c r="C41" s="79"/>
      <c r="D41" s="80">
        <f>SUM(D5,D14,D19,D23,D28,D32,D37)</f>
        <v>212893654</v>
      </c>
      <c r="E41" s="80">
        <f t="shared" ref="E41:M41" si="12">SUM(E5,E14,E19,E23,E28,E32,E37)</f>
        <v>32142080</v>
      </c>
      <c r="F41" s="80">
        <f t="shared" si="12"/>
        <v>35017162</v>
      </c>
      <c r="G41" s="80">
        <f t="shared" si="12"/>
        <v>26281679</v>
      </c>
      <c r="H41" s="80">
        <f t="shared" si="12"/>
        <v>36536</v>
      </c>
      <c r="I41" s="80">
        <f t="shared" si="12"/>
        <v>206443719</v>
      </c>
      <c r="J41" s="80">
        <f t="shared" si="12"/>
        <v>115497660</v>
      </c>
      <c r="K41" s="80">
        <f t="shared" si="12"/>
        <v>63082334</v>
      </c>
      <c r="L41" s="80">
        <f t="shared" si="12"/>
        <v>0</v>
      </c>
      <c r="M41" s="80">
        <f t="shared" si="12"/>
        <v>0</v>
      </c>
      <c r="N41" s="80">
        <f t="shared" si="10"/>
        <v>691394824</v>
      </c>
      <c r="O41" s="81">
        <f t="shared" si="1"/>
        <v>2739.5861030542214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17" t="s">
        <v>87</v>
      </c>
      <c r="M43" s="117"/>
      <c r="N43" s="117"/>
      <c r="O43" s="91">
        <v>252372</v>
      </c>
    </row>
    <row r="44" spans="1:119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1:119" ht="15.75" customHeight="1" thickBot="1">
      <c r="A45" s="121" t="s">
        <v>59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17711938</v>
      </c>
      <c r="E5" s="26">
        <f t="shared" si="0"/>
        <v>0</v>
      </c>
      <c r="F5" s="26">
        <f t="shared" si="0"/>
        <v>15169101</v>
      </c>
      <c r="G5" s="26">
        <f t="shared" si="0"/>
        <v>336958</v>
      </c>
      <c r="H5" s="26">
        <f t="shared" si="0"/>
        <v>0</v>
      </c>
      <c r="I5" s="26">
        <f t="shared" si="0"/>
        <v>0</v>
      </c>
      <c r="J5" s="26">
        <f t="shared" si="0"/>
        <v>94341931</v>
      </c>
      <c r="K5" s="26">
        <f t="shared" si="0"/>
        <v>59755208</v>
      </c>
      <c r="L5" s="26">
        <f t="shared" si="0"/>
        <v>0</v>
      </c>
      <c r="M5" s="26">
        <f t="shared" si="0"/>
        <v>175</v>
      </c>
      <c r="N5" s="27">
        <f>SUM(D5:M5)</f>
        <v>187315311</v>
      </c>
      <c r="O5" s="32">
        <f t="shared" ref="O5:O42" si="1">(N5/O$44)</f>
        <v>750.14942091436262</v>
      </c>
      <c r="P5" s="6"/>
    </row>
    <row r="6" spans="1:133">
      <c r="A6" s="12"/>
      <c r="B6" s="44">
        <v>511</v>
      </c>
      <c r="C6" s="20" t="s">
        <v>19</v>
      </c>
      <c r="D6" s="46">
        <v>859873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859873</v>
      </c>
      <c r="O6" s="47">
        <f t="shared" si="1"/>
        <v>3.4435691859161248</v>
      </c>
      <c r="P6" s="9"/>
    </row>
    <row r="7" spans="1:133">
      <c r="A7" s="12"/>
      <c r="B7" s="44">
        <v>512</v>
      </c>
      <c r="C7" s="20" t="s">
        <v>20</v>
      </c>
      <c r="D7" s="46">
        <v>3056051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3056051</v>
      </c>
      <c r="O7" s="47">
        <f t="shared" si="1"/>
        <v>12.238694614423478</v>
      </c>
      <c r="P7" s="9"/>
    </row>
    <row r="8" spans="1:133">
      <c r="A8" s="12"/>
      <c r="B8" s="44">
        <v>513</v>
      </c>
      <c r="C8" s="20" t="s">
        <v>21</v>
      </c>
      <c r="D8" s="46">
        <v>7826299</v>
      </c>
      <c r="E8" s="46">
        <v>0</v>
      </c>
      <c r="F8" s="46">
        <v>0</v>
      </c>
      <c r="G8" s="46">
        <v>17263</v>
      </c>
      <c r="H8" s="46">
        <v>0</v>
      </c>
      <c r="I8" s="46">
        <v>0</v>
      </c>
      <c r="J8" s="46">
        <v>0</v>
      </c>
      <c r="K8" s="46">
        <v>2641858</v>
      </c>
      <c r="L8" s="46">
        <v>0</v>
      </c>
      <c r="M8" s="46">
        <v>175</v>
      </c>
      <c r="N8" s="46">
        <f t="shared" si="2"/>
        <v>10485595</v>
      </c>
      <c r="O8" s="47">
        <f t="shared" si="1"/>
        <v>41.992098644795441</v>
      </c>
      <c r="P8" s="9"/>
    </row>
    <row r="9" spans="1:133">
      <c r="A9" s="12"/>
      <c r="B9" s="44">
        <v>514</v>
      </c>
      <c r="C9" s="20" t="s">
        <v>22</v>
      </c>
      <c r="D9" s="46">
        <v>3194385</v>
      </c>
      <c r="E9" s="46">
        <v>0</v>
      </c>
      <c r="F9" s="46">
        <v>0</v>
      </c>
      <c r="G9" s="46">
        <v>25033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3219418</v>
      </c>
      <c r="O9" s="47">
        <f t="shared" si="1"/>
        <v>12.892937237689424</v>
      </c>
      <c r="P9" s="9"/>
    </row>
    <row r="10" spans="1:133">
      <c r="A10" s="12"/>
      <c r="B10" s="44">
        <v>515</v>
      </c>
      <c r="C10" s="20" t="s">
        <v>66</v>
      </c>
      <c r="D10" s="46">
        <v>668577</v>
      </c>
      <c r="E10" s="46">
        <v>0</v>
      </c>
      <c r="F10" s="46">
        <v>0</v>
      </c>
      <c r="G10" s="46">
        <v>291884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960461</v>
      </c>
      <c r="O10" s="47">
        <f t="shared" si="1"/>
        <v>3.8463981353923047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15169101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15169101</v>
      </c>
      <c r="O11" s="47">
        <f t="shared" si="1"/>
        <v>60.748330022746934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57113350</v>
      </c>
      <c r="L12" s="46">
        <v>0</v>
      </c>
      <c r="M12" s="46">
        <v>0</v>
      </c>
      <c r="N12" s="46">
        <f t="shared" si="2"/>
        <v>57113350</v>
      </c>
      <c r="O12" s="47">
        <f t="shared" si="1"/>
        <v>228.72420946400538</v>
      </c>
      <c r="P12" s="9"/>
    </row>
    <row r="13" spans="1:133">
      <c r="A13" s="12"/>
      <c r="B13" s="44">
        <v>519</v>
      </c>
      <c r="C13" s="20" t="s">
        <v>25</v>
      </c>
      <c r="D13" s="46">
        <v>2106753</v>
      </c>
      <c r="E13" s="46">
        <v>0</v>
      </c>
      <c r="F13" s="46">
        <v>0</v>
      </c>
      <c r="G13" s="46">
        <v>2778</v>
      </c>
      <c r="H13" s="46">
        <v>0</v>
      </c>
      <c r="I13" s="46">
        <v>0</v>
      </c>
      <c r="J13" s="46">
        <v>94341931</v>
      </c>
      <c r="K13" s="46">
        <v>0</v>
      </c>
      <c r="L13" s="46">
        <v>0</v>
      </c>
      <c r="M13" s="46">
        <v>0</v>
      </c>
      <c r="N13" s="46">
        <f t="shared" si="2"/>
        <v>96451462</v>
      </c>
      <c r="O13" s="47">
        <f t="shared" si="1"/>
        <v>386.26318360939354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125208152</v>
      </c>
      <c r="E14" s="31">
        <f t="shared" si="3"/>
        <v>13306866</v>
      </c>
      <c r="F14" s="31">
        <f t="shared" si="3"/>
        <v>0</v>
      </c>
      <c r="G14" s="31">
        <f t="shared" si="3"/>
        <v>909171</v>
      </c>
      <c r="H14" s="31">
        <f t="shared" si="3"/>
        <v>2000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139426189</v>
      </c>
      <c r="O14" s="43">
        <f t="shared" si="1"/>
        <v>558.36586117963668</v>
      </c>
      <c r="P14" s="10"/>
    </row>
    <row r="15" spans="1:133">
      <c r="A15" s="12"/>
      <c r="B15" s="44">
        <v>521</v>
      </c>
      <c r="C15" s="20" t="s">
        <v>27</v>
      </c>
      <c r="D15" s="46">
        <v>90637416</v>
      </c>
      <c r="E15" s="46">
        <v>639217</v>
      </c>
      <c r="F15" s="46">
        <v>0</v>
      </c>
      <c r="G15" s="46">
        <v>655349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91931982</v>
      </c>
      <c r="O15" s="47">
        <f t="shared" si="1"/>
        <v>368.16383397943167</v>
      </c>
      <c r="P15" s="9"/>
    </row>
    <row r="16" spans="1:133">
      <c r="A16" s="12"/>
      <c r="B16" s="44">
        <v>522</v>
      </c>
      <c r="C16" s="20" t="s">
        <v>28</v>
      </c>
      <c r="D16" s="46">
        <v>31881527</v>
      </c>
      <c r="E16" s="46">
        <v>0</v>
      </c>
      <c r="F16" s="46">
        <v>0</v>
      </c>
      <c r="G16" s="46">
        <v>253822</v>
      </c>
      <c r="H16" s="46">
        <v>2000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32137349</v>
      </c>
      <c r="O16" s="47">
        <f t="shared" si="1"/>
        <v>128.70177890622497</v>
      </c>
      <c r="P16" s="9"/>
    </row>
    <row r="17" spans="1:16">
      <c r="A17" s="12"/>
      <c r="B17" s="44">
        <v>524</v>
      </c>
      <c r="C17" s="20" t="s">
        <v>29</v>
      </c>
      <c r="D17" s="46">
        <v>2689209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2689209</v>
      </c>
      <c r="O17" s="47">
        <f t="shared" si="1"/>
        <v>10.769587191234422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12667649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12667649</v>
      </c>
      <c r="O18" s="47">
        <f t="shared" si="1"/>
        <v>50.73066110274565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0</v>
      </c>
      <c r="F19" s="31">
        <f t="shared" si="5"/>
        <v>0</v>
      </c>
      <c r="G19" s="31">
        <f t="shared" si="5"/>
        <v>36732</v>
      </c>
      <c r="H19" s="31">
        <f t="shared" si="5"/>
        <v>0</v>
      </c>
      <c r="I19" s="31">
        <f t="shared" si="5"/>
        <v>146329009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146365741</v>
      </c>
      <c r="O19" s="43">
        <f t="shared" si="1"/>
        <v>586.15697385704675</v>
      </c>
      <c r="P19" s="10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36971685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36971685</v>
      </c>
      <c r="O20" s="47">
        <f t="shared" si="1"/>
        <v>148.06204546182681</v>
      </c>
      <c r="P20" s="9"/>
    </row>
    <row r="21" spans="1:16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36732</v>
      </c>
      <c r="H21" s="46">
        <v>0</v>
      </c>
      <c r="I21" s="46">
        <v>95580921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95617653</v>
      </c>
      <c r="O21" s="47">
        <f t="shared" si="1"/>
        <v>382.92399400890656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13776403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13776403</v>
      </c>
      <c r="O22" s="47">
        <f t="shared" si="1"/>
        <v>55.170934386313398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9839355</v>
      </c>
      <c r="E23" s="31">
        <f t="shared" si="6"/>
        <v>0</v>
      </c>
      <c r="F23" s="31">
        <f t="shared" si="6"/>
        <v>0</v>
      </c>
      <c r="G23" s="31">
        <f t="shared" si="6"/>
        <v>24821091</v>
      </c>
      <c r="H23" s="31">
        <f t="shared" si="6"/>
        <v>0</v>
      </c>
      <c r="I23" s="31">
        <f t="shared" si="6"/>
        <v>6945959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41606405</v>
      </c>
      <c r="O23" s="43">
        <f t="shared" si="1"/>
        <v>166.62290151539423</v>
      </c>
      <c r="P23" s="10"/>
    </row>
    <row r="24" spans="1:16">
      <c r="A24" s="12"/>
      <c r="B24" s="44">
        <v>541</v>
      </c>
      <c r="C24" s="20" t="s">
        <v>36</v>
      </c>
      <c r="D24" s="46">
        <v>9839355</v>
      </c>
      <c r="E24" s="46">
        <v>0</v>
      </c>
      <c r="F24" s="46">
        <v>0</v>
      </c>
      <c r="G24" s="46">
        <v>24821091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34660446</v>
      </c>
      <c r="O24" s="47">
        <f t="shared" si="1"/>
        <v>138.80613045846283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1424762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1424762</v>
      </c>
      <c r="O25" s="47">
        <f t="shared" si="1"/>
        <v>5.7058036715471117</v>
      </c>
      <c r="P25" s="9"/>
    </row>
    <row r="26" spans="1:16">
      <c r="A26" s="12"/>
      <c r="B26" s="44">
        <v>543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924966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924966</v>
      </c>
      <c r="O26" s="47">
        <f t="shared" si="1"/>
        <v>3.7042498318008521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4596231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4596231</v>
      </c>
      <c r="O27" s="47">
        <f t="shared" si="1"/>
        <v>18.406717553583444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6036172</v>
      </c>
      <c r="E28" s="31">
        <f t="shared" si="8"/>
        <v>9990088</v>
      </c>
      <c r="F28" s="31">
        <f t="shared" si="8"/>
        <v>0</v>
      </c>
      <c r="G28" s="31">
        <f t="shared" si="8"/>
        <v>769010</v>
      </c>
      <c r="H28" s="31">
        <f t="shared" si="8"/>
        <v>0</v>
      </c>
      <c r="I28" s="31">
        <f t="shared" si="8"/>
        <v>657883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17453153</v>
      </c>
      <c r="O28" s="43">
        <f t="shared" si="1"/>
        <v>69.895368115849166</v>
      </c>
      <c r="P28" s="10"/>
    </row>
    <row r="29" spans="1:16">
      <c r="A29" s="13"/>
      <c r="B29" s="45">
        <v>552</v>
      </c>
      <c r="C29" s="21" t="s">
        <v>42</v>
      </c>
      <c r="D29" s="46">
        <v>4911840</v>
      </c>
      <c r="E29" s="46">
        <v>0</v>
      </c>
      <c r="F29" s="46">
        <v>0</v>
      </c>
      <c r="G29" s="46">
        <v>366181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5278021</v>
      </c>
      <c r="O29" s="47">
        <f t="shared" si="1"/>
        <v>21.137110338640952</v>
      </c>
      <c r="P29" s="9"/>
    </row>
    <row r="30" spans="1:16">
      <c r="A30" s="13"/>
      <c r="B30" s="45">
        <v>554</v>
      </c>
      <c r="C30" s="21" t="s">
        <v>43</v>
      </c>
      <c r="D30" s="46">
        <v>391892</v>
      </c>
      <c r="E30" s="46">
        <v>6585095</v>
      </c>
      <c r="F30" s="46">
        <v>0</v>
      </c>
      <c r="G30" s="46">
        <v>330577</v>
      </c>
      <c r="H30" s="46">
        <v>0</v>
      </c>
      <c r="I30" s="46">
        <v>657883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7965447</v>
      </c>
      <c r="O30" s="47">
        <f t="shared" si="1"/>
        <v>31.899557075577484</v>
      </c>
      <c r="P30" s="9"/>
    </row>
    <row r="31" spans="1:16">
      <c r="A31" s="13"/>
      <c r="B31" s="45">
        <v>559</v>
      </c>
      <c r="C31" s="21" t="s">
        <v>44</v>
      </c>
      <c r="D31" s="46">
        <v>732440</v>
      </c>
      <c r="E31" s="46">
        <v>3404993</v>
      </c>
      <c r="F31" s="46">
        <v>0</v>
      </c>
      <c r="G31" s="46">
        <v>72252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4209685</v>
      </c>
      <c r="O31" s="47">
        <f t="shared" si="1"/>
        <v>16.858700701630731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37466252</v>
      </c>
      <c r="E32" s="31">
        <f t="shared" si="9"/>
        <v>403883</v>
      </c>
      <c r="F32" s="31">
        <f t="shared" si="9"/>
        <v>0</v>
      </c>
      <c r="G32" s="31">
        <f t="shared" si="9"/>
        <v>315274</v>
      </c>
      <c r="H32" s="31">
        <f t="shared" si="9"/>
        <v>0</v>
      </c>
      <c r="I32" s="31">
        <f t="shared" si="9"/>
        <v>26970486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2" si="10">SUM(D32:M32)</f>
        <v>65155895</v>
      </c>
      <c r="O32" s="43">
        <f t="shared" si="1"/>
        <v>260.9325241085445</v>
      </c>
      <c r="P32" s="9"/>
    </row>
    <row r="33" spans="1:119">
      <c r="A33" s="12"/>
      <c r="B33" s="44">
        <v>571</v>
      </c>
      <c r="C33" s="20" t="s">
        <v>46</v>
      </c>
      <c r="D33" s="46">
        <v>5667780</v>
      </c>
      <c r="E33" s="46">
        <v>53679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5721459</v>
      </c>
      <c r="O33" s="47">
        <f t="shared" si="1"/>
        <v>22.912964950501394</v>
      </c>
      <c r="P33" s="9"/>
    </row>
    <row r="34" spans="1:119">
      <c r="A34" s="12"/>
      <c r="B34" s="44">
        <v>572</v>
      </c>
      <c r="C34" s="20" t="s">
        <v>47</v>
      </c>
      <c r="D34" s="46">
        <v>31798472</v>
      </c>
      <c r="E34" s="46">
        <v>0</v>
      </c>
      <c r="F34" s="46">
        <v>0</v>
      </c>
      <c r="G34" s="46">
        <v>315274</v>
      </c>
      <c r="H34" s="46">
        <v>0</v>
      </c>
      <c r="I34" s="46">
        <v>3980790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36094536</v>
      </c>
      <c r="O34" s="47">
        <f t="shared" si="1"/>
        <v>144.549290359786</v>
      </c>
      <c r="P34" s="9"/>
    </row>
    <row r="35" spans="1:119">
      <c r="A35" s="12"/>
      <c r="B35" s="44">
        <v>575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22989696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22989696</v>
      </c>
      <c r="O35" s="47">
        <f t="shared" si="1"/>
        <v>92.067792266043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350204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350204</v>
      </c>
      <c r="O36" s="47">
        <f t="shared" si="1"/>
        <v>1.4024765322141415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SUM(D38:D41)</f>
        <v>11432189</v>
      </c>
      <c r="E37" s="31">
        <f t="shared" si="11"/>
        <v>7724296</v>
      </c>
      <c r="F37" s="31">
        <f t="shared" si="11"/>
        <v>106457</v>
      </c>
      <c r="G37" s="31">
        <f t="shared" si="11"/>
        <v>389539</v>
      </c>
      <c r="H37" s="31">
        <f t="shared" si="11"/>
        <v>14038</v>
      </c>
      <c r="I37" s="31">
        <f t="shared" si="11"/>
        <v>40401253</v>
      </c>
      <c r="J37" s="31">
        <f t="shared" si="11"/>
        <v>3740298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63808070</v>
      </c>
      <c r="O37" s="43">
        <f t="shared" si="1"/>
        <v>255.53483324255919</v>
      </c>
      <c r="P37" s="9"/>
    </row>
    <row r="38" spans="1:119">
      <c r="A38" s="12"/>
      <c r="B38" s="44">
        <v>581</v>
      </c>
      <c r="C38" s="20" t="s">
        <v>51</v>
      </c>
      <c r="D38" s="46">
        <v>11432189</v>
      </c>
      <c r="E38" s="46">
        <v>7724296</v>
      </c>
      <c r="F38" s="46">
        <v>106457</v>
      </c>
      <c r="G38" s="46">
        <v>389539</v>
      </c>
      <c r="H38" s="46">
        <v>14038</v>
      </c>
      <c r="I38" s="46">
        <v>16769924</v>
      </c>
      <c r="J38" s="46">
        <v>1146384</v>
      </c>
      <c r="K38" s="46">
        <v>0</v>
      </c>
      <c r="L38" s="46">
        <v>0</v>
      </c>
      <c r="M38" s="46">
        <v>0</v>
      </c>
      <c r="N38" s="46">
        <f t="shared" si="10"/>
        <v>37582827</v>
      </c>
      <c r="O38" s="47">
        <f t="shared" si="1"/>
        <v>150.50951126133342</v>
      </c>
      <c r="P38" s="9"/>
    </row>
    <row r="39" spans="1:119">
      <c r="A39" s="12"/>
      <c r="B39" s="44">
        <v>590</v>
      </c>
      <c r="C39" s="20" t="s">
        <v>67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1936065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1936065</v>
      </c>
      <c r="O39" s="47">
        <f t="shared" si="1"/>
        <v>7.7534400730464874</v>
      </c>
      <c r="P39" s="9"/>
    </row>
    <row r="40" spans="1:119">
      <c r="A40" s="12"/>
      <c r="B40" s="44">
        <v>591</v>
      </c>
      <c r="C40" s="20" t="s">
        <v>68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11853959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11853959</v>
      </c>
      <c r="O40" s="47">
        <f t="shared" si="1"/>
        <v>47.472042898792168</v>
      </c>
      <c r="P40" s="9"/>
    </row>
    <row r="41" spans="1:119" ht="15.75" thickBot="1">
      <c r="A41" s="12"/>
      <c r="B41" s="44">
        <v>593</v>
      </c>
      <c r="C41" s="20" t="s">
        <v>69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9841305</v>
      </c>
      <c r="J41" s="46">
        <v>2593914</v>
      </c>
      <c r="K41" s="46">
        <v>0</v>
      </c>
      <c r="L41" s="46">
        <v>0</v>
      </c>
      <c r="M41" s="46">
        <v>0</v>
      </c>
      <c r="N41" s="46">
        <f t="shared" si="10"/>
        <v>12435219</v>
      </c>
      <c r="O41" s="47">
        <f t="shared" si="1"/>
        <v>49.799839009387114</v>
      </c>
      <c r="P41" s="9"/>
    </row>
    <row r="42" spans="1:119" ht="16.5" thickBot="1">
      <c r="A42" s="14" t="s">
        <v>10</v>
      </c>
      <c r="B42" s="23"/>
      <c r="C42" s="22"/>
      <c r="D42" s="15">
        <f>SUM(D5,D14,D19,D23,D28,D32,D37)</f>
        <v>207694058</v>
      </c>
      <c r="E42" s="15">
        <f t="shared" ref="E42:M42" si="12">SUM(E5,E14,E19,E23,E28,E32,E37)</f>
        <v>31425133</v>
      </c>
      <c r="F42" s="15">
        <f t="shared" si="12"/>
        <v>15275558</v>
      </c>
      <c r="G42" s="15">
        <f t="shared" si="12"/>
        <v>27577775</v>
      </c>
      <c r="H42" s="15">
        <f t="shared" si="12"/>
        <v>16038</v>
      </c>
      <c r="I42" s="15">
        <f t="shared" si="12"/>
        <v>221304590</v>
      </c>
      <c r="J42" s="15">
        <f t="shared" si="12"/>
        <v>98082229</v>
      </c>
      <c r="K42" s="15">
        <f t="shared" si="12"/>
        <v>59755208</v>
      </c>
      <c r="L42" s="15">
        <f t="shared" si="12"/>
        <v>0</v>
      </c>
      <c r="M42" s="15">
        <f t="shared" si="12"/>
        <v>175</v>
      </c>
      <c r="N42" s="15">
        <f t="shared" si="10"/>
        <v>661130764</v>
      </c>
      <c r="O42" s="37">
        <f t="shared" si="1"/>
        <v>2647.657882933393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70</v>
      </c>
      <c r="M44" s="93"/>
      <c r="N44" s="93"/>
      <c r="O44" s="41">
        <v>249704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59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17019534</v>
      </c>
      <c r="E5" s="26">
        <f t="shared" si="0"/>
        <v>0</v>
      </c>
      <c r="F5" s="26">
        <f t="shared" si="0"/>
        <v>42804067</v>
      </c>
      <c r="G5" s="26">
        <f t="shared" si="0"/>
        <v>15318011</v>
      </c>
      <c r="H5" s="26">
        <f t="shared" si="0"/>
        <v>50</v>
      </c>
      <c r="I5" s="26">
        <f t="shared" si="0"/>
        <v>0</v>
      </c>
      <c r="J5" s="26">
        <f t="shared" si="0"/>
        <v>94638688</v>
      </c>
      <c r="K5" s="26">
        <f t="shared" si="0"/>
        <v>57236281</v>
      </c>
      <c r="L5" s="26">
        <f t="shared" si="0"/>
        <v>0</v>
      </c>
      <c r="M5" s="26">
        <f t="shared" si="0"/>
        <v>175</v>
      </c>
      <c r="N5" s="27">
        <f>SUM(D5:M5)</f>
        <v>227016806</v>
      </c>
      <c r="O5" s="32">
        <f t="shared" ref="O5:O39" si="1">(N5/O$41)</f>
        <v>916.59892681075451</v>
      </c>
      <c r="P5" s="6"/>
    </row>
    <row r="6" spans="1:133">
      <c r="A6" s="12"/>
      <c r="B6" s="44">
        <v>511</v>
      </c>
      <c r="C6" s="20" t="s">
        <v>19</v>
      </c>
      <c r="D6" s="46">
        <v>910354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910354</v>
      </c>
      <c r="O6" s="47">
        <f t="shared" si="1"/>
        <v>3.6756287524275959</v>
      </c>
      <c r="P6" s="9"/>
    </row>
    <row r="7" spans="1:133">
      <c r="A7" s="12"/>
      <c r="B7" s="44">
        <v>512</v>
      </c>
      <c r="C7" s="20" t="s">
        <v>20</v>
      </c>
      <c r="D7" s="46">
        <v>1947343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1947343</v>
      </c>
      <c r="O7" s="47">
        <f t="shared" si="1"/>
        <v>7.8625566775546787</v>
      </c>
      <c r="P7" s="9"/>
    </row>
    <row r="8" spans="1:133">
      <c r="A8" s="12"/>
      <c r="B8" s="44">
        <v>513</v>
      </c>
      <c r="C8" s="20" t="s">
        <v>21</v>
      </c>
      <c r="D8" s="46">
        <v>7078150</v>
      </c>
      <c r="E8" s="46">
        <v>0</v>
      </c>
      <c r="F8" s="46">
        <v>0</v>
      </c>
      <c r="G8" s="46">
        <v>23446</v>
      </c>
      <c r="H8" s="46">
        <v>0</v>
      </c>
      <c r="I8" s="46">
        <v>0</v>
      </c>
      <c r="J8" s="46">
        <v>0</v>
      </c>
      <c r="K8" s="46">
        <v>3063529</v>
      </c>
      <c r="L8" s="46">
        <v>0</v>
      </c>
      <c r="M8" s="46">
        <v>175</v>
      </c>
      <c r="N8" s="46">
        <f t="shared" si="2"/>
        <v>10165300</v>
      </c>
      <c r="O8" s="47">
        <f t="shared" si="1"/>
        <v>41.043230388455747</v>
      </c>
      <c r="P8" s="9"/>
    </row>
    <row r="9" spans="1:133">
      <c r="A9" s="12"/>
      <c r="B9" s="44">
        <v>514</v>
      </c>
      <c r="C9" s="20" t="s">
        <v>22</v>
      </c>
      <c r="D9" s="46">
        <v>3462723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3462723</v>
      </c>
      <c r="O9" s="47">
        <f t="shared" si="1"/>
        <v>13.981027403067754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42804067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42804067</v>
      </c>
      <c r="O10" s="47">
        <f t="shared" si="1"/>
        <v>172.82492237748968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54172752</v>
      </c>
      <c r="L11" s="46">
        <v>0</v>
      </c>
      <c r="M11" s="46">
        <v>0</v>
      </c>
      <c r="N11" s="46">
        <f t="shared" si="2"/>
        <v>54172752</v>
      </c>
      <c r="O11" s="47">
        <f t="shared" si="1"/>
        <v>218.72691815417909</v>
      </c>
      <c r="P11" s="9"/>
    </row>
    <row r="12" spans="1:133">
      <c r="A12" s="12"/>
      <c r="B12" s="44">
        <v>519</v>
      </c>
      <c r="C12" s="20" t="s">
        <v>25</v>
      </c>
      <c r="D12" s="46">
        <v>3620964</v>
      </c>
      <c r="E12" s="46">
        <v>0</v>
      </c>
      <c r="F12" s="46">
        <v>0</v>
      </c>
      <c r="G12" s="46">
        <v>15294565</v>
      </c>
      <c r="H12" s="46">
        <v>50</v>
      </c>
      <c r="I12" s="46">
        <v>0</v>
      </c>
      <c r="J12" s="46">
        <v>94638688</v>
      </c>
      <c r="K12" s="46">
        <v>0</v>
      </c>
      <c r="L12" s="46">
        <v>0</v>
      </c>
      <c r="M12" s="46">
        <v>0</v>
      </c>
      <c r="N12" s="46">
        <f t="shared" si="2"/>
        <v>113554267</v>
      </c>
      <c r="O12" s="47">
        <f t="shared" si="1"/>
        <v>458.48464305757994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122059077</v>
      </c>
      <c r="E13" s="31">
        <f t="shared" si="3"/>
        <v>13916799</v>
      </c>
      <c r="F13" s="31">
        <f t="shared" si="3"/>
        <v>0</v>
      </c>
      <c r="G13" s="31">
        <f t="shared" si="3"/>
        <v>634367</v>
      </c>
      <c r="H13" s="31">
        <f t="shared" si="3"/>
        <v>2001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136612244</v>
      </c>
      <c r="O13" s="43">
        <f t="shared" si="1"/>
        <v>551.58311160279891</v>
      </c>
      <c r="P13" s="10"/>
    </row>
    <row r="14" spans="1:133">
      <c r="A14" s="12"/>
      <c r="B14" s="44">
        <v>521</v>
      </c>
      <c r="C14" s="20" t="s">
        <v>27</v>
      </c>
      <c r="D14" s="46">
        <v>87708181</v>
      </c>
      <c r="E14" s="46">
        <v>1386839</v>
      </c>
      <c r="F14" s="46">
        <v>0</v>
      </c>
      <c r="G14" s="46">
        <v>85413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89180433</v>
      </c>
      <c r="O14" s="47">
        <f t="shared" si="1"/>
        <v>360.07329422262421</v>
      </c>
      <c r="P14" s="9"/>
    </row>
    <row r="15" spans="1:133">
      <c r="A15" s="12"/>
      <c r="B15" s="44">
        <v>522</v>
      </c>
      <c r="C15" s="20" t="s">
        <v>28</v>
      </c>
      <c r="D15" s="46">
        <v>31900933</v>
      </c>
      <c r="E15" s="46">
        <v>0</v>
      </c>
      <c r="F15" s="46">
        <v>0</v>
      </c>
      <c r="G15" s="46">
        <v>548954</v>
      </c>
      <c r="H15" s="46">
        <v>2001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32451888</v>
      </c>
      <c r="O15" s="47">
        <f t="shared" si="1"/>
        <v>131.02715273768234</v>
      </c>
      <c r="P15" s="9"/>
    </row>
    <row r="16" spans="1:133">
      <c r="A16" s="12"/>
      <c r="B16" s="44">
        <v>524</v>
      </c>
      <c r="C16" s="20" t="s">
        <v>29</v>
      </c>
      <c r="D16" s="46">
        <v>2449963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2449963</v>
      </c>
      <c r="O16" s="47">
        <f t="shared" si="1"/>
        <v>9.8919260476515412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12529960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12529960</v>
      </c>
      <c r="O17" s="47">
        <f t="shared" si="1"/>
        <v>50.590738594840779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155972431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155972431</v>
      </c>
      <c r="O18" s="43">
        <f t="shared" si="1"/>
        <v>629.75145050126582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36813730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36813730</v>
      </c>
      <c r="O19" s="47">
        <f t="shared" si="1"/>
        <v>148.63844666152548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104451837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104451837</v>
      </c>
      <c r="O20" s="47">
        <f t="shared" si="1"/>
        <v>421.73283724911477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14706864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14706864</v>
      </c>
      <c r="O21" s="47">
        <f t="shared" si="1"/>
        <v>59.380166590625542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SUM(D23:D27)</f>
        <v>11342795</v>
      </c>
      <c r="E22" s="31">
        <f t="shared" si="6"/>
        <v>0</v>
      </c>
      <c r="F22" s="31">
        <f t="shared" si="6"/>
        <v>0</v>
      </c>
      <c r="G22" s="31">
        <f t="shared" si="6"/>
        <v>13382904</v>
      </c>
      <c r="H22" s="31">
        <f t="shared" si="6"/>
        <v>0</v>
      </c>
      <c r="I22" s="31">
        <f t="shared" si="6"/>
        <v>7054173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1" si="7">SUM(D22:M22)</f>
        <v>31779872</v>
      </c>
      <c r="O22" s="43">
        <f t="shared" si="1"/>
        <v>128.31383315904438</v>
      </c>
      <c r="P22" s="10"/>
    </row>
    <row r="23" spans="1:16">
      <c r="A23" s="12"/>
      <c r="B23" s="44">
        <v>541</v>
      </c>
      <c r="C23" s="20" t="s">
        <v>36</v>
      </c>
      <c r="D23" s="46">
        <v>11342795</v>
      </c>
      <c r="E23" s="46">
        <v>0</v>
      </c>
      <c r="F23" s="46">
        <v>0</v>
      </c>
      <c r="G23" s="46">
        <v>13382904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24725699</v>
      </c>
      <c r="O23" s="47">
        <f t="shared" si="1"/>
        <v>99.832032559059726</v>
      </c>
      <c r="P23" s="9"/>
    </row>
    <row r="24" spans="1:16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1059853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1059853</v>
      </c>
      <c r="O24" s="47">
        <f t="shared" si="1"/>
        <v>4.2792431956652521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1113008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1113008</v>
      </c>
      <c r="O25" s="47">
        <f t="shared" si="1"/>
        <v>4.493860856855612</v>
      </c>
      <c r="P25" s="9"/>
    </row>
    <row r="26" spans="1:16">
      <c r="A26" s="12"/>
      <c r="B26" s="44">
        <v>544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458431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458431</v>
      </c>
      <c r="O26" s="47">
        <f t="shared" si="1"/>
        <v>1.8509526674284238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4422881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4422881</v>
      </c>
      <c r="O27" s="47">
        <f t="shared" si="1"/>
        <v>17.857743880035368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5862412</v>
      </c>
      <c r="E28" s="31">
        <f t="shared" si="8"/>
        <v>7706655</v>
      </c>
      <c r="F28" s="31">
        <f t="shared" si="8"/>
        <v>0</v>
      </c>
      <c r="G28" s="31">
        <f t="shared" si="8"/>
        <v>1250160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14819227</v>
      </c>
      <c r="O28" s="43">
        <f t="shared" si="1"/>
        <v>59.833841395711282</v>
      </c>
      <c r="P28" s="10"/>
    </row>
    <row r="29" spans="1:16">
      <c r="A29" s="13"/>
      <c r="B29" s="45">
        <v>552</v>
      </c>
      <c r="C29" s="21" t="s">
        <v>42</v>
      </c>
      <c r="D29" s="46">
        <v>5209858</v>
      </c>
      <c r="E29" s="46">
        <v>0</v>
      </c>
      <c r="F29" s="46">
        <v>0</v>
      </c>
      <c r="G29" s="46">
        <v>992733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6202591</v>
      </c>
      <c r="O29" s="47">
        <f t="shared" si="1"/>
        <v>25.043468605782625</v>
      </c>
      <c r="P29" s="9"/>
    </row>
    <row r="30" spans="1:16">
      <c r="A30" s="13"/>
      <c r="B30" s="45">
        <v>554</v>
      </c>
      <c r="C30" s="21" t="s">
        <v>43</v>
      </c>
      <c r="D30" s="46">
        <v>652554</v>
      </c>
      <c r="E30" s="46">
        <v>4399952</v>
      </c>
      <c r="F30" s="46">
        <v>0</v>
      </c>
      <c r="G30" s="46">
        <v>245845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5298351</v>
      </c>
      <c r="O30" s="47">
        <f t="shared" si="1"/>
        <v>21.392525628550548</v>
      </c>
      <c r="P30" s="9"/>
    </row>
    <row r="31" spans="1:16">
      <c r="A31" s="13"/>
      <c r="B31" s="45">
        <v>559</v>
      </c>
      <c r="C31" s="21" t="s">
        <v>44</v>
      </c>
      <c r="D31" s="46">
        <v>0</v>
      </c>
      <c r="E31" s="46">
        <v>3306703</v>
      </c>
      <c r="F31" s="46">
        <v>0</v>
      </c>
      <c r="G31" s="46">
        <v>11582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3318285</v>
      </c>
      <c r="O31" s="47">
        <f t="shared" si="1"/>
        <v>13.397847161378108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37749340</v>
      </c>
      <c r="E32" s="31">
        <f t="shared" si="9"/>
        <v>436314</v>
      </c>
      <c r="F32" s="31">
        <f t="shared" si="9"/>
        <v>0</v>
      </c>
      <c r="G32" s="31">
        <f t="shared" si="9"/>
        <v>47847</v>
      </c>
      <c r="H32" s="31">
        <f t="shared" si="9"/>
        <v>0</v>
      </c>
      <c r="I32" s="31">
        <f t="shared" si="9"/>
        <v>27453198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65686699</v>
      </c>
      <c r="O32" s="43">
        <f t="shared" si="1"/>
        <v>265.21542113997083</v>
      </c>
      <c r="P32" s="9"/>
    </row>
    <row r="33" spans="1:119">
      <c r="A33" s="12"/>
      <c r="B33" s="44">
        <v>571</v>
      </c>
      <c r="C33" s="20" t="s">
        <v>46</v>
      </c>
      <c r="D33" s="46">
        <v>5694815</v>
      </c>
      <c r="E33" s="46">
        <v>67653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5762468</v>
      </c>
      <c r="O33" s="47">
        <f t="shared" si="1"/>
        <v>23.26643598615917</v>
      </c>
      <c r="P33" s="9"/>
    </row>
    <row r="34" spans="1:119">
      <c r="A34" s="12"/>
      <c r="B34" s="44">
        <v>572</v>
      </c>
      <c r="C34" s="20" t="s">
        <v>47</v>
      </c>
      <c r="D34" s="46">
        <v>32054525</v>
      </c>
      <c r="E34" s="46">
        <v>0</v>
      </c>
      <c r="F34" s="46">
        <v>0</v>
      </c>
      <c r="G34" s="46">
        <v>47847</v>
      </c>
      <c r="H34" s="46">
        <v>0</v>
      </c>
      <c r="I34" s="46">
        <v>4010386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36112758</v>
      </c>
      <c r="O34" s="47">
        <f t="shared" si="1"/>
        <v>145.80821486395368</v>
      </c>
      <c r="P34" s="9"/>
    </row>
    <row r="35" spans="1:119">
      <c r="A35" s="12"/>
      <c r="B35" s="44">
        <v>575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23442812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23442812</v>
      </c>
      <c r="O35" s="47">
        <f t="shared" si="1"/>
        <v>94.65227134164806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368661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368661</v>
      </c>
      <c r="O36" s="47">
        <f t="shared" si="1"/>
        <v>1.488498948209938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SUM(D38:D38)</f>
        <v>11549385</v>
      </c>
      <c r="E37" s="31">
        <f t="shared" si="11"/>
        <v>18930930</v>
      </c>
      <c r="F37" s="31">
        <f t="shared" si="11"/>
        <v>21962952</v>
      </c>
      <c r="G37" s="31">
        <f t="shared" si="11"/>
        <v>64450</v>
      </c>
      <c r="H37" s="31">
        <f t="shared" si="11"/>
        <v>51</v>
      </c>
      <c r="I37" s="31">
        <f t="shared" si="11"/>
        <v>15745944</v>
      </c>
      <c r="J37" s="31">
        <f t="shared" si="11"/>
        <v>519804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68773516</v>
      </c>
      <c r="O37" s="43">
        <f t="shared" si="1"/>
        <v>277.67869731460434</v>
      </c>
      <c r="P37" s="9"/>
    </row>
    <row r="38" spans="1:119" ht="15.75" thickBot="1">
      <c r="A38" s="12"/>
      <c r="B38" s="44">
        <v>581</v>
      </c>
      <c r="C38" s="20" t="s">
        <v>51</v>
      </c>
      <c r="D38" s="46">
        <v>11549385</v>
      </c>
      <c r="E38" s="46">
        <v>18930930</v>
      </c>
      <c r="F38" s="46">
        <v>21962952</v>
      </c>
      <c r="G38" s="46">
        <v>64450</v>
      </c>
      <c r="H38" s="46">
        <v>51</v>
      </c>
      <c r="I38" s="46">
        <v>15745944</v>
      </c>
      <c r="J38" s="46">
        <v>519804</v>
      </c>
      <c r="K38" s="46">
        <v>0</v>
      </c>
      <c r="L38" s="46">
        <v>0</v>
      </c>
      <c r="M38" s="46">
        <v>0</v>
      </c>
      <c r="N38" s="46">
        <f t="shared" si="10"/>
        <v>68773516</v>
      </c>
      <c r="O38" s="47">
        <f t="shared" si="1"/>
        <v>277.67869731460434</v>
      </c>
      <c r="P38" s="9"/>
    </row>
    <row r="39" spans="1:119" ht="16.5" thickBot="1">
      <c r="A39" s="14" t="s">
        <v>10</v>
      </c>
      <c r="B39" s="23"/>
      <c r="C39" s="22"/>
      <c r="D39" s="15">
        <f>SUM(D5,D13,D18,D22,D28,D32,D37)</f>
        <v>205582543</v>
      </c>
      <c r="E39" s="15">
        <f t="shared" ref="E39:M39" si="12">SUM(E5,E13,E18,E22,E28,E32,E37)</f>
        <v>40990698</v>
      </c>
      <c r="F39" s="15">
        <f t="shared" si="12"/>
        <v>64767019</v>
      </c>
      <c r="G39" s="15">
        <f t="shared" si="12"/>
        <v>30697739</v>
      </c>
      <c r="H39" s="15">
        <f t="shared" si="12"/>
        <v>2102</v>
      </c>
      <c r="I39" s="15">
        <f t="shared" si="12"/>
        <v>206225746</v>
      </c>
      <c r="J39" s="15">
        <f t="shared" si="12"/>
        <v>95158492</v>
      </c>
      <c r="K39" s="15">
        <f t="shared" si="12"/>
        <v>57236281</v>
      </c>
      <c r="L39" s="15">
        <f t="shared" si="12"/>
        <v>0</v>
      </c>
      <c r="M39" s="15">
        <f t="shared" si="12"/>
        <v>175</v>
      </c>
      <c r="N39" s="15">
        <f t="shared" si="10"/>
        <v>700660795</v>
      </c>
      <c r="O39" s="37">
        <f t="shared" si="1"/>
        <v>2828.9752819241498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64</v>
      </c>
      <c r="M41" s="93"/>
      <c r="N41" s="93"/>
      <c r="O41" s="41">
        <v>247673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59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23605380</v>
      </c>
      <c r="E5" s="26">
        <f t="shared" si="0"/>
        <v>36746</v>
      </c>
      <c r="F5" s="26">
        <f t="shared" si="0"/>
        <v>20922154</v>
      </c>
      <c r="G5" s="26">
        <f t="shared" si="0"/>
        <v>915625</v>
      </c>
      <c r="H5" s="26">
        <f t="shared" si="0"/>
        <v>0</v>
      </c>
      <c r="I5" s="26">
        <f t="shared" si="0"/>
        <v>519393</v>
      </c>
      <c r="J5" s="26">
        <f t="shared" si="0"/>
        <v>99022510</v>
      </c>
      <c r="K5" s="26">
        <f t="shared" si="0"/>
        <v>55353968</v>
      </c>
      <c r="L5" s="26">
        <f t="shared" si="0"/>
        <v>0</v>
      </c>
      <c r="M5" s="26">
        <f t="shared" si="0"/>
        <v>174</v>
      </c>
      <c r="N5" s="27">
        <f>SUM(D5:M5)</f>
        <v>200375950</v>
      </c>
      <c r="O5" s="32">
        <f t="shared" ref="O5:O39" si="1">(N5/O$41)</f>
        <v>813.56737706715171</v>
      </c>
      <c r="P5" s="6"/>
    </row>
    <row r="6" spans="1:133">
      <c r="A6" s="12"/>
      <c r="B6" s="44">
        <v>511</v>
      </c>
      <c r="C6" s="20" t="s">
        <v>19</v>
      </c>
      <c r="D6" s="46">
        <v>864669</v>
      </c>
      <c r="E6" s="46">
        <v>0</v>
      </c>
      <c r="F6" s="46">
        <v>0</v>
      </c>
      <c r="G6" s="46">
        <v>0</v>
      </c>
      <c r="H6" s="46">
        <v>0</v>
      </c>
      <c r="I6" s="46">
        <v>519393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1384062</v>
      </c>
      <c r="O6" s="47">
        <f t="shared" si="1"/>
        <v>5.6195750589744735</v>
      </c>
      <c r="P6" s="9"/>
    </row>
    <row r="7" spans="1:133">
      <c r="A7" s="12"/>
      <c r="B7" s="44">
        <v>512</v>
      </c>
      <c r="C7" s="20" t="s">
        <v>20</v>
      </c>
      <c r="D7" s="46">
        <v>974698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974698</v>
      </c>
      <c r="O7" s="47">
        <f t="shared" si="1"/>
        <v>3.9574734158096252</v>
      </c>
      <c r="P7" s="9"/>
    </row>
    <row r="8" spans="1:133">
      <c r="A8" s="12"/>
      <c r="B8" s="44">
        <v>513</v>
      </c>
      <c r="C8" s="20" t="s">
        <v>21</v>
      </c>
      <c r="D8" s="46">
        <v>15202642</v>
      </c>
      <c r="E8" s="46">
        <v>0</v>
      </c>
      <c r="F8" s="46">
        <v>0</v>
      </c>
      <c r="G8" s="46">
        <v>752016</v>
      </c>
      <c r="H8" s="46">
        <v>0</v>
      </c>
      <c r="I8" s="46">
        <v>0</v>
      </c>
      <c r="J8" s="46">
        <v>0</v>
      </c>
      <c r="K8" s="46">
        <v>3115613</v>
      </c>
      <c r="L8" s="46">
        <v>0</v>
      </c>
      <c r="M8" s="46">
        <v>174</v>
      </c>
      <c r="N8" s="46">
        <f t="shared" si="2"/>
        <v>19070445</v>
      </c>
      <c r="O8" s="47">
        <f t="shared" si="1"/>
        <v>77.429910716098306</v>
      </c>
      <c r="P8" s="9"/>
    </row>
    <row r="9" spans="1:133">
      <c r="A9" s="12"/>
      <c r="B9" s="44">
        <v>514</v>
      </c>
      <c r="C9" s="20" t="s">
        <v>22</v>
      </c>
      <c r="D9" s="46">
        <v>3427858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3427858</v>
      </c>
      <c r="O9" s="47">
        <f t="shared" si="1"/>
        <v>13.917805215738978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36746</v>
      </c>
      <c r="F10" s="46">
        <v>20922154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20958900</v>
      </c>
      <c r="O10" s="47">
        <f t="shared" si="1"/>
        <v>85.097424612148941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52238355</v>
      </c>
      <c r="L11" s="46">
        <v>0</v>
      </c>
      <c r="M11" s="46">
        <v>0</v>
      </c>
      <c r="N11" s="46">
        <f t="shared" si="2"/>
        <v>52238355</v>
      </c>
      <c r="O11" s="47">
        <f t="shared" si="1"/>
        <v>212.09841530209954</v>
      </c>
      <c r="P11" s="9"/>
    </row>
    <row r="12" spans="1:133">
      <c r="A12" s="12"/>
      <c r="B12" s="44">
        <v>519</v>
      </c>
      <c r="C12" s="20" t="s">
        <v>25</v>
      </c>
      <c r="D12" s="46">
        <v>3135513</v>
      </c>
      <c r="E12" s="46">
        <v>0</v>
      </c>
      <c r="F12" s="46">
        <v>0</v>
      </c>
      <c r="G12" s="46">
        <v>163609</v>
      </c>
      <c r="H12" s="46">
        <v>0</v>
      </c>
      <c r="I12" s="46">
        <v>0</v>
      </c>
      <c r="J12" s="46">
        <v>99022510</v>
      </c>
      <c r="K12" s="46">
        <v>0</v>
      </c>
      <c r="L12" s="46">
        <v>0</v>
      </c>
      <c r="M12" s="46">
        <v>0</v>
      </c>
      <c r="N12" s="46">
        <f t="shared" si="2"/>
        <v>102321632</v>
      </c>
      <c r="O12" s="47">
        <f t="shared" si="1"/>
        <v>415.44677274628185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121945302</v>
      </c>
      <c r="E13" s="31">
        <f t="shared" si="3"/>
        <v>13759014</v>
      </c>
      <c r="F13" s="31">
        <f t="shared" si="3"/>
        <v>0</v>
      </c>
      <c r="G13" s="31">
        <f t="shared" si="3"/>
        <v>1107554</v>
      </c>
      <c r="H13" s="31">
        <f t="shared" si="3"/>
        <v>2000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136813870</v>
      </c>
      <c r="O13" s="43">
        <f t="shared" si="1"/>
        <v>555.4923201227806</v>
      </c>
      <c r="P13" s="10"/>
    </row>
    <row r="14" spans="1:133">
      <c r="A14" s="12"/>
      <c r="B14" s="44">
        <v>521</v>
      </c>
      <c r="C14" s="20" t="s">
        <v>27</v>
      </c>
      <c r="D14" s="46">
        <v>87360594</v>
      </c>
      <c r="E14" s="46">
        <v>1112691</v>
      </c>
      <c r="F14" s="46">
        <v>0</v>
      </c>
      <c r="G14" s="46">
        <v>152533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88625818</v>
      </c>
      <c r="O14" s="47">
        <f t="shared" si="1"/>
        <v>359.83896416057297</v>
      </c>
      <c r="P14" s="9"/>
    </row>
    <row r="15" spans="1:133">
      <c r="A15" s="12"/>
      <c r="B15" s="44">
        <v>522</v>
      </c>
      <c r="C15" s="20" t="s">
        <v>28</v>
      </c>
      <c r="D15" s="46">
        <v>32110467</v>
      </c>
      <c r="E15" s="46">
        <v>331526</v>
      </c>
      <c r="F15" s="46">
        <v>0</v>
      </c>
      <c r="G15" s="46">
        <v>955021</v>
      </c>
      <c r="H15" s="46">
        <v>2000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33399014</v>
      </c>
      <c r="O15" s="47">
        <f t="shared" si="1"/>
        <v>135.60683413657716</v>
      </c>
      <c r="P15" s="9"/>
    </row>
    <row r="16" spans="1:133">
      <c r="A16" s="12"/>
      <c r="B16" s="44">
        <v>524</v>
      </c>
      <c r="C16" s="20" t="s">
        <v>29</v>
      </c>
      <c r="D16" s="46">
        <v>2474241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2474241</v>
      </c>
      <c r="O16" s="47">
        <f t="shared" si="1"/>
        <v>10.045924975537266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12314797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12314797</v>
      </c>
      <c r="O17" s="47">
        <f t="shared" si="1"/>
        <v>50.000596850093181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154401621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154401621</v>
      </c>
      <c r="O18" s="43">
        <f t="shared" si="1"/>
        <v>626.90218966840303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36894062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36894062</v>
      </c>
      <c r="O19" s="47">
        <f t="shared" si="1"/>
        <v>149.79744450715205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104328142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104328142</v>
      </c>
      <c r="O20" s="47">
        <f t="shared" si="1"/>
        <v>423.59361411002345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13179417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13179417</v>
      </c>
      <c r="O21" s="47">
        <f t="shared" si="1"/>
        <v>53.511131051227601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SUM(D23:D27)</f>
        <v>5514438</v>
      </c>
      <c r="E22" s="31">
        <f t="shared" si="6"/>
        <v>242292</v>
      </c>
      <c r="F22" s="31">
        <f t="shared" si="6"/>
        <v>0</v>
      </c>
      <c r="G22" s="31">
        <f t="shared" si="6"/>
        <v>31691469</v>
      </c>
      <c r="H22" s="31">
        <f t="shared" si="6"/>
        <v>0</v>
      </c>
      <c r="I22" s="31">
        <f t="shared" si="6"/>
        <v>7968051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1" si="7">SUM(D22:M22)</f>
        <v>45416250</v>
      </c>
      <c r="O22" s="43">
        <f t="shared" si="1"/>
        <v>184.39927241131497</v>
      </c>
      <c r="P22" s="10"/>
    </row>
    <row r="23" spans="1:16">
      <c r="A23" s="12"/>
      <c r="B23" s="44">
        <v>541</v>
      </c>
      <c r="C23" s="20" t="s">
        <v>36</v>
      </c>
      <c r="D23" s="46">
        <v>5514438</v>
      </c>
      <c r="E23" s="46">
        <v>242292</v>
      </c>
      <c r="F23" s="46">
        <v>0</v>
      </c>
      <c r="G23" s="46">
        <v>31691469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37448199</v>
      </c>
      <c r="O23" s="47">
        <f t="shared" si="1"/>
        <v>152.04735416759712</v>
      </c>
      <c r="P23" s="9"/>
    </row>
    <row r="24" spans="1:16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1387360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1387360</v>
      </c>
      <c r="O24" s="47">
        <f t="shared" si="1"/>
        <v>5.6329656141262641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1528832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1528832</v>
      </c>
      <c r="O25" s="47">
        <f t="shared" si="1"/>
        <v>6.2073708956405582</v>
      </c>
      <c r="P25" s="9"/>
    </row>
    <row r="26" spans="1:16">
      <c r="A26" s="12"/>
      <c r="B26" s="44">
        <v>544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623371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623371</v>
      </c>
      <c r="O26" s="47">
        <f t="shared" si="1"/>
        <v>2.5310138737195129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4428488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4428488</v>
      </c>
      <c r="O27" s="47">
        <f t="shared" si="1"/>
        <v>17.980567860231513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7021950</v>
      </c>
      <c r="E28" s="31">
        <f t="shared" si="8"/>
        <v>12933529</v>
      </c>
      <c r="F28" s="31">
        <f t="shared" si="8"/>
        <v>0</v>
      </c>
      <c r="G28" s="31">
        <f t="shared" si="8"/>
        <v>3565292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23520771</v>
      </c>
      <c r="O28" s="43">
        <f t="shared" si="1"/>
        <v>95.499145326907382</v>
      </c>
      <c r="P28" s="10"/>
    </row>
    <row r="29" spans="1:16">
      <c r="A29" s="13"/>
      <c r="B29" s="45">
        <v>552</v>
      </c>
      <c r="C29" s="21" t="s">
        <v>42</v>
      </c>
      <c r="D29" s="46">
        <v>4328862</v>
      </c>
      <c r="E29" s="46">
        <v>0</v>
      </c>
      <c r="F29" s="46">
        <v>0</v>
      </c>
      <c r="G29" s="46">
        <v>851362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5180224</v>
      </c>
      <c r="O29" s="47">
        <f t="shared" si="1"/>
        <v>21.032769912258978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9328126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9328126</v>
      </c>
      <c r="O30" s="47">
        <f t="shared" si="1"/>
        <v>37.874101172181099</v>
      </c>
      <c r="P30" s="9"/>
    </row>
    <row r="31" spans="1:16">
      <c r="A31" s="13"/>
      <c r="B31" s="45">
        <v>559</v>
      </c>
      <c r="C31" s="21" t="s">
        <v>44</v>
      </c>
      <c r="D31" s="46">
        <v>2693088</v>
      </c>
      <c r="E31" s="46">
        <v>3605403</v>
      </c>
      <c r="F31" s="46">
        <v>0</v>
      </c>
      <c r="G31" s="46">
        <v>2713930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9012421</v>
      </c>
      <c r="O31" s="47">
        <f t="shared" si="1"/>
        <v>36.592274242467305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38106601</v>
      </c>
      <c r="E32" s="31">
        <f t="shared" si="9"/>
        <v>402713</v>
      </c>
      <c r="F32" s="31">
        <f t="shared" si="9"/>
        <v>0</v>
      </c>
      <c r="G32" s="31">
        <f t="shared" si="9"/>
        <v>397415</v>
      </c>
      <c r="H32" s="31">
        <f t="shared" si="9"/>
        <v>0</v>
      </c>
      <c r="I32" s="31">
        <f t="shared" si="9"/>
        <v>26664576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9" si="10">SUM(D32:M32)</f>
        <v>65571305</v>
      </c>
      <c r="O32" s="43">
        <f t="shared" si="1"/>
        <v>266.23292176391533</v>
      </c>
      <c r="P32" s="9"/>
    </row>
    <row r="33" spans="1:119">
      <c r="A33" s="12"/>
      <c r="B33" s="44">
        <v>571</v>
      </c>
      <c r="C33" s="20" t="s">
        <v>46</v>
      </c>
      <c r="D33" s="46">
        <v>5993156</v>
      </c>
      <c r="E33" s="46">
        <v>13488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6006644</v>
      </c>
      <c r="O33" s="47">
        <f t="shared" si="1"/>
        <v>24.388204293260465</v>
      </c>
      <c r="P33" s="9"/>
    </row>
    <row r="34" spans="1:119">
      <c r="A34" s="12"/>
      <c r="B34" s="44">
        <v>572</v>
      </c>
      <c r="C34" s="20" t="s">
        <v>47</v>
      </c>
      <c r="D34" s="46">
        <v>32113445</v>
      </c>
      <c r="E34" s="46">
        <v>5522</v>
      </c>
      <c r="F34" s="46">
        <v>0</v>
      </c>
      <c r="G34" s="46">
        <v>397415</v>
      </c>
      <c r="H34" s="46">
        <v>0</v>
      </c>
      <c r="I34" s="46">
        <v>4084278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36600660</v>
      </c>
      <c r="O34" s="47">
        <f t="shared" si="1"/>
        <v>148.60617232320854</v>
      </c>
      <c r="P34" s="9"/>
    </row>
    <row r="35" spans="1:119">
      <c r="A35" s="12"/>
      <c r="B35" s="44">
        <v>575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22580298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22580298</v>
      </c>
      <c r="O35" s="47">
        <f t="shared" si="1"/>
        <v>91.680632417486493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383703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383703</v>
      </c>
      <c r="O36" s="47">
        <f t="shared" si="1"/>
        <v>1.5579127299598445</v>
      </c>
      <c r="P36" s="9"/>
    </row>
    <row r="37" spans="1:119" ht="15.75">
      <c r="A37" s="28" t="s">
        <v>52</v>
      </c>
      <c r="B37" s="29"/>
      <c r="C37" s="30"/>
      <c r="D37" s="31">
        <f t="shared" ref="D37:M37" si="11">SUM(D38:D38)</f>
        <v>12954145</v>
      </c>
      <c r="E37" s="31">
        <f t="shared" si="11"/>
        <v>24419928</v>
      </c>
      <c r="F37" s="31">
        <f t="shared" si="11"/>
        <v>150262</v>
      </c>
      <c r="G37" s="31">
        <f t="shared" si="11"/>
        <v>36750</v>
      </c>
      <c r="H37" s="31">
        <f t="shared" si="11"/>
        <v>2082</v>
      </c>
      <c r="I37" s="31">
        <f t="shared" si="11"/>
        <v>19677119</v>
      </c>
      <c r="J37" s="31">
        <f t="shared" si="11"/>
        <v>605333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57845619</v>
      </c>
      <c r="O37" s="43">
        <f t="shared" si="1"/>
        <v>234.86505503607492</v>
      </c>
      <c r="P37" s="9"/>
    </row>
    <row r="38" spans="1:119" ht="15.75" thickBot="1">
      <c r="A38" s="12"/>
      <c r="B38" s="44">
        <v>581</v>
      </c>
      <c r="C38" s="20" t="s">
        <v>51</v>
      </c>
      <c r="D38" s="46">
        <v>12954145</v>
      </c>
      <c r="E38" s="46">
        <v>24419928</v>
      </c>
      <c r="F38" s="46">
        <v>150262</v>
      </c>
      <c r="G38" s="46">
        <v>36750</v>
      </c>
      <c r="H38" s="46">
        <v>2082</v>
      </c>
      <c r="I38" s="46">
        <v>19677119</v>
      </c>
      <c r="J38" s="46">
        <v>605333</v>
      </c>
      <c r="K38" s="46">
        <v>0</v>
      </c>
      <c r="L38" s="46">
        <v>0</v>
      </c>
      <c r="M38" s="46">
        <v>0</v>
      </c>
      <c r="N38" s="46">
        <f t="shared" si="10"/>
        <v>57845619</v>
      </c>
      <c r="O38" s="47">
        <f t="shared" si="1"/>
        <v>234.86505503607492</v>
      </c>
      <c r="P38" s="9"/>
    </row>
    <row r="39" spans="1:119" ht="16.5" thickBot="1">
      <c r="A39" s="14" t="s">
        <v>10</v>
      </c>
      <c r="B39" s="23"/>
      <c r="C39" s="22"/>
      <c r="D39" s="15">
        <f>SUM(D5,D13,D18,D22,D28,D32,D37)</f>
        <v>209147816</v>
      </c>
      <c r="E39" s="15">
        <f t="shared" ref="E39:M39" si="12">SUM(E5,E13,E18,E22,E28,E32,E37)</f>
        <v>51794222</v>
      </c>
      <c r="F39" s="15">
        <f t="shared" si="12"/>
        <v>21072416</v>
      </c>
      <c r="G39" s="15">
        <f t="shared" si="12"/>
        <v>37714105</v>
      </c>
      <c r="H39" s="15">
        <f t="shared" si="12"/>
        <v>4082</v>
      </c>
      <c r="I39" s="15">
        <f t="shared" si="12"/>
        <v>209230760</v>
      </c>
      <c r="J39" s="15">
        <f t="shared" si="12"/>
        <v>99627843</v>
      </c>
      <c r="K39" s="15">
        <f t="shared" si="12"/>
        <v>55353968</v>
      </c>
      <c r="L39" s="15">
        <f t="shared" si="12"/>
        <v>0</v>
      </c>
      <c r="M39" s="15">
        <f t="shared" si="12"/>
        <v>174</v>
      </c>
      <c r="N39" s="15">
        <f t="shared" si="10"/>
        <v>683945386</v>
      </c>
      <c r="O39" s="37">
        <f t="shared" si="1"/>
        <v>2776.958281396548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3" t="s">
        <v>62</v>
      </c>
      <c r="M41" s="93"/>
      <c r="N41" s="93"/>
      <c r="O41" s="41">
        <v>246293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59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24693153</v>
      </c>
      <c r="E5" s="26">
        <f t="shared" ref="E5:M5" si="0">SUM(E6:E12)</f>
        <v>0</v>
      </c>
      <c r="F5" s="26">
        <f t="shared" si="0"/>
        <v>23684257</v>
      </c>
      <c r="G5" s="26">
        <f t="shared" si="0"/>
        <v>158232</v>
      </c>
      <c r="H5" s="26">
        <f t="shared" si="0"/>
        <v>0</v>
      </c>
      <c r="I5" s="26">
        <f t="shared" si="0"/>
        <v>0</v>
      </c>
      <c r="J5" s="26">
        <f t="shared" si="0"/>
        <v>96381452</v>
      </c>
      <c r="K5" s="26">
        <f t="shared" si="0"/>
        <v>51531898</v>
      </c>
      <c r="L5" s="26">
        <f t="shared" si="0"/>
        <v>0</v>
      </c>
      <c r="M5" s="26">
        <f t="shared" si="0"/>
        <v>175</v>
      </c>
      <c r="N5" s="27">
        <f>SUM(D5:M5)</f>
        <v>196449167</v>
      </c>
      <c r="O5" s="32">
        <f t="shared" ref="O5:O41" si="1">(N5/O$43)</f>
        <v>802.59006246706076</v>
      </c>
      <c r="P5" s="6"/>
    </row>
    <row r="6" spans="1:133">
      <c r="A6" s="12"/>
      <c r="B6" s="44">
        <v>511</v>
      </c>
      <c r="C6" s="20" t="s">
        <v>19</v>
      </c>
      <c r="D6" s="46">
        <v>889305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889305</v>
      </c>
      <c r="O6" s="47">
        <f t="shared" si="1"/>
        <v>3.6332419546592911</v>
      </c>
      <c r="P6" s="9"/>
    </row>
    <row r="7" spans="1:133">
      <c r="A7" s="12"/>
      <c r="B7" s="44">
        <v>512</v>
      </c>
      <c r="C7" s="20" t="s">
        <v>20</v>
      </c>
      <c r="D7" s="46">
        <v>575107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575107</v>
      </c>
      <c r="O7" s="47">
        <f t="shared" si="1"/>
        <v>2.3495908387091502</v>
      </c>
      <c r="P7" s="9"/>
    </row>
    <row r="8" spans="1:133">
      <c r="A8" s="12"/>
      <c r="B8" s="44">
        <v>513</v>
      </c>
      <c r="C8" s="20" t="s">
        <v>21</v>
      </c>
      <c r="D8" s="46">
        <v>16685189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2745714</v>
      </c>
      <c r="L8" s="46">
        <v>0</v>
      </c>
      <c r="M8" s="46">
        <v>175</v>
      </c>
      <c r="N8" s="46">
        <f t="shared" si="2"/>
        <v>19431078</v>
      </c>
      <c r="O8" s="47">
        <f t="shared" si="1"/>
        <v>79.385371513549515</v>
      </c>
      <c r="P8" s="9"/>
    </row>
    <row r="9" spans="1:133">
      <c r="A9" s="12"/>
      <c r="B9" s="44">
        <v>514</v>
      </c>
      <c r="C9" s="20" t="s">
        <v>22</v>
      </c>
      <c r="D9" s="46">
        <v>2935889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2935889</v>
      </c>
      <c r="O9" s="47">
        <f t="shared" si="1"/>
        <v>11.994529536011505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23684257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23684257</v>
      </c>
      <c r="O10" s="47">
        <f t="shared" si="1"/>
        <v>96.76166916562147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48786184</v>
      </c>
      <c r="L11" s="46">
        <v>0</v>
      </c>
      <c r="M11" s="46">
        <v>0</v>
      </c>
      <c r="N11" s="46">
        <f t="shared" si="2"/>
        <v>48786184</v>
      </c>
      <c r="O11" s="47">
        <f t="shared" si="1"/>
        <v>199.31520739962986</v>
      </c>
      <c r="P11" s="9"/>
    </row>
    <row r="12" spans="1:133">
      <c r="A12" s="12"/>
      <c r="B12" s="44">
        <v>519</v>
      </c>
      <c r="C12" s="20" t="s">
        <v>25</v>
      </c>
      <c r="D12" s="46">
        <v>3607663</v>
      </c>
      <c r="E12" s="46">
        <v>0</v>
      </c>
      <c r="F12" s="46">
        <v>0</v>
      </c>
      <c r="G12" s="46">
        <v>158232</v>
      </c>
      <c r="H12" s="46">
        <v>0</v>
      </c>
      <c r="I12" s="46">
        <v>0</v>
      </c>
      <c r="J12" s="46">
        <v>96381452</v>
      </c>
      <c r="K12" s="46">
        <v>0</v>
      </c>
      <c r="L12" s="46">
        <v>0</v>
      </c>
      <c r="M12" s="46">
        <v>0</v>
      </c>
      <c r="N12" s="46">
        <f t="shared" si="2"/>
        <v>100147347</v>
      </c>
      <c r="O12" s="47">
        <f t="shared" si="1"/>
        <v>409.15045205887998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121305485</v>
      </c>
      <c r="E13" s="31">
        <f t="shared" si="3"/>
        <v>13432969</v>
      </c>
      <c r="F13" s="31">
        <f t="shared" si="3"/>
        <v>0</v>
      </c>
      <c r="G13" s="31">
        <f t="shared" si="3"/>
        <v>1502913</v>
      </c>
      <c r="H13" s="31">
        <f t="shared" si="3"/>
        <v>1000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136242367</v>
      </c>
      <c r="O13" s="43">
        <f t="shared" si="1"/>
        <v>556.61610334642046</v>
      </c>
      <c r="P13" s="10"/>
    </row>
    <row r="14" spans="1:133">
      <c r="A14" s="12"/>
      <c r="B14" s="44">
        <v>521</v>
      </c>
      <c r="C14" s="20" t="s">
        <v>27</v>
      </c>
      <c r="D14" s="46">
        <v>85047183</v>
      </c>
      <c r="E14" s="46">
        <v>920405</v>
      </c>
      <c r="F14" s="46">
        <v>0</v>
      </c>
      <c r="G14" s="46">
        <v>413021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86380609</v>
      </c>
      <c r="O14" s="47">
        <f t="shared" si="1"/>
        <v>352.90665484599765</v>
      </c>
      <c r="P14" s="9"/>
    </row>
    <row r="15" spans="1:133">
      <c r="A15" s="12"/>
      <c r="B15" s="44">
        <v>522</v>
      </c>
      <c r="C15" s="20" t="s">
        <v>28</v>
      </c>
      <c r="D15" s="46">
        <v>33738208</v>
      </c>
      <c r="E15" s="46">
        <v>0</v>
      </c>
      <c r="F15" s="46">
        <v>0</v>
      </c>
      <c r="G15" s="46">
        <v>1089892</v>
      </c>
      <c r="H15" s="46">
        <v>1000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34829100</v>
      </c>
      <c r="O15" s="47">
        <f t="shared" si="1"/>
        <v>142.29375451956741</v>
      </c>
      <c r="P15" s="9"/>
    </row>
    <row r="16" spans="1:133">
      <c r="A16" s="12"/>
      <c r="B16" s="44">
        <v>524</v>
      </c>
      <c r="C16" s="20" t="s">
        <v>29</v>
      </c>
      <c r="D16" s="46">
        <v>2520094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2520094</v>
      </c>
      <c r="O16" s="47">
        <f t="shared" si="1"/>
        <v>10.295805432877529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12512564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12512564</v>
      </c>
      <c r="O17" s="47">
        <f t="shared" si="1"/>
        <v>51.119888547977887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514696</v>
      </c>
      <c r="H18" s="31">
        <f t="shared" si="5"/>
        <v>0</v>
      </c>
      <c r="I18" s="31">
        <f t="shared" si="5"/>
        <v>146982085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147496781</v>
      </c>
      <c r="O18" s="43">
        <f t="shared" si="1"/>
        <v>602.59583934240038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36433468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36433468</v>
      </c>
      <c r="O19" s="47">
        <f t="shared" si="1"/>
        <v>148.84837540701642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96840125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96840125</v>
      </c>
      <c r="O20" s="47">
        <f t="shared" si="1"/>
        <v>395.6388472396423</v>
      </c>
      <c r="P20" s="9"/>
    </row>
    <row r="21" spans="1:16">
      <c r="A21" s="12"/>
      <c r="B21" s="44">
        <v>537</v>
      </c>
      <c r="C21" s="20" t="s">
        <v>56</v>
      </c>
      <c r="D21" s="46">
        <v>0</v>
      </c>
      <c r="E21" s="46">
        <v>0</v>
      </c>
      <c r="F21" s="46">
        <v>0</v>
      </c>
      <c r="G21" s="46">
        <v>308115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308115</v>
      </c>
      <c r="O21" s="47">
        <f t="shared" si="1"/>
        <v>1.2587991126327271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206581</v>
      </c>
      <c r="H22" s="46">
        <v>0</v>
      </c>
      <c r="I22" s="46">
        <v>13708492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13915073</v>
      </c>
      <c r="O22" s="47">
        <f t="shared" si="1"/>
        <v>56.849817583108972</v>
      </c>
      <c r="P22" s="9"/>
    </row>
    <row r="23" spans="1:16" ht="15.75">
      <c r="A23" s="28" t="s">
        <v>35</v>
      </c>
      <c r="B23" s="29"/>
      <c r="C23" s="30"/>
      <c r="D23" s="31">
        <f>SUM(D24:D28)</f>
        <v>4982627</v>
      </c>
      <c r="E23" s="31">
        <f t="shared" ref="E23:M23" si="6">SUM(E24:E28)</f>
        <v>0</v>
      </c>
      <c r="F23" s="31">
        <f t="shared" si="6"/>
        <v>0</v>
      </c>
      <c r="G23" s="31">
        <f t="shared" si="6"/>
        <v>23292577</v>
      </c>
      <c r="H23" s="31">
        <f t="shared" si="6"/>
        <v>0</v>
      </c>
      <c r="I23" s="31">
        <f t="shared" si="6"/>
        <v>6798929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35074133</v>
      </c>
      <c r="O23" s="43">
        <f t="shared" si="1"/>
        <v>143.29483308752333</v>
      </c>
      <c r="P23" s="10"/>
    </row>
    <row r="24" spans="1:16">
      <c r="A24" s="12"/>
      <c r="B24" s="44">
        <v>541</v>
      </c>
      <c r="C24" s="20" t="s">
        <v>36</v>
      </c>
      <c r="D24" s="46">
        <v>4982627</v>
      </c>
      <c r="E24" s="46">
        <v>0</v>
      </c>
      <c r="F24" s="46">
        <v>0</v>
      </c>
      <c r="G24" s="46">
        <v>23251781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28234408</v>
      </c>
      <c r="O24" s="47">
        <f t="shared" si="1"/>
        <v>115.35124137452047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236</v>
      </c>
      <c r="H25" s="46">
        <v>0</v>
      </c>
      <c r="I25" s="46">
        <v>1286112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1286348</v>
      </c>
      <c r="O25" s="47">
        <f t="shared" si="1"/>
        <v>5.2553550490462433</v>
      </c>
      <c r="P25" s="9"/>
    </row>
    <row r="26" spans="1:16">
      <c r="A26" s="12"/>
      <c r="B26" s="44">
        <v>543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1089942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1089942</v>
      </c>
      <c r="O26" s="47">
        <f t="shared" si="1"/>
        <v>4.4529413446964279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79</v>
      </c>
      <c r="H27" s="46">
        <v>0</v>
      </c>
      <c r="I27" s="46">
        <v>4422875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4422954</v>
      </c>
      <c r="O27" s="47">
        <f t="shared" si="1"/>
        <v>18.069910813869402</v>
      </c>
      <c r="P27" s="9"/>
    </row>
    <row r="28" spans="1:16">
      <c r="A28" s="12"/>
      <c r="B28" s="44">
        <v>549</v>
      </c>
      <c r="C28" s="20" t="s">
        <v>40</v>
      </c>
      <c r="D28" s="46">
        <v>0</v>
      </c>
      <c r="E28" s="46">
        <v>0</v>
      </c>
      <c r="F28" s="46">
        <v>0</v>
      </c>
      <c r="G28" s="46">
        <v>40481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40481</v>
      </c>
      <c r="O28" s="47">
        <f t="shared" si="1"/>
        <v>0.16538450539079705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8021313</v>
      </c>
      <c r="E29" s="31">
        <f t="shared" si="8"/>
        <v>18280445</v>
      </c>
      <c r="F29" s="31">
        <f t="shared" si="8"/>
        <v>0</v>
      </c>
      <c r="G29" s="31">
        <f t="shared" si="8"/>
        <v>2769996</v>
      </c>
      <c r="H29" s="31">
        <f t="shared" si="8"/>
        <v>0</v>
      </c>
      <c r="I29" s="31">
        <f t="shared" si="8"/>
        <v>643711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29715465</v>
      </c>
      <c r="O29" s="43">
        <f t="shared" si="1"/>
        <v>121.40207706041207</v>
      </c>
      <c r="P29" s="10"/>
    </row>
    <row r="30" spans="1:16">
      <c r="A30" s="13"/>
      <c r="B30" s="45">
        <v>552</v>
      </c>
      <c r="C30" s="21" t="s">
        <v>42</v>
      </c>
      <c r="D30" s="46">
        <v>5037846</v>
      </c>
      <c r="E30" s="46">
        <v>0</v>
      </c>
      <c r="F30" s="46">
        <v>0</v>
      </c>
      <c r="G30" s="46">
        <v>2461254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7499100</v>
      </c>
      <c r="O30" s="47">
        <f t="shared" si="1"/>
        <v>30.637458174850572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18280445</v>
      </c>
      <c r="F31" s="46">
        <v>0</v>
      </c>
      <c r="G31" s="46">
        <v>308742</v>
      </c>
      <c r="H31" s="46">
        <v>0</v>
      </c>
      <c r="I31" s="46">
        <v>643711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19232898</v>
      </c>
      <c r="O31" s="47">
        <f t="shared" si="1"/>
        <v>78.575710159374751</v>
      </c>
      <c r="P31" s="9"/>
    </row>
    <row r="32" spans="1:16">
      <c r="A32" s="13"/>
      <c r="B32" s="45">
        <v>559</v>
      </c>
      <c r="C32" s="21" t="s">
        <v>44</v>
      </c>
      <c r="D32" s="46">
        <v>2983467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2983467</v>
      </c>
      <c r="O32" s="47">
        <f t="shared" si="1"/>
        <v>12.188908726186732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SUM(D34:D38)</f>
        <v>37635351</v>
      </c>
      <c r="E33" s="31">
        <f t="shared" si="9"/>
        <v>75871</v>
      </c>
      <c r="F33" s="31">
        <f t="shared" si="9"/>
        <v>0</v>
      </c>
      <c r="G33" s="31">
        <f t="shared" si="9"/>
        <v>5477732</v>
      </c>
      <c r="H33" s="31">
        <f t="shared" si="9"/>
        <v>0</v>
      </c>
      <c r="I33" s="31">
        <f t="shared" si="9"/>
        <v>23320889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1" si="10">SUM(D33:M33)</f>
        <v>66509843</v>
      </c>
      <c r="O33" s="43">
        <f t="shared" si="1"/>
        <v>271.72494474381966</v>
      </c>
      <c r="P33" s="9"/>
    </row>
    <row r="34" spans="1:119">
      <c r="A34" s="12"/>
      <c r="B34" s="44">
        <v>571</v>
      </c>
      <c r="C34" s="20" t="s">
        <v>46</v>
      </c>
      <c r="D34" s="46">
        <v>6111953</v>
      </c>
      <c r="E34" s="46">
        <v>0</v>
      </c>
      <c r="F34" s="46">
        <v>0</v>
      </c>
      <c r="G34" s="46">
        <v>523667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6635620</v>
      </c>
      <c r="O34" s="47">
        <f t="shared" si="1"/>
        <v>27.10972386209038</v>
      </c>
      <c r="P34" s="9"/>
    </row>
    <row r="35" spans="1:119">
      <c r="A35" s="12"/>
      <c r="B35" s="44">
        <v>572</v>
      </c>
      <c r="C35" s="20" t="s">
        <v>47</v>
      </c>
      <c r="D35" s="46">
        <v>31523398</v>
      </c>
      <c r="E35" s="46">
        <v>0</v>
      </c>
      <c r="F35" s="46">
        <v>0</v>
      </c>
      <c r="G35" s="46">
        <v>3926060</v>
      </c>
      <c r="H35" s="46">
        <v>0</v>
      </c>
      <c r="I35" s="46">
        <v>3810383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39259841</v>
      </c>
      <c r="O35" s="47">
        <f t="shared" si="1"/>
        <v>160.39547900265148</v>
      </c>
      <c r="P35" s="9"/>
    </row>
    <row r="36" spans="1:119">
      <c r="A36" s="12"/>
      <c r="B36" s="44">
        <v>573</v>
      </c>
      <c r="C36" s="20" t="s">
        <v>57</v>
      </c>
      <c r="D36" s="46">
        <v>0</v>
      </c>
      <c r="E36" s="46">
        <v>0</v>
      </c>
      <c r="F36" s="46">
        <v>0</v>
      </c>
      <c r="G36" s="46">
        <v>145707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145707</v>
      </c>
      <c r="O36" s="47">
        <f t="shared" si="1"/>
        <v>0.59528371648370504</v>
      </c>
      <c r="P36" s="9"/>
    </row>
    <row r="37" spans="1:119">
      <c r="A37" s="12"/>
      <c r="B37" s="44">
        <v>575</v>
      </c>
      <c r="C37" s="20" t="s">
        <v>49</v>
      </c>
      <c r="D37" s="46">
        <v>0</v>
      </c>
      <c r="E37" s="46">
        <v>0</v>
      </c>
      <c r="F37" s="46">
        <v>0</v>
      </c>
      <c r="G37" s="46">
        <v>882298</v>
      </c>
      <c r="H37" s="46">
        <v>0</v>
      </c>
      <c r="I37" s="46">
        <v>19510506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20392804</v>
      </c>
      <c r="O37" s="47">
        <f t="shared" si="1"/>
        <v>83.314488354325917</v>
      </c>
      <c r="P37" s="9"/>
    </row>
    <row r="38" spans="1:119">
      <c r="A38" s="12"/>
      <c r="B38" s="44">
        <v>579</v>
      </c>
      <c r="C38" s="20" t="s">
        <v>50</v>
      </c>
      <c r="D38" s="46">
        <v>0</v>
      </c>
      <c r="E38" s="46">
        <v>75871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75871</v>
      </c>
      <c r="O38" s="47">
        <f t="shared" si="1"/>
        <v>0.30996980826820392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SUM(D40:D40)</f>
        <v>25464528</v>
      </c>
      <c r="E39" s="31">
        <f t="shared" si="11"/>
        <v>24438502</v>
      </c>
      <c r="F39" s="31">
        <f t="shared" si="11"/>
        <v>242873</v>
      </c>
      <c r="G39" s="31">
        <f t="shared" si="11"/>
        <v>122270</v>
      </c>
      <c r="H39" s="31">
        <f t="shared" si="11"/>
        <v>5674</v>
      </c>
      <c r="I39" s="31">
        <f t="shared" si="11"/>
        <v>20661862</v>
      </c>
      <c r="J39" s="31">
        <f t="shared" si="11"/>
        <v>432600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71368309</v>
      </c>
      <c r="O39" s="43">
        <f t="shared" si="1"/>
        <v>291.57413316228769</v>
      </c>
      <c r="P39" s="9"/>
    </row>
    <row r="40" spans="1:119" ht="15.75" thickBot="1">
      <c r="A40" s="12"/>
      <c r="B40" s="44">
        <v>581</v>
      </c>
      <c r="C40" s="20" t="s">
        <v>51</v>
      </c>
      <c r="D40" s="46">
        <v>25464528</v>
      </c>
      <c r="E40" s="46">
        <v>24438502</v>
      </c>
      <c r="F40" s="46">
        <v>242873</v>
      </c>
      <c r="G40" s="46">
        <v>122270</v>
      </c>
      <c r="H40" s="46">
        <v>5674</v>
      </c>
      <c r="I40" s="46">
        <v>20661862</v>
      </c>
      <c r="J40" s="46">
        <v>432600</v>
      </c>
      <c r="K40" s="46">
        <v>0</v>
      </c>
      <c r="L40" s="46">
        <v>0</v>
      </c>
      <c r="M40" s="46">
        <v>0</v>
      </c>
      <c r="N40" s="46">
        <f t="shared" si="10"/>
        <v>71368309</v>
      </c>
      <c r="O40" s="47">
        <f t="shared" si="1"/>
        <v>291.57413316228769</v>
      </c>
      <c r="P40" s="9"/>
    </row>
    <row r="41" spans="1:119" ht="16.5" thickBot="1">
      <c r="A41" s="14" t="s">
        <v>10</v>
      </c>
      <c r="B41" s="23"/>
      <c r="C41" s="22"/>
      <c r="D41" s="15">
        <f>SUM(D5,D13,D18,D23,D29,D33,D39)</f>
        <v>222102457</v>
      </c>
      <c r="E41" s="15">
        <f t="shared" ref="E41:M41" si="12">SUM(E5,E13,E18,E23,E29,E33,E39)</f>
        <v>56227787</v>
      </c>
      <c r="F41" s="15">
        <f t="shared" si="12"/>
        <v>23927130</v>
      </c>
      <c r="G41" s="15">
        <f t="shared" si="12"/>
        <v>33838416</v>
      </c>
      <c r="H41" s="15">
        <f t="shared" si="12"/>
        <v>6674</v>
      </c>
      <c r="I41" s="15">
        <f t="shared" si="12"/>
        <v>198407476</v>
      </c>
      <c r="J41" s="15">
        <f t="shared" si="12"/>
        <v>96814052</v>
      </c>
      <c r="K41" s="15">
        <f t="shared" si="12"/>
        <v>51531898</v>
      </c>
      <c r="L41" s="15">
        <f t="shared" si="12"/>
        <v>0</v>
      </c>
      <c r="M41" s="15">
        <f t="shared" si="12"/>
        <v>175</v>
      </c>
      <c r="N41" s="15">
        <f t="shared" si="10"/>
        <v>682856065</v>
      </c>
      <c r="O41" s="37">
        <f t="shared" si="1"/>
        <v>2789.7979932099242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58</v>
      </c>
      <c r="M43" s="93"/>
      <c r="N43" s="93"/>
      <c r="O43" s="41">
        <v>244769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thickBot="1">
      <c r="A45" s="97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25256446</v>
      </c>
      <c r="E5" s="26">
        <f t="shared" ref="E5:M5" si="0">SUM(E6:E12)</f>
        <v>0</v>
      </c>
      <c r="F5" s="26">
        <f t="shared" si="0"/>
        <v>24996319</v>
      </c>
      <c r="G5" s="26">
        <f t="shared" si="0"/>
        <v>62650</v>
      </c>
      <c r="H5" s="26">
        <f t="shared" si="0"/>
        <v>0</v>
      </c>
      <c r="I5" s="26">
        <f t="shared" si="0"/>
        <v>0</v>
      </c>
      <c r="J5" s="26">
        <f t="shared" si="0"/>
        <v>91543956</v>
      </c>
      <c r="K5" s="26">
        <f t="shared" si="0"/>
        <v>46588512</v>
      </c>
      <c r="L5" s="26">
        <f t="shared" si="0"/>
        <v>0</v>
      </c>
      <c r="M5" s="26">
        <f t="shared" si="0"/>
        <v>175</v>
      </c>
      <c r="N5" s="27">
        <f>SUM(D5:M5)</f>
        <v>188448058</v>
      </c>
      <c r="O5" s="32">
        <f t="shared" ref="O5:O40" si="1">(N5/O$42)</f>
        <v>757.64409457682859</v>
      </c>
      <c r="P5" s="6"/>
    </row>
    <row r="6" spans="1:133">
      <c r="A6" s="12"/>
      <c r="B6" s="44">
        <v>511</v>
      </c>
      <c r="C6" s="20" t="s">
        <v>19</v>
      </c>
      <c r="D6" s="46">
        <v>915088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915088</v>
      </c>
      <c r="O6" s="47">
        <f t="shared" si="1"/>
        <v>3.6790563223427908</v>
      </c>
      <c r="P6" s="9"/>
    </row>
    <row r="7" spans="1:133">
      <c r="A7" s="12"/>
      <c r="B7" s="44">
        <v>512</v>
      </c>
      <c r="C7" s="20" t="s">
        <v>20</v>
      </c>
      <c r="D7" s="46">
        <v>579754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579754</v>
      </c>
      <c r="O7" s="47">
        <f t="shared" si="1"/>
        <v>2.3308661233712193</v>
      </c>
      <c r="P7" s="9"/>
    </row>
    <row r="8" spans="1:133">
      <c r="A8" s="12"/>
      <c r="B8" s="44">
        <v>513</v>
      </c>
      <c r="C8" s="20" t="s">
        <v>21</v>
      </c>
      <c r="D8" s="46">
        <v>16735888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2278210</v>
      </c>
      <c r="L8" s="46">
        <v>0</v>
      </c>
      <c r="M8" s="46">
        <v>175</v>
      </c>
      <c r="N8" s="46">
        <f t="shared" si="2"/>
        <v>19014273</v>
      </c>
      <c r="O8" s="47">
        <f t="shared" si="1"/>
        <v>76.445742153106394</v>
      </c>
      <c r="P8" s="9"/>
    </row>
    <row r="9" spans="1:133">
      <c r="A9" s="12"/>
      <c r="B9" s="44">
        <v>514</v>
      </c>
      <c r="C9" s="20" t="s">
        <v>22</v>
      </c>
      <c r="D9" s="46">
        <v>2781495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2781495</v>
      </c>
      <c r="O9" s="47">
        <f t="shared" si="1"/>
        <v>11.182833525644376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24996319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24996319</v>
      </c>
      <c r="O10" s="47">
        <f t="shared" si="1"/>
        <v>100.49619867405892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44310302</v>
      </c>
      <c r="L11" s="46">
        <v>0</v>
      </c>
      <c r="M11" s="46">
        <v>0</v>
      </c>
      <c r="N11" s="46">
        <f t="shared" si="2"/>
        <v>44310302</v>
      </c>
      <c r="O11" s="47">
        <f t="shared" si="1"/>
        <v>178.14690687455021</v>
      </c>
      <c r="P11" s="9"/>
    </row>
    <row r="12" spans="1:133">
      <c r="A12" s="12"/>
      <c r="B12" s="44">
        <v>519</v>
      </c>
      <c r="C12" s="20" t="s">
        <v>25</v>
      </c>
      <c r="D12" s="46">
        <v>4244221</v>
      </c>
      <c r="E12" s="46">
        <v>0</v>
      </c>
      <c r="F12" s="46">
        <v>0</v>
      </c>
      <c r="G12" s="46">
        <v>62650</v>
      </c>
      <c r="H12" s="46">
        <v>0</v>
      </c>
      <c r="I12" s="46">
        <v>0</v>
      </c>
      <c r="J12" s="46">
        <v>91543956</v>
      </c>
      <c r="K12" s="46">
        <v>0</v>
      </c>
      <c r="L12" s="46">
        <v>0</v>
      </c>
      <c r="M12" s="46">
        <v>0</v>
      </c>
      <c r="N12" s="46">
        <f t="shared" si="2"/>
        <v>95850827</v>
      </c>
      <c r="O12" s="47">
        <f t="shared" si="1"/>
        <v>385.36249090375469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120449856</v>
      </c>
      <c r="E13" s="31">
        <f t="shared" si="3"/>
        <v>12916001</v>
      </c>
      <c r="F13" s="31">
        <f t="shared" si="3"/>
        <v>0</v>
      </c>
      <c r="G13" s="31">
        <f t="shared" si="3"/>
        <v>1694537</v>
      </c>
      <c r="H13" s="31">
        <f t="shared" si="3"/>
        <v>2300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135062694</v>
      </c>
      <c r="O13" s="43">
        <f t="shared" si="1"/>
        <v>543.01144619244235</v>
      </c>
      <c r="P13" s="10"/>
    </row>
    <row r="14" spans="1:133">
      <c r="A14" s="12"/>
      <c r="B14" s="44">
        <v>521</v>
      </c>
      <c r="C14" s="20" t="s">
        <v>27</v>
      </c>
      <c r="D14" s="46">
        <v>85391518</v>
      </c>
      <c r="E14" s="46">
        <v>388572</v>
      </c>
      <c r="F14" s="46">
        <v>0</v>
      </c>
      <c r="G14" s="46">
        <v>930039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86710129</v>
      </c>
      <c r="O14" s="47">
        <f t="shared" si="1"/>
        <v>348.61286379955692</v>
      </c>
      <c r="P14" s="9"/>
    </row>
    <row r="15" spans="1:133">
      <c r="A15" s="12"/>
      <c r="B15" s="44">
        <v>522</v>
      </c>
      <c r="C15" s="20" t="s">
        <v>28</v>
      </c>
      <c r="D15" s="46">
        <v>32598070</v>
      </c>
      <c r="E15" s="46">
        <v>0</v>
      </c>
      <c r="F15" s="46">
        <v>0</v>
      </c>
      <c r="G15" s="46">
        <v>764498</v>
      </c>
      <c r="H15" s="46">
        <v>2300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33364868</v>
      </c>
      <c r="O15" s="47">
        <f t="shared" si="1"/>
        <v>134.14144711714357</v>
      </c>
      <c r="P15" s="9"/>
    </row>
    <row r="16" spans="1:133">
      <c r="A16" s="12"/>
      <c r="B16" s="44">
        <v>524</v>
      </c>
      <c r="C16" s="20" t="s">
        <v>29</v>
      </c>
      <c r="D16" s="46">
        <v>2460268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2460268</v>
      </c>
      <c r="O16" s="47">
        <f t="shared" si="1"/>
        <v>9.8913596725753727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12527429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12527429</v>
      </c>
      <c r="O17" s="47">
        <f t="shared" si="1"/>
        <v>50.365775603166497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2597206</v>
      </c>
      <c r="H18" s="31">
        <f t="shared" si="5"/>
        <v>0</v>
      </c>
      <c r="I18" s="31">
        <f t="shared" si="5"/>
        <v>146063533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148660739</v>
      </c>
      <c r="O18" s="43">
        <f t="shared" si="1"/>
        <v>597.68156909729066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36965789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36965789</v>
      </c>
      <c r="O19" s="47">
        <f t="shared" si="1"/>
        <v>148.61873364183509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95547104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95547104</v>
      </c>
      <c r="O20" s="47">
        <f t="shared" si="1"/>
        <v>384.14139083098473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2597206</v>
      </c>
      <c r="H21" s="46">
        <v>0</v>
      </c>
      <c r="I21" s="46">
        <v>13550640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16147846</v>
      </c>
      <c r="O21" s="47">
        <f t="shared" si="1"/>
        <v>64.921444624470809</v>
      </c>
      <c r="P21" s="9"/>
    </row>
    <row r="22" spans="1:16" ht="15.75">
      <c r="A22" s="28" t="s">
        <v>35</v>
      </c>
      <c r="B22" s="29"/>
      <c r="C22" s="30"/>
      <c r="D22" s="31">
        <f>SUM(D23:D27)</f>
        <v>5394113</v>
      </c>
      <c r="E22" s="31">
        <f t="shared" ref="E22:M22" si="6">SUM(E23:E27)</f>
        <v>4156273</v>
      </c>
      <c r="F22" s="31">
        <f t="shared" si="6"/>
        <v>0</v>
      </c>
      <c r="G22" s="31">
        <f t="shared" si="6"/>
        <v>22645412</v>
      </c>
      <c r="H22" s="31">
        <f t="shared" si="6"/>
        <v>0</v>
      </c>
      <c r="I22" s="31">
        <f t="shared" si="6"/>
        <v>2373765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1" si="7">SUM(D22:M22)</f>
        <v>34569563</v>
      </c>
      <c r="O22" s="43">
        <f t="shared" si="1"/>
        <v>138.98485098239451</v>
      </c>
      <c r="P22" s="10"/>
    </row>
    <row r="23" spans="1:16">
      <c r="A23" s="12"/>
      <c r="B23" s="44">
        <v>541</v>
      </c>
      <c r="C23" s="20" t="s">
        <v>36</v>
      </c>
      <c r="D23" s="46">
        <v>5394113</v>
      </c>
      <c r="E23" s="46">
        <v>0</v>
      </c>
      <c r="F23" s="46">
        <v>0</v>
      </c>
      <c r="G23" s="46">
        <v>22504997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27899110</v>
      </c>
      <c r="O23" s="47">
        <f t="shared" si="1"/>
        <v>112.1666954798194</v>
      </c>
      <c r="P23" s="9"/>
    </row>
    <row r="24" spans="1:16">
      <c r="A24" s="12"/>
      <c r="B24" s="44">
        <v>542</v>
      </c>
      <c r="C24" s="20" t="s">
        <v>37</v>
      </c>
      <c r="D24" s="46">
        <v>0</v>
      </c>
      <c r="E24" s="46">
        <v>0</v>
      </c>
      <c r="F24" s="46">
        <v>0</v>
      </c>
      <c r="G24" s="46">
        <v>-158</v>
      </c>
      <c r="H24" s="46">
        <v>0</v>
      </c>
      <c r="I24" s="46">
        <v>1385425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1385267</v>
      </c>
      <c r="O24" s="47">
        <f t="shared" si="1"/>
        <v>5.5693827418596147</v>
      </c>
      <c r="P24" s="9"/>
    </row>
    <row r="25" spans="1:16">
      <c r="A25" s="12"/>
      <c r="B25" s="44">
        <v>543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988340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988340</v>
      </c>
      <c r="O25" s="47">
        <f t="shared" si="1"/>
        <v>3.9735615871088616</v>
      </c>
      <c r="P25" s="9"/>
    </row>
    <row r="26" spans="1:16">
      <c r="A26" s="12"/>
      <c r="B26" s="44">
        <v>545</v>
      </c>
      <c r="C26" s="20" t="s">
        <v>39</v>
      </c>
      <c r="D26" s="46">
        <v>0</v>
      </c>
      <c r="E26" s="46">
        <v>4156273</v>
      </c>
      <c r="F26" s="46">
        <v>0</v>
      </c>
      <c r="G26" s="46">
        <v>46735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4203008</v>
      </c>
      <c r="O26" s="47">
        <f t="shared" si="1"/>
        <v>16.897941132718742</v>
      </c>
      <c r="P26" s="9"/>
    </row>
    <row r="27" spans="1:16">
      <c r="A27" s="12"/>
      <c r="B27" s="44">
        <v>549</v>
      </c>
      <c r="C27" s="20" t="s">
        <v>40</v>
      </c>
      <c r="D27" s="46">
        <v>0</v>
      </c>
      <c r="E27" s="46">
        <v>0</v>
      </c>
      <c r="F27" s="46">
        <v>0</v>
      </c>
      <c r="G27" s="46">
        <v>93838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93838</v>
      </c>
      <c r="O27" s="47">
        <f t="shared" si="1"/>
        <v>0.37727004088787397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9096157</v>
      </c>
      <c r="E28" s="31">
        <f t="shared" si="8"/>
        <v>14265246</v>
      </c>
      <c r="F28" s="31">
        <f t="shared" si="8"/>
        <v>0</v>
      </c>
      <c r="G28" s="31">
        <f t="shared" si="8"/>
        <v>1924107</v>
      </c>
      <c r="H28" s="31">
        <f t="shared" si="8"/>
        <v>0</v>
      </c>
      <c r="I28" s="31">
        <f t="shared" si="8"/>
        <v>642688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25928198</v>
      </c>
      <c r="O28" s="43">
        <f t="shared" si="1"/>
        <v>104.24276220304026</v>
      </c>
      <c r="P28" s="10"/>
    </row>
    <row r="29" spans="1:16">
      <c r="A29" s="13"/>
      <c r="B29" s="45">
        <v>552</v>
      </c>
      <c r="C29" s="21" t="s">
        <v>42</v>
      </c>
      <c r="D29" s="46">
        <v>5181186</v>
      </c>
      <c r="E29" s="46">
        <v>0</v>
      </c>
      <c r="F29" s="46">
        <v>0</v>
      </c>
      <c r="G29" s="46">
        <v>1442817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6624003</v>
      </c>
      <c r="O29" s="47">
        <f t="shared" si="1"/>
        <v>26.631406068452009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14265246</v>
      </c>
      <c r="F30" s="46">
        <v>0</v>
      </c>
      <c r="G30" s="46">
        <v>481290</v>
      </c>
      <c r="H30" s="46">
        <v>0</v>
      </c>
      <c r="I30" s="46">
        <v>642688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15389224</v>
      </c>
      <c r="O30" s="47">
        <f t="shared" si="1"/>
        <v>61.87145045410869</v>
      </c>
      <c r="P30" s="9"/>
    </row>
    <row r="31" spans="1:16">
      <c r="A31" s="13"/>
      <c r="B31" s="45">
        <v>559</v>
      </c>
      <c r="C31" s="21" t="s">
        <v>44</v>
      </c>
      <c r="D31" s="46">
        <v>3914971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3914971</v>
      </c>
      <c r="O31" s="47">
        <f t="shared" si="1"/>
        <v>15.739905680479557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SUM(D33:D37)</f>
        <v>37206549</v>
      </c>
      <c r="E32" s="31">
        <f t="shared" si="9"/>
        <v>12084292</v>
      </c>
      <c r="F32" s="31">
        <f t="shared" si="9"/>
        <v>0</v>
      </c>
      <c r="G32" s="31">
        <f t="shared" si="9"/>
        <v>9644735</v>
      </c>
      <c r="H32" s="31">
        <f t="shared" si="9"/>
        <v>0</v>
      </c>
      <c r="I32" s="31">
        <f t="shared" si="9"/>
        <v>6606252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65541828</v>
      </c>
      <c r="O32" s="43">
        <f t="shared" si="1"/>
        <v>263.50698149391508</v>
      </c>
      <c r="P32" s="9"/>
    </row>
    <row r="33" spans="1:119">
      <c r="A33" s="12"/>
      <c r="B33" s="44">
        <v>571</v>
      </c>
      <c r="C33" s="20" t="s">
        <v>46</v>
      </c>
      <c r="D33" s="46">
        <v>0</v>
      </c>
      <c r="E33" s="46">
        <v>309531</v>
      </c>
      <c r="F33" s="46">
        <v>0</v>
      </c>
      <c r="G33" s="46">
        <v>1231193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1540724</v>
      </c>
      <c r="O33" s="47">
        <f t="shared" si="1"/>
        <v>6.1943882699644996</v>
      </c>
      <c r="P33" s="9"/>
    </row>
    <row r="34" spans="1:119">
      <c r="A34" s="12"/>
      <c r="B34" s="44">
        <v>572</v>
      </c>
      <c r="C34" s="20" t="s">
        <v>47</v>
      </c>
      <c r="D34" s="46">
        <v>37206549</v>
      </c>
      <c r="E34" s="46">
        <v>183902</v>
      </c>
      <c r="F34" s="46">
        <v>0</v>
      </c>
      <c r="G34" s="46">
        <v>6051108</v>
      </c>
      <c r="H34" s="46">
        <v>0</v>
      </c>
      <c r="I34" s="46">
        <v>4255318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47696877</v>
      </c>
      <c r="O34" s="47">
        <f t="shared" si="1"/>
        <v>191.762428184892</v>
      </c>
      <c r="P34" s="9"/>
    </row>
    <row r="35" spans="1:119">
      <c r="A35" s="12"/>
      <c r="B35" s="44">
        <v>574</v>
      </c>
      <c r="C35" s="20" t="s">
        <v>48</v>
      </c>
      <c r="D35" s="46">
        <v>0</v>
      </c>
      <c r="E35" s="46">
        <v>42332</v>
      </c>
      <c r="F35" s="46">
        <v>0</v>
      </c>
      <c r="G35" s="46">
        <v>3876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46208</v>
      </c>
      <c r="O35" s="47">
        <f t="shared" si="1"/>
        <v>0.18577648766328012</v>
      </c>
      <c r="P35" s="9"/>
    </row>
    <row r="36" spans="1:119">
      <c r="A36" s="12"/>
      <c r="B36" s="44">
        <v>575</v>
      </c>
      <c r="C36" s="20" t="s">
        <v>49</v>
      </c>
      <c r="D36" s="46">
        <v>0</v>
      </c>
      <c r="E36" s="46">
        <v>11418474</v>
      </c>
      <c r="F36" s="46">
        <v>0</v>
      </c>
      <c r="G36" s="46">
        <v>2358558</v>
      </c>
      <c r="H36" s="46">
        <v>0</v>
      </c>
      <c r="I36" s="46">
        <v>2350934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16127966</v>
      </c>
      <c r="O36" s="47">
        <f t="shared" si="1"/>
        <v>64.841518278930081</v>
      </c>
      <c r="P36" s="9"/>
    </row>
    <row r="37" spans="1:119">
      <c r="A37" s="12"/>
      <c r="B37" s="44">
        <v>579</v>
      </c>
      <c r="C37" s="20" t="s">
        <v>50</v>
      </c>
      <c r="D37" s="46">
        <v>0</v>
      </c>
      <c r="E37" s="46">
        <v>130053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130053</v>
      </c>
      <c r="O37" s="47">
        <f t="shared" si="1"/>
        <v>0.52287027246521312</v>
      </c>
      <c r="P37" s="9"/>
    </row>
    <row r="38" spans="1:119" ht="15.75">
      <c r="A38" s="28" t="s">
        <v>52</v>
      </c>
      <c r="B38" s="29"/>
      <c r="C38" s="30"/>
      <c r="D38" s="31">
        <f t="shared" ref="D38:M38" si="11">SUM(D39:D39)</f>
        <v>13754631</v>
      </c>
      <c r="E38" s="31">
        <f t="shared" si="11"/>
        <v>130618354</v>
      </c>
      <c r="F38" s="31">
        <f t="shared" si="11"/>
        <v>549888</v>
      </c>
      <c r="G38" s="31">
        <f t="shared" si="11"/>
        <v>228200</v>
      </c>
      <c r="H38" s="31">
        <f t="shared" si="11"/>
        <v>3837</v>
      </c>
      <c r="I38" s="31">
        <f t="shared" si="11"/>
        <v>16601594</v>
      </c>
      <c r="J38" s="31">
        <f t="shared" si="11"/>
        <v>404462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162160966</v>
      </c>
      <c r="O38" s="43">
        <f t="shared" si="1"/>
        <v>651.9584206103832</v>
      </c>
      <c r="P38" s="9"/>
    </row>
    <row r="39" spans="1:119" ht="15.75" thickBot="1">
      <c r="A39" s="12"/>
      <c r="B39" s="44">
        <v>581</v>
      </c>
      <c r="C39" s="20" t="s">
        <v>51</v>
      </c>
      <c r="D39" s="46">
        <v>13754631</v>
      </c>
      <c r="E39" s="46">
        <v>130618354</v>
      </c>
      <c r="F39" s="46">
        <v>549888</v>
      </c>
      <c r="G39" s="46">
        <v>228200</v>
      </c>
      <c r="H39" s="46">
        <v>3837</v>
      </c>
      <c r="I39" s="46">
        <v>16601594</v>
      </c>
      <c r="J39" s="46">
        <v>404462</v>
      </c>
      <c r="K39" s="46">
        <v>0</v>
      </c>
      <c r="L39" s="46">
        <v>0</v>
      </c>
      <c r="M39" s="46">
        <v>0</v>
      </c>
      <c r="N39" s="46">
        <f t="shared" si="10"/>
        <v>162160966</v>
      </c>
      <c r="O39" s="47">
        <f t="shared" si="1"/>
        <v>651.9584206103832</v>
      </c>
      <c r="P39" s="9"/>
    </row>
    <row r="40" spans="1:119" ht="16.5" thickBot="1">
      <c r="A40" s="14" t="s">
        <v>10</v>
      </c>
      <c r="B40" s="23"/>
      <c r="C40" s="22"/>
      <c r="D40" s="15">
        <f>SUM(D5,D13,D18,D22,D28,D32,D38)</f>
        <v>211157752</v>
      </c>
      <c r="E40" s="15">
        <f t="shared" ref="E40:M40" si="12">SUM(E5,E13,E18,E22,E28,E32,E38)</f>
        <v>174040166</v>
      </c>
      <c r="F40" s="15">
        <f t="shared" si="12"/>
        <v>25546207</v>
      </c>
      <c r="G40" s="15">
        <f t="shared" si="12"/>
        <v>38796847</v>
      </c>
      <c r="H40" s="15">
        <f t="shared" si="12"/>
        <v>6137</v>
      </c>
      <c r="I40" s="15">
        <f t="shared" si="12"/>
        <v>172287832</v>
      </c>
      <c r="J40" s="15">
        <f t="shared" si="12"/>
        <v>91948418</v>
      </c>
      <c r="K40" s="15">
        <f t="shared" si="12"/>
        <v>46588512</v>
      </c>
      <c r="L40" s="15">
        <f t="shared" si="12"/>
        <v>0</v>
      </c>
      <c r="M40" s="15">
        <f t="shared" si="12"/>
        <v>175</v>
      </c>
      <c r="N40" s="15">
        <f t="shared" si="10"/>
        <v>760372046</v>
      </c>
      <c r="O40" s="37">
        <f t="shared" si="1"/>
        <v>3057.0301251562946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53</v>
      </c>
      <c r="M42" s="93"/>
      <c r="N42" s="93"/>
      <c r="O42" s="41">
        <v>248729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thickBot="1">
      <c r="A44" s="97" t="s">
        <v>59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24367870</v>
      </c>
      <c r="E5" s="26">
        <f t="shared" si="0"/>
        <v>0</v>
      </c>
      <c r="F5" s="26">
        <f t="shared" si="0"/>
        <v>53216963</v>
      </c>
      <c r="G5" s="26">
        <f t="shared" si="0"/>
        <v>628250</v>
      </c>
      <c r="H5" s="26">
        <f t="shared" si="0"/>
        <v>0</v>
      </c>
      <c r="I5" s="26">
        <f t="shared" si="0"/>
        <v>0</v>
      </c>
      <c r="J5" s="26">
        <f t="shared" si="0"/>
        <v>87625319</v>
      </c>
      <c r="K5" s="26">
        <f t="shared" si="0"/>
        <v>43925753</v>
      </c>
      <c r="L5" s="26">
        <f t="shared" si="0"/>
        <v>0</v>
      </c>
      <c r="M5" s="26">
        <f t="shared" si="0"/>
        <v>175</v>
      </c>
      <c r="N5" s="27">
        <f>SUM(D5:M5)</f>
        <v>209764330</v>
      </c>
      <c r="O5" s="32">
        <f t="shared" ref="O5:O42" si="1">(N5/O$44)</f>
        <v>834.18899303663818</v>
      </c>
      <c r="P5" s="6"/>
    </row>
    <row r="6" spans="1:133">
      <c r="A6" s="12"/>
      <c r="B6" s="44">
        <v>511</v>
      </c>
      <c r="C6" s="20" t="s">
        <v>19</v>
      </c>
      <c r="D6" s="46">
        <v>880591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880591</v>
      </c>
      <c r="O6" s="47">
        <f t="shared" si="1"/>
        <v>3.5019267554551639</v>
      </c>
      <c r="P6" s="9"/>
    </row>
    <row r="7" spans="1:133">
      <c r="A7" s="12"/>
      <c r="B7" s="44">
        <v>512</v>
      </c>
      <c r="C7" s="20" t="s">
        <v>20</v>
      </c>
      <c r="D7" s="46">
        <v>603276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603276</v>
      </c>
      <c r="O7" s="47">
        <f t="shared" si="1"/>
        <v>2.3991028358499795</v>
      </c>
      <c r="P7" s="9"/>
    </row>
    <row r="8" spans="1:133">
      <c r="A8" s="12"/>
      <c r="B8" s="44">
        <v>513</v>
      </c>
      <c r="C8" s="20" t="s">
        <v>21</v>
      </c>
      <c r="D8" s="46">
        <v>15815092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2633962</v>
      </c>
      <c r="L8" s="46">
        <v>0</v>
      </c>
      <c r="M8" s="46">
        <v>175</v>
      </c>
      <c r="N8" s="46">
        <f t="shared" si="2"/>
        <v>18449229</v>
      </c>
      <c r="O8" s="47">
        <f t="shared" si="1"/>
        <v>73.368736056374999</v>
      </c>
      <c r="P8" s="9"/>
    </row>
    <row r="9" spans="1:133">
      <c r="A9" s="12"/>
      <c r="B9" s="44">
        <v>514</v>
      </c>
      <c r="C9" s="20" t="s">
        <v>22</v>
      </c>
      <c r="D9" s="46">
        <v>2908399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2908399</v>
      </c>
      <c r="O9" s="47">
        <f t="shared" si="1"/>
        <v>11.566096262213721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53216963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53216963</v>
      </c>
      <c r="O10" s="47">
        <f t="shared" si="1"/>
        <v>211.63276319399981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41291791</v>
      </c>
      <c r="L11" s="46">
        <v>0</v>
      </c>
      <c r="M11" s="46">
        <v>0</v>
      </c>
      <c r="N11" s="46">
        <f t="shared" si="2"/>
        <v>41291791</v>
      </c>
      <c r="O11" s="47">
        <f t="shared" si="1"/>
        <v>164.20884120274081</v>
      </c>
      <c r="P11" s="9"/>
    </row>
    <row r="12" spans="1:133">
      <c r="A12" s="12"/>
      <c r="B12" s="44">
        <v>519</v>
      </c>
      <c r="C12" s="20" t="s">
        <v>25</v>
      </c>
      <c r="D12" s="46">
        <v>4160512</v>
      </c>
      <c r="E12" s="46">
        <v>0</v>
      </c>
      <c r="F12" s="46">
        <v>0</v>
      </c>
      <c r="G12" s="46">
        <v>628250</v>
      </c>
      <c r="H12" s="46">
        <v>0</v>
      </c>
      <c r="I12" s="46">
        <v>0</v>
      </c>
      <c r="J12" s="46">
        <v>87625319</v>
      </c>
      <c r="K12" s="46">
        <v>0</v>
      </c>
      <c r="L12" s="46">
        <v>0</v>
      </c>
      <c r="M12" s="46">
        <v>0</v>
      </c>
      <c r="N12" s="46">
        <f t="shared" si="2"/>
        <v>92414081</v>
      </c>
      <c r="O12" s="47">
        <f t="shared" si="1"/>
        <v>367.51152673000371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121112266</v>
      </c>
      <c r="E13" s="31">
        <f t="shared" si="3"/>
        <v>12219650</v>
      </c>
      <c r="F13" s="31">
        <f t="shared" si="3"/>
        <v>0</v>
      </c>
      <c r="G13" s="31">
        <f t="shared" si="3"/>
        <v>2036441</v>
      </c>
      <c r="H13" s="31">
        <f t="shared" si="3"/>
        <v>2000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135370357</v>
      </c>
      <c r="O13" s="43">
        <f t="shared" si="1"/>
        <v>538.33967764128545</v>
      </c>
      <c r="P13" s="10"/>
    </row>
    <row r="14" spans="1:133">
      <c r="A14" s="12"/>
      <c r="B14" s="44">
        <v>521</v>
      </c>
      <c r="C14" s="20" t="s">
        <v>27</v>
      </c>
      <c r="D14" s="46">
        <v>86107290</v>
      </c>
      <c r="E14" s="46">
        <v>357235</v>
      </c>
      <c r="F14" s="46">
        <v>0</v>
      </c>
      <c r="G14" s="46">
        <v>1835684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88300209</v>
      </c>
      <c r="O14" s="47">
        <f t="shared" si="1"/>
        <v>351.15151575405929</v>
      </c>
      <c r="P14" s="9"/>
    </row>
    <row r="15" spans="1:133">
      <c r="A15" s="12"/>
      <c r="B15" s="44">
        <v>522</v>
      </c>
      <c r="C15" s="20" t="s">
        <v>28</v>
      </c>
      <c r="D15" s="46">
        <v>32687358</v>
      </c>
      <c r="E15" s="46">
        <v>0</v>
      </c>
      <c r="F15" s="46">
        <v>0</v>
      </c>
      <c r="G15" s="46">
        <v>200757</v>
      </c>
      <c r="H15" s="46">
        <v>2000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32890115</v>
      </c>
      <c r="O15" s="47">
        <f t="shared" si="1"/>
        <v>130.79712796121834</v>
      </c>
      <c r="P15" s="9"/>
    </row>
    <row r="16" spans="1:133">
      <c r="A16" s="12"/>
      <c r="B16" s="44">
        <v>524</v>
      </c>
      <c r="C16" s="20" t="s">
        <v>29</v>
      </c>
      <c r="D16" s="46">
        <v>2317618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2317618</v>
      </c>
      <c r="O16" s="47">
        <f t="shared" si="1"/>
        <v>9.2166834354705944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11862415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11862415</v>
      </c>
      <c r="O17" s="47">
        <f t="shared" si="1"/>
        <v>47.174350490537222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1288542</v>
      </c>
      <c r="H18" s="31">
        <f t="shared" si="5"/>
        <v>0</v>
      </c>
      <c r="I18" s="31">
        <f t="shared" si="5"/>
        <v>148473655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149762197</v>
      </c>
      <c r="O18" s="43">
        <f t="shared" si="1"/>
        <v>595.57302383291108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37969650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37969650</v>
      </c>
      <c r="O19" s="47">
        <f t="shared" si="1"/>
        <v>150.99737929443765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96497703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96497703</v>
      </c>
      <c r="O20" s="47">
        <f t="shared" si="1"/>
        <v>383.75123976473304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219390</v>
      </c>
      <c r="H21" s="46">
        <v>0</v>
      </c>
      <c r="I21" s="46">
        <v>14006302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14225692</v>
      </c>
      <c r="O21" s="47">
        <f t="shared" si="1"/>
        <v>56.572610246600838</v>
      </c>
      <c r="P21" s="9"/>
    </row>
    <row r="22" spans="1:16">
      <c r="A22" s="12"/>
      <c r="B22" s="44">
        <v>539</v>
      </c>
      <c r="C22" s="20" t="s">
        <v>72</v>
      </c>
      <c r="D22" s="46">
        <v>0</v>
      </c>
      <c r="E22" s="46">
        <v>0</v>
      </c>
      <c r="F22" s="46">
        <v>0</v>
      </c>
      <c r="G22" s="46">
        <v>1069152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1069152</v>
      </c>
      <c r="O22" s="47">
        <f t="shared" si="1"/>
        <v>4.2517945271396131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SUM(D24:D28)</f>
        <v>5593237</v>
      </c>
      <c r="E23" s="31">
        <f t="shared" si="6"/>
        <v>3807895</v>
      </c>
      <c r="F23" s="31">
        <f t="shared" si="6"/>
        <v>0</v>
      </c>
      <c r="G23" s="31">
        <f t="shared" si="6"/>
        <v>22086707</v>
      </c>
      <c r="H23" s="31">
        <f t="shared" si="6"/>
        <v>0</v>
      </c>
      <c r="I23" s="31">
        <f t="shared" si="6"/>
        <v>2117989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33605828</v>
      </c>
      <c r="O23" s="43">
        <f t="shared" si="1"/>
        <v>133.64336929678396</v>
      </c>
      <c r="P23" s="10"/>
    </row>
    <row r="24" spans="1:16">
      <c r="A24" s="12"/>
      <c r="B24" s="44">
        <v>541</v>
      </c>
      <c r="C24" s="20" t="s">
        <v>36</v>
      </c>
      <c r="D24" s="46">
        <v>5593237</v>
      </c>
      <c r="E24" s="46">
        <v>0</v>
      </c>
      <c r="F24" s="46">
        <v>0</v>
      </c>
      <c r="G24" s="46">
        <v>21932642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27525879</v>
      </c>
      <c r="O24" s="47">
        <f t="shared" si="1"/>
        <v>109.46468012678011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16507</v>
      </c>
      <c r="H25" s="46">
        <v>0</v>
      </c>
      <c r="I25" s="46">
        <v>1229888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1246395</v>
      </c>
      <c r="O25" s="47">
        <f t="shared" si="1"/>
        <v>4.9566529732481239</v>
      </c>
      <c r="P25" s="9"/>
    </row>
    <row r="26" spans="1:16">
      <c r="A26" s="12"/>
      <c r="B26" s="44">
        <v>543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888101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888101</v>
      </c>
      <c r="O26" s="47">
        <f t="shared" si="1"/>
        <v>3.5317924592080616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3807895</v>
      </c>
      <c r="F27" s="46">
        <v>0</v>
      </c>
      <c r="G27" s="46">
        <v>15168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3823063</v>
      </c>
      <c r="O27" s="47">
        <f t="shared" si="1"/>
        <v>15.203524232578671</v>
      </c>
      <c r="P27" s="9"/>
    </row>
    <row r="28" spans="1:16">
      <c r="A28" s="12"/>
      <c r="B28" s="44">
        <v>549</v>
      </c>
      <c r="C28" s="20" t="s">
        <v>40</v>
      </c>
      <c r="D28" s="46">
        <v>0</v>
      </c>
      <c r="E28" s="46">
        <v>0</v>
      </c>
      <c r="F28" s="46">
        <v>0</v>
      </c>
      <c r="G28" s="46">
        <v>122390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122390</v>
      </c>
      <c r="O28" s="47">
        <f t="shared" si="1"/>
        <v>0.4867195049690009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9397206</v>
      </c>
      <c r="E29" s="31">
        <f t="shared" si="8"/>
        <v>18970146</v>
      </c>
      <c r="F29" s="31">
        <f t="shared" si="8"/>
        <v>0</v>
      </c>
      <c r="G29" s="31">
        <f t="shared" si="8"/>
        <v>1256547</v>
      </c>
      <c r="H29" s="31">
        <f t="shared" si="8"/>
        <v>0</v>
      </c>
      <c r="I29" s="31">
        <f t="shared" si="8"/>
        <v>607422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30231321</v>
      </c>
      <c r="O29" s="43">
        <f t="shared" si="1"/>
        <v>120.22365872766534</v>
      </c>
      <c r="P29" s="10"/>
    </row>
    <row r="30" spans="1:16">
      <c r="A30" s="13"/>
      <c r="B30" s="45">
        <v>552</v>
      </c>
      <c r="C30" s="21" t="s">
        <v>42</v>
      </c>
      <c r="D30" s="46">
        <v>5472476</v>
      </c>
      <c r="E30" s="46">
        <v>0</v>
      </c>
      <c r="F30" s="46">
        <v>0</v>
      </c>
      <c r="G30" s="46">
        <v>568305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6040781</v>
      </c>
      <c r="O30" s="47">
        <f t="shared" si="1"/>
        <v>24.022926202681152</v>
      </c>
      <c r="P30" s="9"/>
    </row>
    <row r="31" spans="1:16">
      <c r="A31" s="13"/>
      <c r="B31" s="45">
        <v>554</v>
      </c>
      <c r="C31" s="21" t="s">
        <v>43</v>
      </c>
      <c r="D31" s="46">
        <v>0</v>
      </c>
      <c r="E31" s="46">
        <v>18970146</v>
      </c>
      <c r="F31" s="46">
        <v>0</v>
      </c>
      <c r="G31" s="46">
        <v>688242</v>
      </c>
      <c r="H31" s="46">
        <v>0</v>
      </c>
      <c r="I31" s="46">
        <v>607422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20265810</v>
      </c>
      <c r="O31" s="47">
        <f t="shared" si="1"/>
        <v>80.592899836553869</v>
      </c>
      <c r="P31" s="9"/>
    </row>
    <row r="32" spans="1:16">
      <c r="A32" s="13"/>
      <c r="B32" s="45">
        <v>559</v>
      </c>
      <c r="C32" s="21" t="s">
        <v>44</v>
      </c>
      <c r="D32" s="46">
        <v>3924730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3924730</v>
      </c>
      <c r="O32" s="47">
        <f t="shared" si="1"/>
        <v>15.607832688430321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SUM(D34:D38)</f>
        <v>37955916</v>
      </c>
      <c r="E33" s="31">
        <f t="shared" si="9"/>
        <v>11134879</v>
      </c>
      <c r="F33" s="31">
        <f t="shared" si="9"/>
        <v>0</v>
      </c>
      <c r="G33" s="31">
        <f t="shared" si="9"/>
        <v>10058428</v>
      </c>
      <c r="H33" s="31">
        <f t="shared" si="9"/>
        <v>0</v>
      </c>
      <c r="I33" s="31">
        <f t="shared" si="9"/>
        <v>6528751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2" si="10">SUM(D33:M33)</f>
        <v>65677974</v>
      </c>
      <c r="O33" s="43">
        <f t="shared" si="1"/>
        <v>261.18760513642383</v>
      </c>
      <c r="P33" s="9"/>
    </row>
    <row r="34" spans="1:119">
      <c r="A34" s="12"/>
      <c r="B34" s="44">
        <v>571</v>
      </c>
      <c r="C34" s="20" t="s">
        <v>46</v>
      </c>
      <c r="D34" s="46">
        <v>5970802</v>
      </c>
      <c r="E34" s="46">
        <v>209581</v>
      </c>
      <c r="F34" s="46">
        <v>0</v>
      </c>
      <c r="G34" s="46">
        <v>86819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6267202</v>
      </c>
      <c r="O34" s="47">
        <f t="shared" si="1"/>
        <v>24.923355298478082</v>
      </c>
      <c r="P34" s="9"/>
    </row>
    <row r="35" spans="1:119">
      <c r="A35" s="12"/>
      <c r="B35" s="44">
        <v>572</v>
      </c>
      <c r="C35" s="20" t="s">
        <v>47</v>
      </c>
      <c r="D35" s="46">
        <v>31985114</v>
      </c>
      <c r="E35" s="46">
        <v>214789</v>
      </c>
      <c r="F35" s="46">
        <v>0</v>
      </c>
      <c r="G35" s="46">
        <v>6525265</v>
      </c>
      <c r="H35" s="46">
        <v>0</v>
      </c>
      <c r="I35" s="46">
        <v>4302259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43027427</v>
      </c>
      <c r="O35" s="47">
        <f t="shared" si="1"/>
        <v>171.11110359939394</v>
      </c>
      <c r="P35" s="9"/>
    </row>
    <row r="36" spans="1:119">
      <c r="A36" s="12"/>
      <c r="B36" s="44">
        <v>574</v>
      </c>
      <c r="C36" s="20" t="s">
        <v>48</v>
      </c>
      <c r="D36" s="46">
        <v>0</v>
      </c>
      <c r="E36" s="46">
        <v>32079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32079</v>
      </c>
      <c r="O36" s="47">
        <f t="shared" si="1"/>
        <v>0.12757149276820476</v>
      </c>
      <c r="P36" s="9"/>
    </row>
    <row r="37" spans="1:119">
      <c r="A37" s="12"/>
      <c r="B37" s="44">
        <v>575</v>
      </c>
      <c r="C37" s="20" t="s">
        <v>49</v>
      </c>
      <c r="D37" s="46">
        <v>0</v>
      </c>
      <c r="E37" s="46">
        <v>10588564</v>
      </c>
      <c r="F37" s="46">
        <v>0</v>
      </c>
      <c r="G37" s="46">
        <v>3446344</v>
      </c>
      <c r="H37" s="46">
        <v>0</v>
      </c>
      <c r="I37" s="46">
        <v>2226492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16261400</v>
      </c>
      <c r="O37" s="47">
        <f t="shared" si="1"/>
        <v>64.668196405775888</v>
      </c>
      <c r="P37" s="9"/>
    </row>
    <row r="38" spans="1:119">
      <c r="A38" s="12"/>
      <c r="B38" s="44">
        <v>579</v>
      </c>
      <c r="C38" s="20" t="s">
        <v>50</v>
      </c>
      <c r="D38" s="46">
        <v>0</v>
      </c>
      <c r="E38" s="46">
        <v>89866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89866</v>
      </c>
      <c r="O38" s="47">
        <f t="shared" si="1"/>
        <v>0.35737834000771496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SUM(D40:D41)</f>
        <v>24388022</v>
      </c>
      <c r="E39" s="31">
        <f t="shared" si="11"/>
        <v>119614416</v>
      </c>
      <c r="F39" s="31">
        <f t="shared" si="11"/>
        <v>24010611</v>
      </c>
      <c r="G39" s="31">
        <f t="shared" si="11"/>
        <v>996671</v>
      </c>
      <c r="H39" s="31">
        <f t="shared" si="11"/>
        <v>86249</v>
      </c>
      <c r="I39" s="31">
        <f t="shared" si="11"/>
        <v>27470898</v>
      </c>
      <c r="J39" s="31">
        <f t="shared" si="11"/>
        <v>2851945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199418812</v>
      </c>
      <c r="O39" s="43">
        <f t="shared" si="1"/>
        <v>793.04702555883864</v>
      </c>
      <c r="P39" s="9"/>
    </row>
    <row r="40" spans="1:119">
      <c r="A40" s="12"/>
      <c r="B40" s="44">
        <v>581</v>
      </c>
      <c r="C40" s="20" t="s">
        <v>51</v>
      </c>
      <c r="D40" s="46">
        <v>23719831</v>
      </c>
      <c r="E40" s="46">
        <v>119508075</v>
      </c>
      <c r="F40" s="46">
        <v>24010611</v>
      </c>
      <c r="G40" s="46">
        <v>171810</v>
      </c>
      <c r="H40" s="46">
        <v>86249</v>
      </c>
      <c r="I40" s="46">
        <v>24898409</v>
      </c>
      <c r="J40" s="46">
        <v>1908996</v>
      </c>
      <c r="K40" s="46">
        <v>0</v>
      </c>
      <c r="L40" s="46">
        <v>0</v>
      </c>
      <c r="M40" s="46">
        <v>0</v>
      </c>
      <c r="N40" s="46">
        <f t="shared" si="10"/>
        <v>194303981</v>
      </c>
      <c r="O40" s="47">
        <f t="shared" si="1"/>
        <v>772.70640939477209</v>
      </c>
      <c r="P40" s="9"/>
    </row>
    <row r="41" spans="1:119" ht="15.75" thickBot="1">
      <c r="A41" s="12"/>
      <c r="B41" s="44">
        <v>591</v>
      </c>
      <c r="C41" s="20" t="s">
        <v>68</v>
      </c>
      <c r="D41" s="46">
        <v>668191</v>
      </c>
      <c r="E41" s="46">
        <v>106341</v>
      </c>
      <c r="F41" s="46">
        <v>0</v>
      </c>
      <c r="G41" s="46">
        <v>824861</v>
      </c>
      <c r="H41" s="46">
        <v>0</v>
      </c>
      <c r="I41" s="46">
        <v>2572489</v>
      </c>
      <c r="J41" s="46">
        <v>942949</v>
      </c>
      <c r="K41" s="46">
        <v>0</v>
      </c>
      <c r="L41" s="46">
        <v>0</v>
      </c>
      <c r="M41" s="46">
        <v>0</v>
      </c>
      <c r="N41" s="46">
        <f t="shared" si="10"/>
        <v>5114831</v>
      </c>
      <c r="O41" s="47">
        <f t="shared" si="1"/>
        <v>20.340616164066507</v>
      </c>
      <c r="P41" s="9"/>
    </row>
    <row r="42" spans="1:119" ht="16.5" thickBot="1">
      <c r="A42" s="14" t="s">
        <v>10</v>
      </c>
      <c r="B42" s="23"/>
      <c r="C42" s="22"/>
      <c r="D42" s="15">
        <f>SUM(D5,D13,D18,D23,D29,D33,D39)</f>
        <v>222814517</v>
      </c>
      <c r="E42" s="15">
        <f t="shared" ref="E42:M42" si="12">SUM(E5,E13,E18,E23,E29,E33,E39)</f>
        <v>165746986</v>
      </c>
      <c r="F42" s="15">
        <f t="shared" si="12"/>
        <v>77227574</v>
      </c>
      <c r="G42" s="15">
        <f t="shared" si="12"/>
        <v>38351586</v>
      </c>
      <c r="H42" s="15">
        <f t="shared" si="12"/>
        <v>88249</v>
      </c>
      <c r="I42" s="15">
        <f t="shared" si="12"/>
        <v>185198715</v>
      </c>
      <c r="J42" s="15">
        <f t="shared" si="12"/>
        <v>90477264</v>
      </c>
      <c r="K42" s="15">
        <f t="shared" si="12"/>
        <v>43925753</v>
      </c>
      <c r="L42" s="15">
        <f t="shared" si="12"/>
        <v>0</v>
      </c>
      <c r="M42" s="15">
        <f t="shared" si="12"/>
        <v>175</v>
      </c>
      <c r="N42" s="15">
        <f t="shared" si="10"/>
        <v>823830819</v>
      </c>
      <c r="O42" s="37">
        <f t="shared" si="1"/>
        <v>3276.2033532305463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73</v>
      </c>
      <c r="M44" s="93"/>
      <c r="N44" s="93"/>
      <c r="O44" s="41">
        <v>251459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59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26429293</v>
      </c>
      <c r="E5" s="26">
        <f t="shared" si="0"/>
        <v>0</v>
      </c>
      <c r="F5" s="26">
        <f t="shared" si="0"/>
        <v>27367572</v>
      </c>
      <c r="G5" s="26">
        <f t="shared" si="0"/>
        <v>228790</v>
      </c>
      <c r="H5" s="26">
        <f t="shared" si="0"/>
        <v>0</v>
      </c>
      <c r="I5" s="26">
        <f t="shared" si="0"/>
        <v>0</v>
      </c>
      <c r="J5" s="26">
        <f t="shared" si="0"/>
        <v>83984682</v>
      </c>
      <c r="K5" s="26">
        <f t="shared" si="0"/>
        <v>42058016</v>
      </c>
      <c r="L5" s="26">
        <f t="shared" si="0"/>
        <v>0</v>
      </c>
      <c r="M5" s="26">
        <f t="shared" si="0"/>
        <v>175</v>
      </c>
      <c r="N5" s="27">
        <f>SUM(D5:M5)</f>
        <v>180068528</v>
      </c>
      <c r="O5" s="32">
        <f t="shared" ref="O5:O42" si="1">(N5/O$44)</f>
        <v>710.69676242950004</v>
      </c>
      <c r="P5" s="6"/>
    </row>
    <row r="6" spans="1:133">
      <c r="A6" s="12"/>
      <c r="B6" s="44">
        <v>511</v>
      </c>
      <c r="C6" s="20" t="s">
        <v>19</v>
      </c>
      <c r="D6" s="46">
        <v>888422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888422</v>
      </c>
      <c r="O6" s="47">
        <f t="shared" si="1"/>
        <v>3.5064352781910966</v>
      </c>
      <c r="P6" s="9"/>
    </row>
    <row r="7" spans="1:133">
      <c r="A7" s="12"/>
      <c r="B7" s="44">
        <v>512</v>
      </c>
      <c r="C7" s="20" t="s">
        <v>20</v>
      </c>
      <c r="D7" s="46">
        <v>677711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677711</v>
      </c>
      <c r="O7" s="47">
        <f t="shared" si="1"/>
        <v>2.674798416538724</v>
      </c>
      <c r="P7" s="9"/>
    </row>
    <row r="8" spans="1:133">
      <c r="A8" s="12"/>
      <c r="B8" s="44">
        <v>513</v>
      </c>
      <c r="C8" s="20" t="s">
        <v>21</v>
      </c>
      <c r="D8" s="46">
        <v>15216941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2699553</v>
      </c>
      <c r="L8" s="46">
        <v>0</v>
      </c>
      <c r="M8" s="46">
        <v>175</v>
      </c>
      <c r="N8" s="46">
        <f t="shared" si="2"/>
        <v>17916669</v>
      </c>
      <c r="O8" s="47">
        <f t="shared" si="1"/>
        <v>70.713737671143662</v>
      </c>
      <c r="P8" s="9"/>
    </row>
    <row r="9" spans="1:133">
      <c r="A9" s="12"/>
      <c r="B9" s="44">
        <v>514</v>
      </c>
      <c r="C9" s="20" t="s">
        <v>22</v>
      </c>
      <c r="D9" s="46">
        <v>2999040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2999040</v>
      </c>
      <c r="O9" s="47">
        <f t="shared" si="1"/>
        <v>11.836649313846603</v>
      </c>
      <c r="P9" s="9"/>
    </row>
    <row r="10" spans="1:133">
      <c r="A10" s="12"/>
      <c r="B10" s="44">
        <v>517</v>
      </c>
      <c r="C10" s="20" t="s">
        <v>23</v>
      </c>
      <c r="D10" s="46">
        <v>5614</v>
      </c>
      <c r="E10" s="46">
        <v>0</v>
      </c>
      <c r="F10" s="46">
        <v>27367572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27373186</v>
      </c>
      <c r="O10" s="47">
        <f t="shared" si="1"/>
        <v>108.03683955022122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39358463</v>
      </c>
      <c r="L11" s="46">
        <v>0</v>
      </c>
      <c r="M11" s="46">
        <v>0</v>
      </c>
      <c r="N11" s="46">
        <f t="shared" si="2"/>
        <v>39358463</v>
      </c>
      <c r="O11" s="47">
        <f t="shared" si="1"/>
        <v>155.34048364243455</v>
      </c>
      <c r="P11" s="9"/>
    </row>
    <row r="12" spans="1:133">
      <c r="A12" s="12"/>
      <c r="B12" s="44">
        <v>519</v>
      </c>
      <c r="C12" s="20" t="s">
        <v>25</v>
      </c>
      <c r="D12" s="46">
        <v>6641565</v>
      </c>
      <c r="E12" s="46">
        <v>0</v>
      </c>
      <c r="F12" s="46">
        <v>0</v>
      </c>
      <c r="G12" s="46">
        <v>228790</v>
      </c>
      <c r="H12" s="46">
        <v>0</v>
      </c>
      <c r="I12" s="46">
        <v>0</v>
      </c>
      <c r="J12" s="46">
        <v>83984682</v>
      </c>
      <c r="K12" s="46">
        <v>0</v>
      </c>
      <c r="L12" s="46">
        <v>0</v>
      </c>
      <c r="M12" s="46">
        <v>0</v>
      </c>
      <c r="N12" s="46">
        <f t="shared" si="2"/>
        <v>90855037</v>
      </c>
      <c r="O12" s="47">
        <f t="shared" si="1"/>
        <v>358.58781855712419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118604357</v>
      </c>
      <c r="E13" s="31">
        <f t="shared" si="3"/>
        <v>10959714</v>
      </c>
      <c r="F13" s="31">
        <f t="shared" si="3"/>
        <v>0</v>
      </c>
      <c r="G13" s="31">
        <f t="shared" si="3"/>
        <v>2386474</v>
      </c>
      <c r="H13" s="31">
        <f t="shared" si="3"/>
        <v>2000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131952545</v>
      </c>
      <c r="O13" s="43">
        <f t="shared" si="1"/>
        <v>520.79198718075213</v>
      </c>
      <c r="P13" s="10"/>
    </row>
    <row r="14" spans="1:133">
      <c r="A14" s="12"/>
      <c r="B14" s="44">
        <v>521</v>
      </c>
      <c r="C14" s="20" t="s">
        <v>27</v>
      </c>
      <c r="D14" s="46">
        <v>82517828</v>
      </c>
      <c r="E14" s="46">
        <v>245717</v>
      </c>
      <c r="F14" s="46">
        <v>0</v>
      </c>
      <c r="G14" s="46">
        <v>1788316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84551861</v>
      </c>
      <c r="O14" s="47">
        <f t="shared" si="1"/>
        <v>333.71036314624126</v>
      </c>
      <c r="P14" s="9"/>
    </row>
    <row r="15" spans="1:133">
      <c r="A15" s="12"/>
      <c r="B15" s="44">
        <v>522</v>
      </c>
      <c r="C15" s="20" t="s">
        <v>28</v>
      </c>
      <c r="D15" s="46">
        <v>33145239</v>
      </c>
      <c r="E15" s="46">
        <v>0</v>
      </c>
      <c r="F15" s="46">
        <v>0</v>
      </c>
      <c r="G15" s="46">
        <v>598158</v>
      </c>
      <c r="H15" s="46">
        <v>2000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33745397</v>
      </c>
      <c r="O15" s="47">
        <f t="shared" si="1"/>
        <v>133.18676317939449</v>
      </c>
      <c r="P15" s="9"/>
    </row>
    <row r="16" spans="1:133">
      <c r="A16" s="12"/>
      <c r="B16" s="44">
        <v>524</v>
      </c>
      <c r="C16" s="20" t="s">
        <v>29</v>
      </c>
      <c r="D16" s="46">
        <v>2941290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2941290</v>
      </c>
      <c r="O16" s="47">
        <f t="shared" si="1"/>
        <v>11.608720877455411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10713997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10713997</v>
      </c>
      <c r="O17" s="47">
        <f t="shared" si="1"/>
        <v>42.286139977661037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1911797</v>
      </c>
      <c r="H18" s="31">
        <f t="shared" si="5"/>
        <v>0</v>
      </c>
      <c r="I18" s="31">
        <f t="shared" si="5"/>
        <v>136131127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138042924</v>
      </c>
      <c r="O18" s="43">
        <f t="shared" si="1"/>
        <v>544.82957267858342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36129546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36129546</v>
      </c>
      <c r="O19" s="47">
        <f t="shared" si="1"/>
        <v>142.59655285374296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88236966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88236966</v>
      </c>
      <c r="O20" s="47">
        <f t="shared" si="1"/>
        <v>348.25478255035148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781057</v>
      </c>
      <c r="H21" s="46">
        <v>0</v>
      </c>
      <c r="I21" s="46">
        <v>11764615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12545672</v>
      </c>
      <c r="O21" s="47">
        <f t="shared" si="1"/>
        <v>49.515418224013196</v>
      </c>
      <c r="P21" s="9"/>
    </row>
    <row r="22" spans="1:16">
      <c r="A22" s="12"/>
      <c r="B22" s="44">
        <v>539</v>
      </c>
      <c r="C22" s="20" t="s">
        <v>72</v>
      </c>
      <c r="D22" s="46">
        <v>0</v>
      </c>
      <c r="E22" s="46">
        <v>0</v>
      </c>
      <c r="F22" s="46">
        <v>0</v>
      </c>
      <c r="G22" s="46">
        <v>1130740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1130740</v>
      </c>
      <c r="O22" s="47">
        <f t="shared" si="1"/>
        <v>4.4628190504757885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5731860</v>
      </c>
      <c r="E23" s="31">
        <f t="shared" si="6"/>
        <v>3767041</v>
      </c>
      <c r="F23" s="31">
        <f t="shared" si="6"/>
        <v>0</v>
      </c>
      <c r="G23" s="31">
        <f t="shared" si="6"/>
        <v>21094254</v>
      </c>
      <c r="H23" s="31">
        <f t="shared" si="6"/>
        <v>0</v>
      </c>
      <c r="I23" s="31">
        <f t="shared" si="6"/>
        <v>2213900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32807055</v>
      </c>
      <c r="O23" s="43">
        <f t="shared" si="1"/>
        <v>129.48330300865535</v>
      </c>
      <c r="P23" s="10"/>
    </row>
    <row r="24" spans="1:16">
      <c r="A24" s="12"/>
      <c r="B24" s="44">
        <v>541</v>
      </c>
      <c r="C24" s="20" t="s">
        <v>36</v>
      </c>
      <c r="D24" s="46">
        <v>5731860</v>
      </c>
      <c r="E24" s="46">
        <v>0</v>
      </c>
      <c r="F24" s="46">
        <v>0</v>
      </c>
      <c r="G24" s="46">
        <v>20703731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26435591</v>
      </c>
      <c r="O24" s="47">
        <f t="shared" si="1"/>
        <v>104.33632764860737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1263530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1263530</v>
      </c>
      <c r="O25" s="47">
        <f t="shared" si="1"/>
        <v>4.9869163157292329</v>
      </c>
      <c r="P25" s="9"/>
    </row>
    <row r="26" spans="1:16">
      <c r="A26" s="12"/>
      <c r="B26" s="44">
        <v>543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950370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950370</v>
      </c>
      <c r="O26" s="47">
        <f t="shared" si="1"/>
        <v>3.7509324345125092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3767041</v>
      </c>
      <c r="F27" s="46">
        <v>0</v>
      </c>
      <c r="G27" s="46">
        <v>390523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4157564</v>
      </c>
      <c r="O27" s="47">
        <f t="shared" si="1"/>
        <v>16.40912660980625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14112383</v>
      </c>
      <c r="E28" s="31">
        <f t="shared" si="8"/>
        <v>8023457</v>
      </c>
      <c r="F28" s="31">
        <f t="shared" si="8"/>
        <v>0</v>
      </c>
      <c r="G28" s="31">
        <f t="shared" si="8"/>
        <v>1150218</v>
      </c>
      <c r="H28" s="31">
        <f t="shared" si="8"/>
        <v>0</v>
      </c>
      <c r="I28" s="31">
        <f t="shared" si="8"/>
        <v>519721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23805779</v>
      </c>
      <c r="O28" s="43">
        <f t="shared" si="1"/>
        <v>93.956952113320881</v>
      </c>
      <c r="P28" s="10"/>
    </row>
    <row r="29" spans="1:16">
      <c r="A29" s="13"/>
      <c r="B29" s="45">
        <v>552</v>
      </c>
      <c r="C29" s="21" t="s">
        <v>42</v>
      </c>
      <c r="D29" s="46">
        <v>10403445</v>
      </c>
      <c r="E29" s="46">
        <v>0</v>
      </c>
      <c r="F29" s="46">
        <v>0</v>
      </c>
      <c r="G29" s="46">
        <v>318561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10722006</v>
      </c>
      <c r="O29" s="47">
        <f t="shared" si="1"/>
        <v>42.317750000986706</v>
      </c>
      <c r="P29" s="9"/>
    </row>
    <row r="30" spans="1:16">
      <c r="A30" s="13"/>
      <c r="B30" s="45">
        <v>554</v>
      </c>
      <c r="C30" s="21" t="s">
        <v>43</v>
      </c>
      <c r="D30" s="46">
        <v>0</v>
      </c>
      <c r="E30" s="46">
        <v>8023457</v>
      </c>
      <c r="F30" s="46">
        <v>0</v>
      </c>
      <c r="G30" s="46">
        <v>831657</v>
      </c>
      <c r="H30" s="46">
        <v>0</v>
      </c>
      <c r="I30" s="46">
        <v>519721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9374835</v>
      </c>
      <c r="O30" s="47">
        <f t="shared" si="1"/>
        <v>37.00071831992075</v>
      </c>
      <c r="P30" s="9"/>
    </row>
    <row r="31" spans="1:16">
      <c r="A31" s="13"/>
      <c r="B31" s="45">
        <v>559</v>
      </c>
      <c r="C31" s="21" t="s">
        <v>44</v>
      </c>
      <c r="D31" s="46">
        <v>3708938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3708938</v>
      </c>
      <c r="O31" s="47">
        <f t="shared" si="1"/>
        <v>14.638483792413437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SUM(D33:D38)</f>
        <v>39086768</v>
      </c>
      <c r="E32" s="31">
        <f t="shared" si="9"/>
        <v>13422167</v>
      </c>
      <c r="F32" s="31">
        <f t="shared" si="9"/>
        <v>0</v>
      </c>
      <c r="G32" s="31">
        <f t="shared" si="9"/>
        <v>14202191</v>
      </c>
      <c r="H32" s="31">
        <f t="shared" si="9"/>
        <v>0</v>
      </c>
      <c r="I32" s="31">
        <f t="shared" si="9"/>
        <v>6366475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>SUM(D32:M32)</f>
        <v>73077601</v>
      </c>
      <c r="O32" s="43">
        <f t="shared" si="1"/>
        <v>288.42360746579101</v>
      </c>
      <c r="P32" s="9"/>
    </row>
    <row r="33" spans="1:119">
      <c r="A33" s="12"/>
      <c r="B33" s="44">
        <v>571</v>
      </c>
      <c r="C33" s="20" t="s">
        <v>46</v>
      </c>
      <c r="D33" s="46">
        <v>5999435</v>
      </c>
      <c r="E33" s="46">
        <v>194458</v>
      </c>
      <c r="F33" s="46">
        <v>0</v>
      </c>
      <c r="G33" s="46">
        <v>455088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6648981</v>
      </c>
      <c r="O33" s="47">
        <f t="shared" si="1"/>
        <v>26.242282994367898</v>
      </c>
      <c r="P33" s="9"/>
    </row>
    <row r="34" spans="1:119">
      <c r="A34" s="12"/>
      <c r="B34" s="44">
        <v>572</v>
      </c>
      <c r="C34" s="20" t="s">
        <v>47</v>
      </c>
      <c r="D34" s="46">
        <v>33087333</v>
      </c>
      <c r="E34" s="46">
        <v>117990</v>
      </c>
      <c r="F34" s="46">
        <v>0</v>
      </c>
      <c r="G34" s="46">
        <v>9460833</v>
      </c>
      <c r="H34" s="46">
        <v>0</v>
      </c>
      <c r="I34" s="46">
        <v>4165569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46831725</v>
      </c>
      <c r="O34" s="47">
        <f t="shared" si="1"/>
        <v>184.8360493983084</v>
      </c>
      <c r="P34" s="9"/>
    </row>
    <row r="35" spans="1:119">
      <c r="A35" s="12"/>
      <c r="B35" s="44">
        <v>573</v>
      </c>
      <c r="C35" s="20" t="s">
        <v>57</v>
      </c>
      <c r="D35" s="46">
        <v>0</v>
      </c>
      <c r="E35" s="46">
        <v>195416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195416</v>
      </c>
      <c r="O35" s="47">
        <f t="shared" si="1"/>
        <v>0.77127036062028109</v>
      </c>
      <c r="P35" s="9"/>
    </row>
    <row r="36" spans="1:119">
      <c r="A36" s="12"/>
      <c r="B36" s="44">
        <v>574</v>
      </c>
      <c r="C36" s="20" t="s">
        <v>48</v>
      </c>
      <c r="D36" s="46">
        <v>0</v>
      </c>
      <c r="E36" s="46">
        <v>140906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140906</v>
      </c>
      <c r="O36" s="47">
        <f t="shared" si="1"/>
        <v>0.55612959754350377</v>
      </c>
      <c r="P36" s="9"/>
    </row>
    <row r="37" spans="1:119">
      <c r="A37" s="12"/>
      <c r="B37" s="44">
        <v>575</v>
      </c>
      <c r="C37" s="20" t="s">
        <v>49</v>
      </c>
      <c r="D37" s="46">
        <v>0</v>
      </c>
      <c r="E37" s="46">
        <v>12680351</v>
      </c>
      <c r="F37" s="46">
        <v>0</v>
      </c>
      <c r="G37" s="46">
        <v>4286270</v>
      </c>
      <c r="H37" s="46">
        <v>0</v>
      </c>
      <c r="I37" s="46">
        <v>2200906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19167527</v>
      </c>
      <c r="O37" s="47">
        <f t="shared" si="1"/>
        <v>75.650639975687639</v>
      </c>
      <c r="P37" s="9"/>
    </row>
    <row r="38" spans="1:119">
      <c r="A38" s="12"/>
      <c r="B38" s="44">
        <v>579</v>
      </c>
      <c r="C38" s="20" t="s">
        <v>50</v>
      </c>
      <c r="D38" s="46">
        <v>0</v>
      </c>
      <c r="E38" s="46">
        <v>93046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93046</v>
      </c>
      <c r="O38" s="47">
        <f t="shared" si="1"/>
        <v>0.36723513926328794</v>
      </c>
      <c r="P38" s="9"/>
    </row>
    <row r="39" spans="1:119" ht="15.75">
      <c r="A39" s="28" t="s">
        <v>52</v>
      </c>
      <c r="B39" s="29"/>
      <c r="C39" s="30"/>
      <c r="D39" s="31">
        <f t="shared" ref="D39:M39" si="11">SUM(D40:D41)</f>
        <v>21395494</v>
      </c>
      <c r="E39" s="31">
        <f t="shared" si="11"/>
        <v>120146005</v>
      </c>
      <c r="F39" s="31">
        <f t="shared" si="11"/>
        <v>0</v>
      </c>
      <c r="G39" s="31">
        <f t="shared" si="11"/>
        <v>3151933</v>
      </c>
      <c r="H39" s="31">
        <f t="shared" si="11"/>
        <v>18603</v>
      </c>
      <c r="I39" s="31">
        <f t="shared" si="11"/>
        <v>18019838</v>
      </c>
      <c r="J39" s="31">
        <f t="shared" si="11"/>
        <v>1799092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>SUM(D39:M39)</f>
        <v>164530965</v>
      </c>
      <c r="O39" s="43">
        <f t="shared" si="1"/>
        <v>649.3729106559997</v>
      </c>
      <c r="P39" s="9"/>
    </row>
    <row r="40" spans="1:119">
      <c r="A40" s="12"/>
      <c r="B40" s="44">
        <v>581</v>
      </c>
      <c r="C40" s="20" t="s">
        <v>51</v>
      </c>
      <c r="D40" s="46">
        <v>19953638</v>
      </c>
      <c r="E40" s="46">
        <v>119736074</v>
      </c>
      <c r="F40" s="46">
        <v>0</v>
      </c>
      <c r="G40" s="46">
        <v>1472179</v>
      </c>
      <c r="H40" s="46">
        <v>18603</v>
      </c>
      <c r="I40" s="46">
        <v>13188091</v>
      </c>
      <c r="J40" s="46">
        <v>56</v>
      </c>
      <c r="K40" s="46">
        <v>0</v>
      </c>
      <c r="L40" s="46">
        <v>0</v>
      </c>
      <c r="M40" s="46">
        <v>0</v>
      </c>
      <c r="N40" s="46">
        <f>SUM(D40:M40)</f>
        <v>154368641</v>
      </c>
      <c r="O40" s="47">
        <f t="shared" si="1"/>
        <v>609.26412070932122</v>
      </c>
      <c r="P40" s="9"/>
    </row>
    <row r="41" spans="1:119" ht="15.75" thickBot="1">
      <c r="A41" s="12"/>
      <c r="B41" s="44">
        <v>591</v>
      </c>
      <c r="C41" s="20" t="s">
        <v>68</v>
      </c>
      <c r="D41" s="46">
        <v>1441856</v>
      </c>
      <c r="E41" s="46">
        <v>409931</v>
      </c>
      <c r="F41" s="46">
        <v>0</v>
      </c>
      <c r="G41" s="46">
        <v>1679754</v>
      </c>
      <c r="H41" s="46">
        <v>0</v>
      </c>
      <c r="I41" s="46">
        <v>4831747</v>
      </c>
      <c r="J41" s="46">
        <v>1799036</v>
      </c>
      <c r="K41" s="46">
        <v>0</v>
      </c>
      <c r="L41" s="46">
        <v>0</v>
      </c>
      <c r="M41" s="46">
        <v>0</v>
      </c>
      <c r="N41" s="46">
        <f>SUM(D41:M41)</f>
        <v>10162324</v>
      </c>
      <c r="O41" s="47">
        <f t="shared" si="1"/>
        <v>40.108789946678563</v>
      </c>
      <c r="P41" s="9"/>
    </row>
    <row r="42" spans="1:119" ht="16.5" thickBot="1">
      <c r="A42" s="14" t="s">
        <v>10</v>
      </c>
      <c r="B42" s="23"/>
      <c r="C42" s="22"/>
      <c r="D42" s="15">
        <f>SUM(D5,D13,D18,D23,D28,D32,D39)</f>
        <v>225360155</v>
      </c>
      <c r="E42" s="15">
        <f t="shared" ref="E42:M42" si="12">SUM(E5,E13,E18,E23,E28,E32,E39)</f>
        <v>156318384</v>
      </c>
      <c r="F42" s="15">
        <f t="shared" si="12"/>
        <v>27367572</v>
      </c>
      <c r="G42" s="15">
        <f t="shared" si="12"/>
        <v>44125657</v>
      </c>
      <c r="H42" s="15">
        <f t="shared" si="12"/>
        <v>20603</v>
      </c>
      <c r="I42" s="15">
        <f t="shared" si="12"/>
        <v>163251061</v>
      </c>
      <c r="J42" s="15">
        <f t="shared" si="12"/>
        <v>85783774</v>
      </c>
      <c r="K42" s="15">
        <f t="shared" si="12"/>
        <v>42058016</v>
      </c>
      <c r="L42" s="15">
        <f t="shared" si="12"/>
        <v>0</v>
      </c>
      <c r="M42" s="15">
        <f t="shared" si="12"/>
        <v>175</v>
      </c>
      <c r="N42" s="15">
        <f>SUM(D42:M42)</f>
        <v>744285397</v>
      </c>
      <c r="O42" s="37">
        <f t="shared" si="1"/>
        <v>2937.5550955326025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89</v>
      </c>
      <c r="M44" s="93"/>
      <c r="N44" s="93"/>
      <c r="O44" s="41">
        <v>253369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59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33470001</v>
      </c>
      <c r="E5" s="26">
        <f t="shared" si="0"/>
        <v>0</v>
      </c>
      <c r="F5" s="26">
        <f t="shared" si="0"/>
        <v>12935648</v>
      </c>
      <c r="G5" s="26">
        <f t="shared" si="0"/>
        <v>0</v>
      </c>
      <c r="H5" s="26">
        <f t="shared" si="0"/>
        <v>480</v>
      </c>
      <c r="I5" s="26">
        <f t="shared" si="0"/>
        <v>0</v>
      </c>
      <c r="J5" s="26">
        <f t="shared" si="0"/>
        <v>128225695</v>
      </c>
      <c r="K5" s="26">
        <f t="shared" si="0"/>
        <v>84294430</v>
      </c>
      <c r="L5" s="26">
        <f t="shared" si="0"/>
        <v>0</v>
      </c>
      <c r="M5" s="26">
        <f t="shared" si="0"/>
        <v>0</v>
      </c>
      <c r="N5" s="26">
        <f t="shared" si="0"/>
        <v>175</v>
      </c>
      <c r="O5" s="27">
        <f>SUM(D5:N5)</f>
        <v>258926429</v>
      </c>
      <c r="P5" s="32">
        <f t="shared" ref="P5:P41" si="1">(O5/P$43)</f>
        <v>979.96529028839598</v>
      </c>
      <c r="Q5" s="6"/>
    </row>
    <row r="6" spans="1:134">
      <c r="A6" s="12"/>
      <c r="B6" s="44">
        <v>511</v>
      </c>
      <c r="C6" s="20" t="s">
        <v>19</v>
      </c>
      <c r="D6" s="46">
        <v>1756474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1756474</v>
      </c>
      <c r="P6" s="47">
        <f t="shared" si="1"/>
        <v>6.6477707970630533</v>
      </c>
      <c r="Q6" s="9"/>
    </row>
    <row r="7" spans="1:134">
      <c r="A7" s="12"/>
      <c r="B7" s="44">
        <v>512</v>
      </c>
      <c r="C7" s="20" t="s">
        <v>20</v>
      </c>
      <c r="D7" s="46">
        <v>9408003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9408003</v>
      </c>
      <c r="P7" s="47">
        <f t="shared" si="1"/>
        <v>35.606702747710244</v>
      </c>
      <c r="Q7" s="9"/>
    </row>
    <row r="8" spans="1:134">
      <c r="A8" s="12"/>
      <c r="B8" s="44">
        <v>513</v>
      </c>
      <c r="C8" s="20" t="s">
        <v>21</v>
      </c>
      <c r="D8" s="46">
        <v>14135600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4255070</v>
      </c>
      <c r="L8" s="46">
        <v>0</v>
      </c>
      <c r="M8" s="46">
        <v>0</v>
      </c>
      <c r="N8" s="46">
        <v>175</v>
      </c>
      <c r="O8" s="46">
        <f t="shared" si="2"/>
        <v>18390845</v>
      </c>
      <c r="P8" s="47">
        <f t="shared" si="1"/>
        <v>69.604288093255619</v>
      </c>
      <c r="Q8" s="9"/>
    </row>
    <row r="9" spans="1:134">
      <c r="A9" s="12"/>
      <c r="B9" s="44">
        <v>514</v>
      </c>
      <c r="C9" s="20" t="s">
        <v>22</v>
      </c>
      <c r="D9" s="46">
        <v>3442330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3442330</v>
      </c>
      <c r="P9" s="47">
        <f t="shared" si="1"/>
        <v>13.02827189463326</v>
      </c>
      <c r="Q9" s="9"/>
    </row>
    <row r="10" spans="1:134">
      <c r="A10" s="12"/>
      <c r="B10" s="44">
        <v>515</v>
      </c>
      <c r="C10" s="20" t="s">
        <v>66</v>
      </c>
      <c r="D10" s="46">
        <v>1308344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1308344</v>
      </c>
      <c r="P10" s="47">
        <f t="shared" si="1"/>
        <v>4.9517220498069792</v>
      </c>
      <c r="Q10" s="9"/>
    </row>
    <row r="11" spans="1:134">
      <c r="A11" s="12"/>
      <c r="B11" s="44">
        <v>517</v>
      </c>
      <c r="C11" s="20" t="s">
        <v>23</v>
      </c>
      <c r="D11" s="46">
        <v>1500</v>
      </c>
      <c r="E11" s="46">
        <v>0</v>
      </c>
      <c r="F11" s="46">
        <v>12935648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12937148</v>
      </c>
      <c r="P11" s="47">
        <f t="shared" si="1"/>
        <v>48.963545530239955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80039360</v>
      </c>
      <c r="L12" s="46">
        <v>0</v>
      </c>
      <c r="M12" s="46">
        <v>0</v>
      </c>
      <c r="N12" s="46">
        <v>0</v>
      </c>
      <c r="O12" s="46">
        <f t="shared" si="2"/>
        <v>80039360</v>
      </c>
      <c r="P12" s="47">
        <f t="shared" si="1"/>
        <v>302.92695481038527</v>
      </c>
      <c r="Q12" s="9"/>
    </row>
    <row r="13" spans="1:134">
      <c r="A13" s="12"/>
      <c r="B13" s="44">
        <v>519</v>
      </c>
      <c r="C13" s="20" t="s">
        <v>25</v>
      </c>
      <c r="D13" s="46">
        <v>3417750</v>
      </c>
      <c r="E13" s="46">
        <v>0</v>
      </c>
      <c r="F13" s="46">
        <v>0</v>
      </c>
      <c r="G13" s="46">
        <v>0</v>
      </c>
      <c r="H13" s="46">
        <v>480</v>
      </c>
      <c r="I13" s="46">
        <v>0</v>
      </c>
      <c r="J13" s="46">
        <v>128225695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131643925</v>
      </c>
      <c r="P13" s="47">
        <f t="shared" si="1"/>
        <v>498.23603436530163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SUM(D15:D19)</f>
        <v>167222125</v>
      </c>
      <c r="E14" s="31">
        <f t="shared" si="3"/>
        <v>18359956</v>
      </c>
      <c r="F14" s="31">
        <f t="shared" si="3"/>
        <v>0</v>
      </c>
      <c r="G14" s="31">
        <f t="shared" si="3"/>
        <v>578643</v>
      </c>
      <c r="H14" s="31">
        <f t="shared" si="3"/>
        <v>4000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240620</v>
      </c>
      <c r="N14" s="31">
        <f t="shared" si="3"/>
        <v>0</v>
      </c>
      <c r="O14" s="42">
        <f>SUM(D14:N14)</f>
        <v>186405344</v>
      </c>
      <c r="P14" s="43">
        <f t="shared" si="1"/>
        <v>705.49293770342899</v>
      </c>
      <c r="Q14" s="10"/>
    </row>
    <row r="15" spans="1:134">
      <c r="A15" s="12"/>
      <c r="B15" s="44">
        <v>521</v>
      </c>
      <c r="C15" s="20" t="s">
        <v>27</v>
      </c>
      <c r="D15" s="46">
        <v>123737158</v>
      </c>
      <c r="E15" s="46">
        <v>335068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124072226</v>
      </c>
      <c r="P15" s="47">
        <f t="shared" si="1"/>
        <v>469.57923699947014</v>
      </c>
      <c r="Q15" s="9"/>
    </row>
    <row r="16" spans="1:134">
      <c r="A16" s="12"/>
      <c r="B16" s="44">
        <v>522</v>
      </c>
      <c r="C16" s="20" t="s">
        <v>28</v>
      </c>
      <c r="D16" s="46">
        <v>40092015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40092015</v>
      </c>
      <c r="P16" s="47">
        <f t="shared" si="1"/>
        <v>151.73724547725379</v>
      </c>
      <c r="Q16" s="9"/>
    </row>
    <row r="17" spans="1:17">
      <c r="A17" s="12"/>
      <c r="B17" s="44">
        <v>524</v>
      </c>
      <c r="C17" s="20" t="s">
        <v>29</v>
      </c>
      <c r="D17" s="46">
        <v>3392952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3392952</v>
      </c>
      <c r="P17" s="47">
        <f t="shared" si="1"/>
        <v>12.841389750965105</v>
      </c>
      <c r="Q17" s="9"/>
    </row>
    <row r="18" spans="1:17">
      <c r="A18" s="12"/>
      <c r="B18" s="44">
        <v>526</v>
      </c>
      <c r="C18" s="20" t="s">
        <v>30</v>
      </c>
      <c r="D18" s="46">
        <v>0</v>
      </c>
      <c r="E18" s="46">
        <v>18024888</v>
      </c>
      <c r="F18" s="46">
        <v>0</v>
      </c>
      <c r="G18" s="46">
        <v>0</v>
      </c>
      <c r="H18" s="46">
        <v>4000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18028888</v>
      </c>
      <c r="P18" s="47">
        <f t="shared" si="1"/>
        <v>68.234380440541969</v>
      </c>
      <c r="Q18" s="9"/>
    </row>
    <row r="19" spans="1:17">
      <c r="A19" s="12"/>
      <c r="B19" s="44">
        <v>529</v>
      </c>
      <c r="C19" s="20" t="s">
        <v>99</v>
      </c>
      <c r="D19" s="46">
        <v>0</v>
      </c>
      <c r="E19" s="46">
        <v>0</v>
      </c>
      <c r="F19" s="46">
        <v>0</v>
      </c>
      <c r="G19" s="46">
        <v>578643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240620</v>
      </c>
      <c r="N19" s="46">
        <v>0</v>
      </c>
      <c r="O19" s="46">
        <f t="shared" si="4"/>
        <v>819263</v>
      </c>
      <c r="P19" s="47">
        <f t="shared" si="1"/>
        <v>3.1006850351979409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4175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221464320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13527867</v>
      </c>
      <c r="N20" s="31">
        <f t="shared" si="5"/>
        <v>0</v>
      </c>
      <c r="O20" s="42">
        <f>SUM(D20:N20)</f>
        <v>234996362</v>
      </c>
      <c r="P20" s="43">
        <f t="shared" si="1"/>
        <v>889.39657103928539</v>
      </c>
      <c r="Q20" s="10"/>
    </row>
    <row r="21" spans="1:17">
      <c r="A21" s="12"/>
      <c r="B21" s="44">
        <v>533</v>
      </c>
      <c r="C21" s="20" t="s">
        <v>107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13527867</v>
      </c>
      <c r="N21" s="46">
        <v>0</v>
      </c>
      <c r="O21" s="46">
        <f t="shared" ref="O21:O38" si="6">SUM(D21:N21)</f>
        <v>13527867</v>
      </c>
      <c r="P21" s="47">
        <f t="shared" si="1"/>
        <v>51.19925440920445</v>
      </c>
      <c r="Q21" s="9"/>
    </row>
    <row r="22" spans="1:17">
      <c r="A22" s="12"/>
      <c r="B22" s="44">
        <v>534</v>
      </c>
      <c r="C22" s="20" t="s">
        <v>32</v>
      </c>
      <c r="D22" s="46">
        <v>4175</v>
      </c>
      <c r="E22" s="46">
        <v>0</v>
      </c>
      <c r="F22" s="46">
        <v>0</v>
      </c>
      <c r="G22" s="46">
        <v>0</v>
      </c>
      <c r="H22" s="46">
        <v>0</v>
      </c>
      <c r="I22" s="46">
        <v>48614696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48618871</v>
      </c>
      <c r="P22" s="47">
        <f t="shared" si="1"/>
        <v>184.00904927711755</v>
      </c>
      <c r="Q22" s="9"/>
    </row>
    <row r="23" spans="1:17">
      <c r="A23" s="12"/>
      <c r="B23" s="44">
        <v>536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151934777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151934777</v>
      </c>
      <c r="P23" s="47">
        <f t="shared" si="1"/>
        <v>575.03132616758762</v>
      </c>
      <c r="Q23" s="9"/>
    </row>
    <row r="24" spans="1:17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20914847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20914847</v>
      </c>
      <c r="P24" s="47">
        <f t="shared" si="1"/>
        <v>79.156941185375828</v>
      </c>
      <c r="Q24" s="9"/>
    </row>
    <row r="25" spans="1:17" ht="15.75">
      <c r="A25" s="28" t="s">
        <v>35</v>
      </c>
      <c r="B25" s="29"/>
      <c r="C25" s="30"/>
      <c r="D25" s="31">
        <f t="shared" ref="D25:N25" si="7">SUM(D26:D29)</f>
        <v>12203909</v>
      </c>
      <c r="E25" s="31">
        <f t="shared" si="7"/>
        <v>0</v>
      </c>
      <c r="F25" s="31">
        <f t="shared" si="7"/>
        <v>0</v>
      </c>
      <c r="G25" s="31">
        <f t="shared" si="7"/>
        <v>9849906</v>
      </c>
      <c r="H25" s="31">
        <f t="shared" si="7"/>
        <v>0</v>
      </c>
      <c r="I25" s="31">
        <f t="shared" si="7"/>
        <v>10814836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32868651</v>
      </c>
      <c r="P25" s="43">
        <f t="shared" si="1"/>
        <v>124.39880024222239</v>
      </c>
      <c r="Q25" s="10"/>
    </row>
    <row r="26" spans="1:17">
      <c r="A26" s="12"/>
      <c r="B26" s="44">
        <v>541</v>
      </c>
      <c r="C26" s="20" t="s">
        <v>36</v>
      </c>
      <c r="D26" s="46">
        <v>12203909</v>
      </c>
      <c r="E26" s="46">
        <v>0</v>
      </c>
      <c r="F26" s="46">
        <v>0</v>
      </c>
      <c r="G26" s="46">
        <v>9849906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22053815</v>
      </c>
      <c r="P26" s="47">
        <f t="shared" si="1"/>
        <v>83.467621678903939</v>
      </c>
      <c r="Q26" s="9"/>
    </row>
    <row r="27" spans="1:17">
      <c r="A27" s="12"/>
      <c r="B27" s="44">
        <v>542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2204975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2204975</v>
      </c>
      <c r="P27" s="47">
        <f t="shared" si="1"/>
        <v>8.3452236772386641</v>
      </c>
      <c r="Q27" s="9"/>
    </row>
    <row r="28" spans="1:17">
      <c r="A28" s="12"/>
      <c r="B28" s="44">
        <v>543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1138964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1138964</v>
      </c>
      <c r="P28" s="47">
        <f t="shared" si="1"/>
        <v>4.3106653546287186</v>
      </c>
      <c r="Q28" s="9"/>
    </row>
    <row r="29" spans="1:17">
      <c r="A29" s="12"/>
      <c r="B29" s="44">
        <v>545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7470897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7470897</v>
      </c>
      <c r="P29" s="47">
        <f t="shared" si="1"/>
        <v>28.275289531451065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SUM(D31:D33)</f>
        <v>12954576</v>
      </c>
      <c r="E30" s="31">
        <f t="shared" si="8"/>
        <v>20094244</v>
      </c>
      <c r="F30" s="31">
        <f t="shared" si="8"/>
        <v>905</v>
      </c>
      <c r="G30" s="31">
        <f t="shared" si="8"/>
        <v>18339744</v>
      </c>
      <c r="H30" s="31">
        <f t="shared" si="8"/>
        <v>0</v>
      </c>
      <c r="I30" s="31">
        <f t="shared" si="8"/>
        <v>1099686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52489155</v>
      </c>
      <c r="P30" s="43">
        <f t="shared" si="1"/>
        <v>198.65700931042312</v>
      </c>
      <c r="Q30" s="10"/>
    </row>
    <row r="31" spans="1:17">
      <c r="A31" s="13"/>
      <c r="B31" s="45">
        <v>552</v>
      </c>
      <c r="C31" s="21" t="s">
        <v>42</v>
      </c>
      <c r="D31" s="46">
        <v>10233937</v>
      </c>
      <c r="E31" s="46">
        <v>25000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10258937</v>
      </c>
      <c r="P31" s="47">
        <f t="shared" si="1"/>
        <v>38.827253803648475</v>
      </c>
      <c r="Q31" s="9"/>
    </row>
    <row r="32" spans="1:17">
      <c r="A32" s="13"/>
      <c r="B32" s="45">
        <v>554</v>
      </c>
      <c r="C32" s="21" t="s">
        <v>43</v>
      </c>
      <c r="D32" s="46">
        <v>1565642</v>
      </c>
      <c r="E32" s="46">
        <v>10764739</v>
      </c>
      <c r="F32" s="46">
        <v>0</v>
      </c>
      <c r="G32" s="46">
        <v>1620468</v>
      </c>
      <c r="H32" s="46">
        <v>0</v>
      </c>
      <c r="I32" s="46">
        <v>1099686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15050535</v>
      </c>
      <c r="P32" s="47">
        <f t="shared" si="1"/>
        <v>56.962133827870716</v>
      </c>
      <c r="Q32" s="9"/>
    </row>
    <row r="33" spans="1:120">
      <c r="A33" s="13"/>
      <c r="B33" s="45">
        <v>559</v>
      </c>
      <c r="C33" s="21" t="s">
        <v>44</v>
      </c>
      <c r="D33" s="46">
        <v>1154997</v>
      </c>
      <c r="E33" s="46">
        <v>9304505</v>
      </c>
      <c r="F33" s="46">
        <v>905</v>
      </c>
      <c r="G33" s="46">
        <v>16719276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27179683</v>
      </c>
      <c r="P33" s="47">
        <f t="shared" si="1"/>
        <v>102.86762167890394</v>
      </c>
      <c r="Q33" s="9"/>
    </row>
    <row r="34" spans="1:120" ht="15.75">
      <c r="A34" s="28" t="s">
        <v>45</v>
      </c>
      <c r="B34" s="29"/>
      <c r="C34" s="30"/>
      <c r="D34" s="31">
        <f t="shared" ref="D34:N34" si="9">SUM(D35:D38)</f>
        <v>52729840</v>
      </c>
      <c r="E34" s="31">
        <f t="shared" si="9"/>
        <v>7833577</v>
      </c>
      <c r="F34" s="31">
        <f t="shared" si="9"/>
        <v>0</v>
      </c>
      <c r="G34" s="31">
        <f t="shared" si="9"/>
        <v>4495705</v>
      </c>
      <c r="H34" s="31">
        <f t="shared" si="9"/>
        <v>0</v>
      </c>
      <c r="I34" s="31">
        <f t="shared" si="9"/>
        <v>30460706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>SUM(D34:N34)</f>
        <v>95519828</v>
      </c>
      <c r="P34" s="43">
        <f t="shared" si="1"/>
        <v>361.51626674740749</v>
      </c>
      <c r="Q34" s="9"/>
    </row>
    <row r="35" spans="1:120">
      <c r="A35" s="12"/>
      <c r="B35" s="44">
        <v>571</v>
      </c>
      <c r="C35" s="20" t="s">
        <v>46</v>
      </c>
      <c r="D35" s="46">
        <v>8330214</v>
      </c>
      <c r="E35" s="46">
        <v>11264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8341478</v>
      </c>
      <c r="P35" s="47">
        <f t="shared" si="1"/>
        <v>31.570199076527135</v>
      </c>
      <c r="Q35" s="9"/>
    </row>
    <row r="36" spans="1:120">
      <c r="A36" s="12"/>
      <c r="B36" s="44">
        <v>572</v>
      </c>
      <c r="C36" s="20" t="s">
        <v>47</v>
      </c>
      <c r="D36" s="46">
        <v>44399626</v>
      </c>
      <c r="E36" s="46">
        <v>135377</v>
      </c>
      <c r="F36" s="46">
        <v>0</v>
      </c>
      <c r="G36" s="46">
        <v>4495705</v>
      </c>
      <c r="H36" s="46">
        <v>0</v>
      </c>
      <c r="I36" s="46">
        <v>7495147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56525855</v>
      </c>
      <c r="P36" s="47">
        <f t="shared" si="1"/>
        <v>213.93480811445008</v>
      </c>
      <c r="Q36" s="9"/>
    </row>
    <row r="37" spans="1:120">
      <c r="A37" s="12"/>
      <c r="B37" s="44">
        <v>575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22965559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22965559</v>
      </c>
      <c r="P37" s="47">
        <f t="shared" si="1"/>
        <v>86.918321853001288</v>
      </c>
      <c r="Q37" s="9"/>
    </row>
    <row r="38" spans="1:120">
      <c r="A38" s="12"/>
      <c r="B38" s="44">
        <v>579</v>
      </c>
      <c r="C38" s="20" t="s">
        <v>50</v>
      </c>
      <c r="D38" s="46">
        <v>0</v>
      </c>
      <c r="E38" s="46">
        <v>7686936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7686936</v>
      </c>
      <c r="P38" s="47">
        <f t="shared" si="1"/>
        <v>29.092937703428962</v>
      </c>
      <c r="Q38" s="9"/>
    </row>
    <row r="39" spans="1:120" ht="15.75">
      <c r="A39" s="28" t="s">
        <v>52</v>
      </c>
      <c r="B39" s="29"/>
      <c r="C39" s="30"/>
      <c r="D39" s="31">
        <f t="shared" ref="D39:N39" si="10">SUM(D40:D40)</f>
        <v>49944210</v>
      </c>
      <c r="E39" s="31">
        <f t="shared" si="10"/>
        <v>19709411</v>
      </c>
      <c r="F39" s="31">
        <f t="shared" si="10"/>
        <v>340637</v>
      </c>
      <c r="G39" s="31">
        <f t="shared" si="10"/>
        <v>2425682</v>
      </c>
      <c r="H39" s="31">
        <f t="shared" si="10"/>
        <v>4430</v>
      </c>
      <c r="I39" s="31">
        <f t="shared" si="10"/>
        <v>24253307</v>
      </c>
      <c r="J39" s="31">
        <f t="shared" si="10"/>
        <v>2236933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>SUM(D39:N39)</f>
        <v>98914610</v>
      </c>
      <c r="P39" s="43">
        <f t="shared" si="1"/>
        <v>374.36458254484899</v>
      </c>
      <c r="Q39" s="9"/>
    </row>
    <row r="40" spans="1:120" ht="15.75" thickBot="1">
      <c r="A40" s="12"/>
      <c r="B40" s="44">
        <v>581</v>
      </c>
      <c r="C40" s="20" t="s">
        <v>108</v>
      </c>
      <c r="D40" s="46">
        <v>49944210</v>
      </c>
      <c r="E40" s="46">
        <v>19709411</v>
      </c>
      <c r="F40" s="46">
        <v>340637</v>
      </c>
      <c r="G40" s="46">
        <v>2425682</v>
      </c>
      <c r="H40" s="46">
        <v>4430</v>
      </c>
      <c r="I40" s="46">
        <v>24253307</v>
      </c>
      <c r="J40" s="46">
        <v>2236933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98914610</v>
      </c>
      <c r="P40" s="47">
        <f t="shared" si="1"/>
        <v>374.36458254484899</v>
      </c>
      <c r="Q40" s="9"/>
    </row>
    <row r="41" spans="1:120" ht="16.5" thickBot="1">
      <c r="A41" s="14" t="s">
        <v>10</v>
      </c>
      <c r="B41" s="23"/>
      <c r="C41" s="22"/>
      <c r="D41" s="15">
        <f>SUM(D5,D14,D20,D25,D30,D34,D39)</f>
        <v>328528836</v>
      </c>
      <c r="E41" s="15">
        <f t="shared" ref="E41:N41" si="11">SUM(E5,E14,E20,E25,E30,E34,E39)</f>
        <v>65997188</v>
      </c>
      <c r="F41" s="15">
        <f t="shared" si="11"/>
        <v>13277190</v>
      </c>
      <c r="G41" s="15">
        <f t="shared" si="11"/>
        <v>35689680</v>
      </c>
      <c r="H41" s="15">
        <f t="shared" si="11"/>
        <v>8910</v>
      </c>
      <c r="I41" s="15">
        <f t="shared" si="11"/>
        <v>288092855</v>
      </c>
      <c r="J41" s="15">
        <f t="shared" si="11"/>
        <v>130462628</v>
      </c>
      <c r="K41" s="15">
        <f t="shared" si="11"/>
        <v>84294430</v>
      </c>
      <c r="L41" s="15">
        <f t="shared" si="11"/>
        <v>0</v>
      </c>
      <c r="M41" s="15">
        <f t="shared" si="11"/>
        <v>13768487</v>
      </c>
      <c r="N41" s="15">
        <f t="shared" si="11"/>
        <v>175</v>
      </c>
      <c r="O41" s="15">
        <f>SUM(D41:N41)</f>
        <v>960120379</v>
      </c>
      <c r="P41" s="37">
        <f t="shared" si="1"/>
        <v>3633.7914578760124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93" t="s">
        <v>111</v>
      </c>
      <c r="N43" s="93"/>
      <c r="O43" s="93"/>
      <c r="P43" s="41">
        <v>264220</v>
      </c>
    </row>
    <row r="44" spans="1:120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1:120" ht="15.75" customHeight="1" thickBot="1">
      <c r="A45" s="97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105</v>
      </c>
      <c r="N4" s="34" t="s">
        <v>5</v>
      </c>
      <c r="O4" s="34" t="s">
        <v>106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31906116</v>
      </c>
      <c r="E5" s="26">
        <f t="shared" si="0"/>
        <v>0</v>
      </c>
      <c r="F5" s="26">
        <f t="shared" si="0"/>
        <v>25072234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128444098</v>
      </c>
      <c r="K5" s="26">
        <f t="shared" si="0"/>
        <v>82629057</v>
      </c>
      <c r="L5" s="26">
        <f t="shared" si="0"/>
        <v>0</v>
      </c>
      <c r="M5" s="26">
        <f t="shared" si="0"/>
        <v>0</v>
      </c>
      <c r="N5" s="26">
        <f t="shared" si="0"/>
        <v>174</v>
      </c>
      <c r="O5" s="27">
        <f>SUM(D5:N5)</f>
        <v>268051679</v>
      </c>
      <c r="P5" s="32">
        <f t="shared" ref="P5:P43" si="1">(O5/P$45)</f>
        <v>1027.8922263381114</v>
      </c>
      <c r="Q5" s="6"/>
    </row>
    <row r="6" spans="1:134">
      <c r="A6" s="12"/>
      <c r="B6" s="44">
        <v>511</v>
      </c>
      <c r="C6" s="20" t="s">
        <v>19</v>
      </c>
      <c r="D6" s="46">
        <v>1639886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1639886</v>
      </c>
      <c r="P6" s="47">
        <f t="shared" si="1"/>
        <v>6.2884369080213824</v>
      </c>
      <c r="Q6" s="9"/>
    </row>
    <row r="7" spans="1:134">
      <c r="A7" s="12"/>
      <c r="B7" s="44">
        <v>512</v>
      </c>
      <c r="C7" s="20" t="s">
        <v>20</v>
      </c>
      <c r="D7" s="46">
        <v>7206663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7206663</v>
      </c>
      <c r="P7" s="47">
        <f t="shared" si="1"/>
        <v>27.635241469755883</v>
      </c>
      <c r="Q7" s="9"/>
    </row>
    <row r="8" spans="1:134">
      <c r="A8" s="12"/>
      <c r="B8" s="44">
        <v>513</v>
      </c>
      <c r="C8" s="20" t="s">
        <v>21</v>
      </c>
      <c r="D8" s="46">
        <v>14012419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4307057</v>
      </c>
      <c r="L8" s="46">
        <v>0</v>
      </c>
      <c r="M8" s="46">
        <v>0</v>
      </c>
      <c r="N8" s="46">
        <v>174</v>
      </c>
      <c r="O8" s="46">
        <f t="shared" si="2"/>
        <v>18319650</v>
      </c>
      <c r="P8" s="47">
        <f t="shared" si="1"/>
        <v>70.249982743943121</v>
      </c>
      <c r="Q8" s="9"/>
    </row>
    <row r="9" spans="1:134">
      <c r="A9" s="12"/>
      <c r="B9" s="44">
        <v>514</v>
      </c>
      <c r="C9" s="20" t="s">
        <v>22</v>
      </c>
      <c r="D9" s="46">
        <v>3214811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3214811</v>
      </c>
      <c r="P9" s="47">
        <f t="shared" si="1"/>
        <v>12.327769213660661</v>
      </c>
      <c r="Q9" s="9"/>
    </row>
    <row r="10" spans="1:134">
      <c r="A10" s="12"/>
      <c r="B10" s="44">
        <v>515</v>
      </c>
      <c r="C10" s="20" t="s">
        <v>66</v>
      </c>
      <c r="D10" s="46">
        <v>1667212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1667212</v>
      </c>
      <c r="P10" s="47">
        <f t="shared" si="1"/>
        <v>6.3932233547308437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25072234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25072234</v>
      </c>
      <c r="P11" s="47">
        <f t="shared" si="1"/>
        <v>96.143976869214427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78322000</v>
      </c>
      <c r="L12" s="46">
        <v>0</v>
      </c>
      <c r="M12" s="46">
        <v>0</v>
      </c>
      <c r="N12" s="46">
        <v>0</v>
      </c>
      <c r="O12" s="46">
        <f t="shared" si="2"/>
        <v>78322000</v>
      </c>
      <c r="P12" s="47">
        <f t="shared" si="1"/>
        <v>300.33975258649122</v>
      </c>
      <c r="Q12" s="9"/>
    </row>
    <row r="13" spans="1:134">
      <c r="A13" s="12"/>
      <c r="B13" s="44">
        <v>519</v>
      </c>
      <c r="C13" s="20" t="s">
        <v>25</v>
      </c>
      <c r="D13" s="46">
        <v>4165125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128444098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132609223</v>
      </c>
      <c r="P13" s="47">
        <f t="shared" si="1"/>
        <v>508.51384319229385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SUM(D15:D19)</f>
        <v>157308825</v>
      </c>
      <c r="E14" s="31">
        <f t="shared" si="3"/>
        <v>18164740</v>
      </c>
      <c r="F14" s="31">
        <f t="shared" si="3"/>
        <v>0</v>
      </c>
      <c r="G14" s="31">
        <f t="shared" si="3"/>
        <v>3235693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90255</v>
      </c>
      <c r="N14" s="31">
        <f t="shared" si="3"/>
        <v>0</v>
      </c>
      <c r="O14" s="42">
        <f t="shared" ref="O14:O24" si="4">SUM(D14:N14)</f>
        <v>178799513</v>
      </c>
      <c r="P14" s="43">
        <f t="shared" si="1"/>
        <v>685.63879238279299</v>
      </c>
      <c r="Q14" s="10"/>
    </row>
    <row r="15" spans="1:134">
      <c r="A15" s="12"/>
      <c r="B15" s="44">
        <v>521</v>
      </c>
      <c r="C15" s="20" t="s">
        <v>27</v>
      </c>
      <c r="D15" s="46">
        <v>114405873</v>
      </c>
      <c r="E15" s="46">
        <v>592675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114998548</v>
      </c>
      <c r="P15" s="47">
        <f t="shared" si="1"/>
        <v>440.98255220915877</v>
      </c>
      <c r="Q15" s="9"/>
    </row>
    <row r="16" spans="1:134">
      <c r="A16" s="12"/>
      <c r="B16" s="44">
        <v>522</v>
      </c>
      <c r="C16" s="20" t="s">
        <v>28</v>
      </c>
      <c r="D16" s="46">
        <v>39577115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39577115</v>
      </c>
      <c r="P16" s="47">
        <f t="shared" si="1"/>
        <v>151.76554387256593</v>
      </c>
      <c r="Q16" s="9"/>
    </row>
    <row r="17" spans="1:17">
      <c r="A17" s="12"/>
      <c r="B17" s="44">
        <v>524</v>
      </c>
      <c r="C17" s="20" t="s">
        <v>29</v>
      </c>
      <c r="D17" s="46">
        <v>3325837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3325837</v>
      </c>
      <c r="P17" s="47">
        <f t="shared" si="1"/>
        <v>12.753518318263044</v>
      </c>
      <c r="Q17" s="9"/>
    </row>
    <row r="18" spans="1:17">
      <c r="A18" s="12"/>
      <c r="B18" s="44">
        <v>526</v>
      </c>
      <c r="C18" s="20" t="s">
        <v>30</v>
      </c>
      <c r="D18" s="46">
        <v>0</v>
      </c>
      <c r="E18" s="46">
        <v>17572065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17572065</v>
      </c>
      <c r="P18" s="47">
        <f t="shared" si="1"/>
        <v>67.383234015139308</v>
      </c>
      <c r="Q18" s="9"/>
    </row>
    <row r="19" spans="1:17">
      <c r="A19" s="12"/>
      <c r="B19" s="44">
        <v>529</v>
      </c>
      <c r="C19" s="20" t="s">
        <v>99</v>
      </c>
      <c r="D19" s="46">
        <v>0</v>
      </c>
      <c r="E19" s="46">
        <v>0</v>
      </c>
      <c r="F19" s="46">
        <v>0</v>
      </c>
      <c r="G19" s="46">
        <v>3235693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90255</v>
      </c>
      <c r="N19" s="46">
        <v>0</v>
      </c>
      <c r="O19" s="46">
        <f t="shared" si="4"/>
        <v>3325948</v>
      </c>
      <c r="P19" s="47">
        <f t="shared" si="1"/>
        <v>12.753943967665984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33483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185142079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9053887</v>
      </c>
      <c r="N20" s="31">
        <f t="shared" si="5"/>
        <v>0</v>
      </c>
      <c r="O20" s="42">
        <f t="shared" si="4"/>
        <v>194229449</v>
      </c>
      <c r="P20" s="43">
        <f t="shared" si="1"/>
        <v>744.80764865134324</v>
      </c>
      <c r="Q20" s="10"/>
    </row>
    <row r="21" spans="1:17">
      <c r="A21" s="12"/>
      <c r="B21" s="44">
        <v>533</v>
      </c>
      <c r="C21" s="20" t="s">
        <v>107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9053887</v>
      </c>
      <c r="N21" s="46">
        <v>0</v>
      </c>
      <c r="O21" s="46">
        <f t="shared" si="4"/>
        <v>9053887</v>
      </c>
      <c r="P21" s="47">
        <f t="shared" si="1"/>
        <v>34.718753115676932</v>
      </c>
      <c r="Q21" s="9"/>
    </row>
    <row r="22" spans="1:17">
      <c r="A22" s="12"/>
      <c r="B22" s="44">
        <v>534</v>
      </c>
      <c r="C22" s="20" t="s">
        <v>32</v>
      </c>
      <c r="D22" s="46">
        <v>33162</v>
      </c>
      <c r="E22" s="46">
        <v>0</v>
      </c>
      <c r="F22" s="46">
        <v>0</v>
      </c>
      <c r="G22" s="46">
        <v>0</v>
      </c>
      <c r="H22" s="46">
        <v>0</v>
      </c>
      <c r="I22" s="46">
        <v>45306471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45339633</v>
      </c>
      <c r="P22" s="47">
        <f t="shared" si="1"/>
        <v>173.86295239629109</v>
      </c>
      <c r="Q22" s="9"/>
    </row>
    <row r="23" spans="1:17">
      <c r="A23" s="12"/>
      <c r="B23" s="44">
        <v>536</v>
      </c>
      <c r="C23" s="20" t="s">
        <v>33</v>
      </c>
      <c r="D23" s="46">
        <v>321</v>
      </c>
      <c r="E23" s="46">
        <v>0</v>
      </c>
      <c r="F23" s="46">
        <v>0</v>
      </c>
      <c r="G23" s="46">
        <v>0</v>
      </c>
      <c r="H23" s="46">
        <v>0</v>
      </c>
      <c r="I23" s="46">
        <v>119454399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119454720</v>
      </c>
      <c r="P23" s="47">
        <f t="shared" si="1"/>
        <v>458.07054276050894</v>
      </c>
      <c r="Q23" s="9"/>
    </row>
    <row r="24" spans="1:17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20381209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20381209</v>
      </c>
      <c r="P24" s="47">
        <f t="shared" si="1"/>
        <v>78.155400378866318</v>
      </c>
      <c r="Q24" s="9"/>
    </row>
    <row r="25" spans="1:17" ht="15.75">
      <c r="A25" s="28" t="s">
        <v>35</v>
      </c>
      <c r="B25" s="29"/>
      <c r="C25" s="30"/>
      <c r="D25" s="31">
        <f t="shared" ref="D25:N25" si="6">SUM(D26:D29)</f>
        <v>12684566</v>
      </c>
      <c r="E25" s="31">
        <f t="shared" si="6"/>
        <v>0</v>
      </c>
      <c r="F25" s="31">
        <f t="shared" si="6"/>
        <v>0</v>
      </c>
      <c r="G25" s="31">
        <f t="shared" si="6"/>
        <v>22983174</v>
      </c>
      <c r="H25" s="31">
        <f t="shared" si="6"/>
        <v>0</v>
      </c>
      <c r="I25" s="31">
        <f t="shared" si="6"/>
        <v>9788704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3" si="7">SUM(D25:N25)</f>
        <v>45456444</v>
      </c>
      <c r="P25" s="43">
        <f t="shared" si="1"/>
        <v>174.31088512067737</v>
      </c>
      <c r="Q25" s="10"/>
    </row>
    <row r="26" spans="1:17">
      <c r="A26" s="12"/>
      <c r="B26" s="44">
        <v>541</v>
      </c>
      <c r="C26" s="20" t="s">
        <v>36</v>
      </c>
      <c r="D26" s="46">
        <v>12684566</v>
      </c>
      <c r="E26" s="46">
        <v>0</v>
      </c>
      <c r="F26" s="46">
        <v>0</v>
      </c>
      <c r="G26" s="46">
        <v>22983174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35667740</v>
      </c>
      <c r="P26" s="47">
        <f t="shared" si="1"/>
        <v>136.77434446157267</v>
      </c>
      <c r="Q26" s="9"/>
    </row>
    <row r="27" spans="1:17">
      <c r="A27" s="12"/>
      <c r="B27" s="44">
        <v>542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1755567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1755567</v>
      </c>
      <c r="P27" s="47">
        <f t="shared" si="1"/>
        <v>6.7320364447921222</v>
      </c>
      <c r="Q27" s="9"/>
    </row>
    <row r="28" spans="1:17">
      <c r="A28" s="12"/>
      <c r="B28" s="44">
        <v>543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1065127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1065127</v>
      </c>
      <c r="P28" s="47">
        <f t="shared" si="1"/>
        <v>4.0844204649165192</v>
      </c>
      <c r="Q28" s="9"/>
    </row>
    <row r="29" spans="1:17">
      <c r="A29" s="12"/>
      <c r="B29" s="44">
        <v>545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6968010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6968010</v>
      </c>
      <c r="P29" s="47">
        <f t="shared" si="1"/>
        <v>26.720083749396039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SUM(D31:D33)</f>
        <v>12954658</v>
      </c>
      <c r="E30" s="31">
        <f t="shared" si="8"/>
        <v>13883740</v>
      </c>
      <c r="F30" s="31">
        <f t="shared" si="8"/>
        <v>0</v>
      </c>
      <c r="G30" s="31">
        <f t="shared" si="8"/>
        <v>13070693</v>
      </c>
      <c r="H30" s="31">
        <f t="shared" si="8"/>
        <v>0</v>
      </c>
      <c r="I30" s="31">
        <f t="shared" si="8"/>
        <v>960633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40869724</v>
      </c>
      <c r="P30" s="43">
        <f t="shared" si="1"/>
        <v>156.72228485531755</v>
      </c>
      <c r="Q30" s="10"/>
    </row>
    <row r="31" spans="1:17">
      <c r="A31" s="13"/>
      <c r="B31" s="45">
        <v>552</v>
      </c>
      <c r="C31" s="21" t="s">
        <v>42</v>
      </c>
      <c r="D31" s="46">
        <v>11012341</v>
      </c>
      <c r="E31" s="46">
        <v>32414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11044755</v>
      </c>
      <c r="P31" s="47">
        <f t="shared" si="1"/>
        <v>42.353093435795962</v>
      </c>
      <c r="Q31" s="9"/>
    </row>
    <row r="32" spans="1:17">
      <c r="A32" s="13"/>
      <c r="B32" s="45">
        <v>554</v>
      </c>
      <c r="C32" s="21" t="s">
        <v>43</v>
      </c>
      <c r="D32" s="46">
        <v>783591</v>
      </c>
      <c r="E32" s="46">
        <v>6144364</v>
      </c>
      <c r="F32" s="46">
        <v>0</v>
      </c>
      <c r="G32" s="46">
        <v>328416</v>
      </c>
      <c r="H32" s="46">
        <v>0</v>
      </c>
      <c r="I32" s="46">
        <v>960633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8217004</v>
      </c>
      <c r="P32" s="47">
        <f t="shared" si="1"/>
        <v>31.509575194226507</v>
      </c>
      <c r="Q32" s="9"/>
    </row>
    <row r="33" spans="1:120">
      <c r="A33" s="13"/>
      <c r="B33" s="45">
        <v>559</v>
      </c>
      <c r="C33" s="21" t="s">
        <v>44</v>
      </c>
      <c r="D33" s="46">
        <v>1158726</v>
      </c>
      <c r="E33" s="46">
        <v>7706962</v>
      </c>
      <c r="F33" s="46">
        <v>0</v>
      </c>
      <c r="G33" s="46">
        <v>12742277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21607965</v>
      </c>
      <c r="P33" s="47">
        <f t="shared" si="1"/>
        <v>82.859616225295085</v>
      </c>
      <c r="Q33" s="9"/>
    </row>
    <row r="34" spans="1:120" ht="15.75">
      <c r="A34" s="28" t="s">
        <v>45</v>
      </c>
      <c r="B34" s="29"/>
      <c r="C34" s="30"/>
      <c r="D34" s="31">
        <f t="shared" ref="D34:N34" si="9">SUM(D35:D38)</f>
        <v>47558509</v>
      </c>
      <c r="E34" s="31">
        <f t="shared" si="9"/>
        <v>7782206</v>
      </c>
      <c r="F34" s="31">
        <f t="shared" si="9"/>
        <v>0</v>
      </c>
      <c r="G34" s="31">
        <f t="shared" si="9"/>
        <v>5715172</v>
      </c>
      <c r="H34" s="31">
        <f t="shared" si="9"/>
        <v>0</v>
      </c>
      <c r="I34" s="31">
        <f t="shared" si="9"/>
        <v>27592794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ref="O34:O43" si="10">SUM(D34:N34)</f>
        <v>88648681</v>
      </c>
      <c r="P34" s="43">
        <f t="shared" si="1"/>
        <v>339.9392625144759</v>
      </c>
      <c r="Q34" s="9"/>
    </row>
    <row r="35" spans="1:120">
      <c r="A35" s="12"/>
      <c r="B35" s="44">
        <v>571</v>
      </c>
      <c r="C35" s="20" t="s">
        <v>46</v>
      </c>
      <c r="D35" s="46">
        <v>7767515</v>
      </c>
      <c r="E35" s="46">
        <v>13007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7780522</v>
      </c>
      <c r="P35" s="47">
        <f t="shared" si="1"/>
        <v>29.835806701485556</v>
      </c>
      <c r="Q35" s="9"/>
    </row>
    <row r="36" spans="1:120">
      <c r="A36" s="12"/>
      <c r="B36" s="44">
        <v>572</v>
      </c>
      <c r="C36" s="20" t="s">
        <v>47</v>
      </c>
      <c r="D36" s="46">
        <v>39790994</v>
      </c>
      <c r="E36" s="46">
        <v>63446</v>
      </c>
      <c r="F36" s="46">
        <v>0</v>
      </c>
      <c r="G36" s="46">
        <v>5715172</v>
      </c>
      <c r="H36" s="46">
        <v>0</v>
      </c>
      <c r="I36" s="46">
        <v>6953514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52523126</v>
      </c>
      <c r="P36" s="47">
        <f t="shared" si="1"/>
        <v>201.40934434653229</v>
      </c>
      <c r="Q36" s="9"/>
    </row>
    <row r="37" spans="1:120">
      <c r="A37" s="12"/>
      <c r="B37" s="44">
        <v>575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20639280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20639280</v>
      </c>
      <c r="P37" s="47">
        <f t="shared" si="1"/>
        <v>79.145019901985592</v>
      </c>
      <c r="Q37" s="9"/>
    </row>
    <row r="38" spans="1:120">
      <c r="A38" s="12"/>
      <c r="B38" s="44">
        <v>579</v>
      </c>
      <c r="C38" s="20" t="s">
        <v>50</v>
      </c>
      <c r="D38" s="46">
        <v>0</v>
      </c>
      <c r="E38" s="46">
        <v>7705753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7705753</v>
      </c>
      <c r="P38" s="47">
        <f t="shared" si="1"/>
        <v>29.549091564472462</v>
      </c>
      <c r="Q38" s="9"/>
    </row>
    <row r="39" spans="1:120" ht="15.75">
      <c r="A39" s="28" t="s">
        <v>52</v>
      </c>
      <c r="B39" s="29"/>
      <c r="C39" s="30"/>
      <c r="D39" s="31">
        <f t="shared" ref="D39:N39" si="11">SUM(D40:D42)</f>
        <v>29090565</v>
      </c>
      <c r="E39" s="31">
        <f t="shared" si="11"/>
        <v>8427823</v>
      </c>
      <c r="F39" s="31">
        <f t="shared" si="11"/>
        <v>3941728</v>
      </c>
      <c r="G39" s="31">
        <f t="shared" si="11"/>
        <v>8741958</v>
      </c>
      <c r="H39" s="31">
        <f t="shared" si="11"/>
        <v>5691</v>
      </c>
      <c r="I39" s="31">
        <f t="shared" si="11"/>
        <v>48395665</v>
      </c>
      <c r="J39" s="31">
        <f t="shared" si="11"/>
        <v>1948639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10"/>
        <v>100552069</v>
      </c>
      <c r="P39" s="43">
        <f t="shared" si="1"/>
        <v>385.58493814662279</v>
      </c>
      <c r="Q39" s="9"/>
    </row>
    <row r="40" spans="1:120">
      <c r="A40" s="12"/>
      <c r="B40" s="44">
        <v>581</v>
      </c>
      <c r="C40" s="20" t="s">
        <v>108</v>
      </c>
      <c r="D40" s="46">
        <v>29087565</v>
      </c>
      <c r="E40" s="46">
        <v>8427823</v>
      </c>
      <c r="F40" s="46">
        <v>3896062</v>
      </c>
      <c r="G40" s="46">
        <v>8741958</v>
      </c>
      <c r="H40" s="46">
        <v>5691</v>
      </c>
      <c r="I40" s="46">
        <v>25123917</v>
      </c>
      <c r="J40" s="46">
        <v>1948639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77231655</v>
      </c>
      <c r="P40" s="47">
        <f t="shared" si="1"/>
        <v>296.15862917884175</v>
      </c>
      <c r="Q40" s="9"/>
    </row>
    <row r="41" spans="1:120">
      <c r="A41" s="12"/>
      <c r="B41" s="44">
        <v>590</v>
      </c>
      <c r="C41" s="20" t="s">
        <v>67</v>
      </c>
      <c r="D41" s="46">
        <v>3000</v>
      </c>
      <c r="E41" s="46">
        <v>0</v>
      </c>
      <c r="F41" s="46">
        <v>45666</v>
      </c>
      <c r="G41" s="46">
        <v>0</v>
      </c>
      <c r="H41" s="46">
        <v>0</v>
      </c>
      <c r="I41" s="46">
        <v>-1646974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-1598308</v>
      </c>
      <c r="P41" s="47">
        <f t="shared" si="1"/>
        <v>-6.1289986118460913</v>
      </c>
      <c r="Q41" s="9"/>
    </row>
    <row r="42" spans="1:120" ht="15.75" thickBot="1">
      <c r="A42" s="12"/>
      <c r="B42" s="44">
        <v>591</v>
      </c>
      <c r="C42" s="20" t="s">
        <v>68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24918722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24918722</v>
      </c>
      <c r="P42" s="47">
        <f t="shared" si="1"/>
        <v>95.555307579627112</v>
      </c>
      <c r="Q42" s="9"/>
    </row>
    <row r="43" spans="1:120" ht="16.5" thickBot="1">
      <c r="A43" s="14" t="s">
        <v>10</v>
      </c>
      <c r="B43" s="23"/>
      <c r="C43" s="22"/>
      <c r="D43" s="15">
        <f>SUM(D5,D14,D20,D25,D30,D34,D39)</f>
        <v>291536722</v>
      </c>
      <c r="E43" s="15">
        <f t="shared" ref="E43:N43" si="12">SUM(E5,E14,E20,E25,E30,E34,E39)</f>
        <v>48258509</v>
      </c>
      <c r="F43" s="15">
        <f t="shared" si="12"/>
        <v>29013962</v>
      </c>
      <c r="G43" s="15">
        <f t="shared" si="12"/>
        <v>53746690</v>
      </c>
      <c r="H43" s="15">
        <f t="shared" si="12"/>
        <v>5691</v>
      </c>
      <c r="I43" s="15">
        <f t="shared" si="12"/>
        <v>271879875</v>
      </c>
      <c r="J43" s="15">
        <f t="shared" si="12"/>
        <v>130392737</v>
      </c>
      <c r="K43" s="15">
        <f t="shared" si="12"/>
        <v>82629057</v>
      </c>
      <c r="L43" s="15">
        <f t="shared" si="12"/>
        <v>0</v>
      </c>
      <c r="M43" s="15">
        <f t="shared" si="12"/>
        <v>9144142</v>
      </c>
      <c r="N43" s="15">
        <f t="shared" si="12"/>
        <v>174</v>
      </c>
      <c r="O43" s="15">
        <f t="shared" si="10"/>
        <v>916607559</v>
      </c>
      <c r="P43" s="37">
        <f t="shared" si="1"/>
        <v>3514.8960380093413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93" t="s">
        <v>109</v>
      </c>
      <c r="N45" s="93"/>
      <c r="O45" s="93"/>
      <c r="P45" s="41">
        <v>260778</v>
      </c>
    </row>
    <row r="46" spans="1:120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6"/>
    </row>
    <row r="47" spans="1:120" ht="15.75" customHeight="1" thickBot="1">
      <c r="A47" s="97" t="s">
        <v>59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30385118</v>
      </c>
      <c r="E5" s="26">
        <f t="shared" si="0"/>
        <v>0</v>
      </c>
      <c r="F5" s="26">
        <f t="shared" si="0"/>
        <v>35417628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123473989</v>
      </c>
      <c r="K5" s="26">
        <f t="shared" si="0"/>
        <v>79671651</v>
      </c>
      <c r="L5" s="26">
        <f t="shared" si="0"/>
        <v>0</v>
      </c>
      <c r="M5" s="26">
        <f t="shared" si="0"/>
        <v>225</v>
      </c>
      <c r="N5" s="27">
        <f>SUM(D5:M5)</f>
        <v>268948611</v>
      </c>
      <c r="O5" s="32">
        <f t="shared" ref="O5:O42" si="1">(N5/O$44)</f>
        <v>992.26919245583747</v>
      </c>
      <c r="P5" s="6"/>
    </row>
    <row r="6" spans="1:133">
      <c r="A6" s="12"/>
      <c r="B6" s="44">
        <v>511</v>
      </c>
      <c r="C6" s="20" t="s">
        <v>19</v>
      </c>
      <c r="D6" s="46">
        <v>1400574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1400574</v>
      </c>
      <c r="O6" s="47">
        <f t="shared" si="1"/>
        <v>5.1673307654845706</v>
      </c>
      <c r="P6" s="9"/>
    </row>
    <row r="7" spans="1:133">
      <c r="A7" s="12"/>
      <c r="B7" s="44">
        <v>512</v>
      </c>
      <c r="C7" s="20" t="s">
        <v>20</v>
      </c>
      <c r="D7" s="46">
        <v>7160639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7160639</v>
      </c>
      <c r="O7" s="47">
        <f t="shared" si="1"/>
        <v>26.418732751877926</v>
      </c>
      <c r="P7" s="9"/>
    </row>
    <row r="8" spans="1:133">
      <c r="A8" s="12"/>
      <c r="B8" s="44">
        <v>513</v>
      </c>
      <c r="C8" s="20" t="s">
        <v>21</v>
      </c>
      <c r="D8" s="46">
        <v>13482315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3949160</v>
      </c>
      <c r="L8" s="46">
        <v>0</v>
      </c>
      <c r="M8" s="46">
        <v>225</v>
      </c>
      <c r="N8" s="46">
        <f t="shared" si="2"/>
        <v>17431700</v>
      </c>
      <c r="O8" s="47">
        <f t="shared" si="1"/>
        <v>64.313174244772071</v>
      </c>
      <c r="P8" s="9"/>
    </row>
    <row r="9" spans="1:133">
      <c r="A9" s="12"/>
      <c r="B9" s="44">
        <v>514</v>
      </c>
      <c r="C9" s="20" t="s">
        <v>22</v>
      </c>
      <c r="D9" s="46">
        <v>3074577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3074577</v>
      </c>
      <c r="O9" s="47">
        <f t="shared" si="1"/>
        <v>11.343460840306371</v>
      </c>
      <c r="P9" s="9"/>
    </row>
    <row r="10" spans="1:133">
      <c r="A10" s="12"/>
      <c r="B10" s="44">
        <v>515</v>
      </c>
      <c r="C10" s="20" t="s">
        <v>66</v>
      </c>
      <c r="D10" s="46">
        <v>1713308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1713308</v>
      </c>
      <c r="O10" s="47">
        <f t="shared" si="1"/>
        <v>6.3211434305869156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35417628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35417628</v>
      </c>
      <c r="O11" s="47">
        <f t="shared" si="1"/>
        <v>130.67113826537388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75722491</v>
      </c>
      <c r="L12" s="46">
        <v>0</v>
      </c>
      <c r="M12" s="46">
        <v>0</v>
      </c>
      <c r="N12" s="46">
        <f t="shared" si="2"/>
        <v>75722491</v>
      </c>
      <c r="O12" s="47">
        <f t="shared" si="1"/>
        <v>279.37342645474536</v>
      </c>
      <c r="P12" s="9"/>
    </row>
    <row r="13" spans="1:133">
      <c r="A13" s="12"/>
      <c r="B13" s="44">
        <v>519</v>
      </c>
      <c r="C13" s="20" t="s">
        <v>75</v>
      </c>
      <c r="D13" s="46">
        <v>3553705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123473989</v>
      </c>
      <c r="K13" s="46">
        <v>0</v>
      </c>
      <c r="L13" s="46">
        <v>0</v>
      </c>
      <c r="M13" s="46">
        <v>0</v>
      </c>
      <c r="N13" s="46">
        <f t="shared" si="2"/>
        <v>127027694</v>
      </c>
      <c r="O13" s="47">
        <f t="shared" si="1"/>
        <v>468.66078570269036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155119978</v>
      </c>
      <c r="E14" s="31">
        <f t="shared" si="3"/>
        <v>15878020</v>
      </c>
      <c r="F14" s="31">
        <f t="shared" si="3"/>
        <v>0</v>
      </c>
      <c r="G14" s="31">
        <f t="shared" si="3"/>
        <v>2265386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173263384</v>
      </c>
      <c r="O14" s="43">
        <f t="shared" si="1"/>
        <v>639.24449166924933</v>
      </c>
      <c r="P14" s="10"/>
    </row>
    <row r="15" spans="1:133">
      <c r="A15" s="12"/>
      <c r="B15" s="44">
        <v>521</v>
      </c>
      <c r="C15" s="20" t="s">
        <v>27</v>
      </c>
      <c r="D15" s="46">
        <v>115408386</v>
      </c>
      <c r="E15" s="46">
        <v>462627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115871013</v>
      </c>
      <c r="O15" s="47">
        <f t="shared" si="1"/>
        <v>427.49890423695047</v>
      </c>
      <c r="P15" s="9"/>
    </row>
    <row r="16" spans="1:133">
      <c r="A16" s="12"/>
      <c r="B16" s="44">
        <v>522</v>
      </c>
      <c r="C16" s="20" t="s">
        <v>28</v>
      </c>
      <c r="D16" s="46">
        <v>36437771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36437771</v>
      </c>
      <c r="O16" s="47">
        <f t="shared" si="1"/>
        <v>134.43489248978025</v>
      </c>
      <c r="P16" s="9"/>
    </row>
    <row r="17" spans="1:16">
      <c r="A17" s="12"/>
      <c r="B17" s="44">
        <v>524</v>
      </c>
      <c r="C17" s="20" t="s">
        <v>29</v>
      </c>
      <c r="D17" s="46">
        <v>3273821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3273821</v>
      </c>
      <c r="O17" s="47">
        <f t="shared" si="1"/>
        <v>12.078559200720179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15415393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15415393</v>
      </c>
      <c r="O18" s="47">
        <f t="shared" si="1"/>
        <v>56.874134826817787</v>
      </c>
      <c r="P18" s="9"/>
    </row>
    <row r="19" spans="1:16">
      <c r="A19" s="12"/>
      <c r="B19" s="44">
        <v>529</v>
      </c>
      <c r="C19" s="20" t="s">
        <v>99</v>
      </c>
      <c r="D19" s="46">
        <v>0</v>
      </c>
      <c r="E19" s="46">
        <v>0</v>
      </c>
      <c r="F19" s="46">
        <v>0</v>
      </c>
      <c r="G19" s="46">
        <v>2265386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2265386</v>
      </c>
      <c r="O19" s="47">
        <f t="shared" si="1"/>
        <v>8.3580009149805932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SUM(D21:D23)</f>
        <v>42123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180276856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180318979</v>
      </c>
      <c r="O20" s="43">
        <f t="shared" si="1"/>
        <v>665.27567110874986</v>
      </c>
      <c r="P20" s="10"/>
    </row>
    <row r="21" spans="1:16">
      <c r="A21" s="12"/>
      <c r="B21" s="44">
        <v>534</v>
      </c>
      <c r="C21" s="20" t="s">
        <v>76</v>
      </c>
      <c r="D21" s="46">
        <v>46472</v>
      </c>
      <c r="E21" s="46">
        <v>0</v>
      </c>
      <c r="F21" s="46">
        <v>0</v>
      </c>
      <c r="G21" s="46">
        <v>0</v>
      </c>
      <c r="H21" s="46">
        <v>0</v>
      </c>
      <c r="I21" s="46">
        <v>44526787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44573259</v>
      </c>
      <c r="O21" s="47">
        <f t="shared" si="1"/>
        <v>164.45027006685262</v>
      </c>
      <c r="P21" s="9"/>
    </row>
    <row r="22" spans="1:16">
      <c r="A22" s="12"/>
      <c r="B22" s="44">
        <v>536</v>
      </c>
      <c r="C22" s="20" t="s">
        <v>77</v>
      </c>
      <c r="D22" s="46">
        <v>-4349</v>
      </c>
      <c r="E22" s="46">
        <v>0</v>
      </c>
      <c r="F22" s="46">
        <v>0</v>
      </c>
      <c r="G22" s="46">
        <v>0</v>
      </c>
      <c r="H22" s="46">
        <v>0</v>
      </c>
      <c r="I22" s="46">
        <v>116075589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116071240</v>
      </c>
      <c r="O22" s="47">
        <f t="shared" si="1"/>
        <v>428.23762931479757</v>
      </c>
      <c r="P22" s="9"/>
    </row>
    <row r="23" spans="1:16">
      <c r="A23" s="12"/>
      <c r="B23" s="44">
        <v>538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19674480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19674480</v>
      </c>
      <c r="O23" s="47">
        <f t="shared" si="1"/>
        <v>72.587771727099664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SUM(D25:D28)</f>
        <v>13216116</v>
      </c>
      <c r="E24" s="31">
        <f t="shared" si="6"/>
        <v>0</v>
      </c>
      <c r="F24" s="31">
        <f t="shared" si="6"/>
        <v>0</v>
      </c>
      <c r="G24" s="31">
        <f t="shared" si="6"/>
        <v>30448046</v>
      </c>
      <c r="H24" s="31">
        <f t="shared" si="6"/>
        <v>0</v>
      </c>
      <c r="I24" s="31">
        <f t="shared" si="6"/>
        <v>9587264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53251426</v>
      </c>
      <c r="O24" s="43">
        <f t="shared" si="1"/>
        <v>196.46782810171041</v>
      </c>
      <c r="P24" s="10"/>
    </row>
    <row r="25" spans="1:16">
      <c r="A25" s="12"/>
      <c r="B25" s="44">
        <v>541</v>
      </c>
      <c r="C25" s="20" t="s">
        <v>79</v>
      </c>
      <c r="D25" s="46">
        <v>13216116</v>
      </c>
      <c r="E25" s="46">
        <v>0</v>
      </c>
      <c r="F25" s="46">
        <v>0</v>
      </c>
      <c r="G25" s="46">
        <v>30448046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43664162</v>
      </c>
      <c r="O25" s="47">
        <f t="shared" si="1"/>
        <v>161.0962131609628</v>
      </c>
      <c r="P25" s="9"/>
    </row>
    <row r="26" spans="1:16">
      <c r="A26" s="12"/>
      <c r="B26" s="44">
        <v>542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1818938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1818938</v>
      </c>
      <c r="O26" s="47">
        <f t="shared" si="1"/>
        <v>6.7108587535603075</v>
      </c>
      <c r="P26" s="9"/>
    </row>
    <row r="27" spans="1:16">
      <c r="A27" s="12"/>
      <c r="B27" s="44">
        <v>543</v>
      </c>
      <c r="C27" s="20" t="s">
        <v>80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1044969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1044969</v>
      </c>
      <c r="O27" s="47">
        <f t="shared" si="1"/>
        <v>3.8553482091468543</v>
      </c>
      <c r="P27" s="9"/>
    </row>
    <row r="28" spans="1:16">
      <c r="A28" s="12"/>
      <c r="B28" s="44">
        <v>545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6723357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6723357</v>
      </c>
      <c r="O28" s="47">
        <f t="shared" si="1"/>
        <v>24.805407978040467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15747660</v>
      </c>
      <c r="E29" s="31">
        <f t="shared" si="8"/>
        <v>15374262</v>
      </c>
      <c r="F29" s="31">
        <f t="shared" si="8"/>
        <v>0</v>
      </c>
      <c r="G29" s="31">
        <f t="shared" si="8"/>
        <v>13406326</v>
      </c>
      <c r="H29" s="31">
        <f t="shared" si="8"/>
        <v>0</v>
      </c>
      <c r="I29" s="31">
        <f t="shared" si="8"/>
        <v>967623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45495871</v>
      </c>
      <c r="O29" s="43">
        <f t="shared" si="1"/>
        <v>167.85418972565341</v>
      </c>
      <c r="P29" s="10"/>
    </row>
    <row r="30" spans="1:16">
      <c r="A30" s="13"/>
      <c r="B30" s="45">
        <v>552</v>
      </c>
      <c r="C30" s="21" t="s">
        <v>42</v>
      </c>
      <c r="D30" s="46">
        <v>13993627</v>
      </c>
      <c r="E30" s="46">
        <v>496000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14489627</v>
      </c>
      <c r="O30" s="47">
        <f t="shared" si="1"/>
        <v>53.458578680952172</v>
      </c>
      <c r="P30" s="9"/>
    </row>
    <row r="31" spans="1:16">
      <c r="A31" s="13"/>
      <c r="B31" s="45">
        <v>554</v>
      </c>
      <c r="C31" s="21" t="s">
        <v>43</v>
      </c>
      <c r="D31" s="46">
        <v>553391</v>
      </c>
      <c r="E31" s="46">
        <v>7695422</v>
      </c>
      <c r="F31" s="46">
        <v>0</v>
      </c>
      <c r="G31" s="46">
        <v>210078</v>
      </c>
      <c r="H31" s="46">
        <v>0</v>
      </c>
      <c r="I31" s="46">
        <v>967623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9426514</v>
      </c>
      <c r="O31" s="47">
        <f t="shared" si="1"/>
        <v>34.778537801980491</v>
      </c>
      <c r="P31" s="9"/>
    </row>
    <row r="32" spans="1:16">
      <c r="A32" s="13"/>
      <c r="B32" s="45">
        <v>559</v>
      </c>
      <c r="C32" s="21" t="s">
        <v>44</v>
      </c>
      <c r="D32" s="46">
        <v>1200642</v>
      </c>
      <c r="E32" s="46">
        <v>7182840</v>
      </c>
      <c r="F32" s="46">
        <v>0</v>
      </c>
      <c r="G32" s="46">
        <v>13196248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21579730</v>
      </c>
      <c r="O32" s="47">
        <f t="shared" si="1"/>
        <v>79.617073242720735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SUM(D34:D37)</f>
        <v>45215703</v>
      </c>
      <c r="E33" s="31">
        <f t="shared" si="9"/>
        <v>216508</v>
      </c>
      <c r="F33" s="31">
        <f t="shared" si="9"/>
        <v>0</v>
      </c>
      <c r="G33" s="31">
        <f t="shared" si="9"/>
        <v>10918544</v>
      </c>
      <c r="H33" s="31">
        <f t="shared" si="9"/>
        <v>0</v>
      </c>
      <c r="I33" s="31">
        <f t="shared" si="9"/>
        <v>20697260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2" si="10">SUM(D33:M33)</f>
        <v>77048015</v>
      </c>
      <c r="O33" s="43">
        <f t="shared" si="1"/>
        <v>284.26386490754271</v>
      </c>
      <c r="P33" s="9"/>
    </row>
    <row r="34" spans="1:119">
      <c r="A34" s="12"/>
      <c r="B34" s="44">
        <v>571</v>
      </c>
      <c r="C34" s="20" t="s">
        <v>46</v>
      </c>
      <c r="D34" s="46">
        <v>7641014</v>
      </c>
      <c r="E34" s="46">
        <v>2072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7643086</v>
      </c>
      <c r="O34" s="47">
        <f t="shared" si="1"/>
        <v>28.198690987441154</v>
      </c>
      <c r="P34" s="9"/>
    </row>
    <row r="35" spans="1:119">
      <c r="A35" s="12"/>
      <c r="B35" s="44">
        <v>572</v>
      </c>
      <c r="C35" s="20" t="s">
        <v>81</v>
      </c>
      <c r="D35" s="46">
        <v>37574689</v>
      </c>
      <c r="E35" s="46">
        <v>0</v>
      </c>
      <c r="F35" s="46">
        <v>0</v>
      </c>
      <c r="G35" s="46">
        <v>10918544</v>
      </c>
      <c r="H35" s="46">
        <v>0</v>
      </c>
      <c r="I35" s="46">
        <v>6932333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55425566</v>
      </c>
      <c r="O35" s="47">
        <f t="shared" si="1"/>
        <v>204.48918256814392</v>
      </c>
      <c r="P35" s="9"/>
    </row>
    <row r="36" spans="1:119">
      <c r="A36" s="12"/>
      <c r="B36" s="44">
        <v>575</v>
      </c>
      <c r="C36" s="20" t="s">
        <v>82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13764927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13764927</v>
      </c>
      <c r="O36" s="47">
        <f t="shared" si="1"/>
        <v>50.784843051312698</v>
      </c>
      <c r="P36" s="9"/>
    </row>
    <row r="37" spans="1:119">
      <c r="A37" s="12"/>
      <c r="B37" s="44">
        <v>579</v>
      </c>
      <c r="C37" s="20" t="s">
        <v>50</v>
      </c>
      <c r="D37" s="46">
        <v>0</v>
      </c>
      <c r="E37" s="46">
        <v>214436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214436</v>
      </c>
      <c r="O37" s="47">
        <f t="shared" si="1"/>
        <v>0.7911483006449137</v>
      </c>
      <c r="P37" s="9"/>
    </row>
    <row r="38" spans="1:119" ht="15.75">
      <c r="A38" s="28" t="s">
        <v>83</v>
      </c>
      <c r="B38" s="29"/>
      <c r="C38" s="30"/>
      <c r="D38" s="31">
        <f t="shared" ref="D38:M38" si="11">SUM(D39:D41)</f>
        <v>23075378</v>
      </c>
      <c r="E38" s="31">
        <f t="shared" si="11"/>
        <v>9276200</v>
      </c>
      <c r="F38" s="31">
        <f t="shared" si="11"/>
        <v>24227500</v>
      </c>
      <c r="G38" s="31">
        <f t="shared" si="11"/>
        <v>28223813</v>
      </c>
      <c r="H38" s="31">
        <f t="shared" si="11"/>
        <v>10352</v>
      </c>
      <c r="I38" s="31">
        <f t="shared" si="11"/>
        <v>47419804</v>
      </c>
      <c r="J38" s="31">
        <f t="shared" si="11"/>
        <v>1709288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133942335</v>
      </c>
      <c r="O38" s="43">
        <f t="shared" si="1"/>
        <v>494.17192411564173</v>
      </c>
      <c r="P38" s="9"/>
    </row>
    <row r="39" spans="1:119">
      <c r="A39" s="12"/>
      <c r="B39" s="44">
        <v>581</v>
      </c>
      <c r="C39" s="20" t="s">
        <v>84</v>
      </c>
      <c r="D39" s="46">
        <v>23075378</v>
      </c>
      <c r="E39" s="46">
        <v>9276200</v>
      </c>
      <c r="F39" s="46">
        <v>24180000</v>
      </c>
      <c r="G39" s="46">
        <v>28223813</v>
      </c>
      <c r="H39" s="46">
        <v>10352</v>
      </c>
      <c r="I39" s="46">
        <v>22626283</v>
      </c>
      <c r="J39" s="46">
        <v>1709288</v>
      </c>
      <c r="K39" s="46">
        <v>0</v>
      </c>
      <c r="L39" s="46">
        <v>0</v>
      </c>
      <c r="M39" s="46">
        <v>0</v>
      </c>
      <c r="N39" s="46">
        <f t="shared" si="10"/>
        <v>109101314</v>
      </c>
      <c r="O39" s="47">
        <f t="shared" si="1"/>
        <v>402.52252032880273</v>
      </c>
      <c r="P39" s="9"/>
    </row>
    <row r="40" spans="1:119">
      <c r="A40" s="12"/>
      <c r="B40" s="44">
        <v>590</v>
      </c>
      <c r="C40" s="20" t="s">
        <v>85</v>
      </c>
      <c r="D40" s="46">
        <v>0</v>
      </c>
      <c r="E40" s="46">
        <v>0</v>
      </c>
      <c r="F40" s="46">
        <v>47500</v>
      </c>
      <c r="G40" s="46">
        <v>0</v>
      </c>
      <c r="H40" s="46">
        <v>0</v>
      </c>
      <c r="I40" s="46">
        <v>-52689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-5189</v>
      </c>
      <c r="O40" s="47">
        <f t="shared" si="1"/>
        <v>-1.9144493145024425E-2</v>
      </c>
      <c r="P40" s="9"/>
    </row>
    <row r="41" spans="1:119" ht="15.75" thickBot="1">
      <c r="A41" s="12"/>
      <c r="B41" s="44">
        <v>591</v>
      </c>
      <c r="C41" s="20" t="s">
        <v>86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24846210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24846210</v>
      </c>
      <c r="O41" s="47">
        <f t="shared" si="1"/>
        <v>91.668548279984066</v>
      </c>
      <c r="P41" s="9"/>
    </row>
    <row r="42" spans="1:119" ht="16.5" thickBot="1">
      <c r="A42" s="14" t="s">
        <v>10</v>
      </c>
      <c r="B42" s="23"/>
      <c r="C42" s="22"/>
      <c r="D42" s="15">
        <f>SUM(D5,D14,D20,D24,D29,D33,D38)</f>
        <v>282802076</v>
      </c>
      <c r="E42" s="15">
        <f t="shared" ref="E42:M42" si="12">SUM(E5,E14,E20,E24,E29,E33,E38)</f>
        <v>40744990</v>
      </c>
      <c r="F42" s="15">
        <f t="shared" si="12"/>
        <v>59645128</v>
      </c>
      <c r="G42" s="15">
        <f t="shared" si="12"/>
        <v>85262115</v>
      </c>
      <c r="H42" s="15">
        <f t="shared" si="12"/>
        <v>10352</v>
      </c>
      <c r="I42" s="15">
        <f t="shared" si="12"/>
        <v>258948807</v>
      </c>
      <c r="J42" s="15">
        <f t="shared" si="12"/>
        <v>125183277</v>
      </c>
      <c r="K42" s="15">
        <f t="shared" si="12"/>
        <v>79671651</v>
      </c>
      <c r="L42" s="15">
        <f t="shared" si="12"/>
        <v>0</v>
      </c>
      <c r="M42" s="15">
        <f t="shared" si="12"/>
        <v>225</v>
      </c>
      <c r="N42" s="15">
        <f t="shared" si="10"/>
        <v>932268621</v>
      </c>
      <c r="O42" s="37">
        <f t="shared" si="1"/>
        <v>3439.547162084385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102</v>
      </c>
      <c r="M44" s="93"/>
      <c r="N44" s="93"/>
      <c r="O44" s="41">
        <v>271044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59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29781125</v>
      </c>
      <c r="E5" s="26">
        <f t="shared" si="0"/>
        <v>0</v>
      </c>
      <c r="F5" s="26">
        <f t="shared" si="0"/>
        <v>14851689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113085066</v>
      </c>
      <c r="K5" s="26">
        <f t="shared" si="0"/>
        <v>78833246</v>
      </c>
      <c r="L5" s="26">
        <f t="shared" si="0"/>
        <v>0</v>
      </c>
      <c r="M5" s="26">
        <f t="shared" si="0"/>
        <v>22174</v>
      </c>
      <c r="N5" s="27">
        <f>SUM(D5:M5)</f>
        <v>236573300</v>
      </c>
      <c r="O5" s="32">
        <f t="shared" ref="O5:O42" si="1">(N5/O$44)</f>
        <v>878.28903648318033</v>
      </c>
      <c r="P5" s="6"/>
    </row>
    <row r="6" spans="1:133">
      <c r="A6" s="12"/>
      <c r="B6" s="44">
        <v>511</v>
      </c>
      <c r="C6" s="20" t="s">
        <v>19</v>
      </c>
      <c r="D6" s="46">
        <v>1506974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1506974</v>
      </c>
      <c r="O6" s="47">
        <f t="shared" si="1"/>
        <v>5.5947088807790406</v>
      </c>
      <c r="P6" s="9"/>
    </row>
    <row r="7" spans="1:133">
      <c r="A7" s="12"/>
      <c r="B7" s="44">
        <v>512</v>
      </c>
      <c r="C7" s="20" t="s">
        <v>20</v>
      </c>
      <c r="D7" s="46">
        <v>8103401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8103401</v>
      </c>
      <c r="O7" s="47">
        <f t="shared" si="1"/>
        <v>30.084241359979508</v>
      </c>
      <c r="P7" s="9"/>
    </row>
    <row r="8" spans="1:133">
      <c r="A8" s="12"/>
      <c r="B8" s="44">
        <v>513</v>
      </c>
      <c r="C8" s="20" t="s">
        <v>21</v>
      </c>
      <c r="D8" s="46">
        <v>11867355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5364481</v>
      </c>
      <c r="L8" s="46">
        <v>0</v>
      </c>
      <c r="M8" s="46">
        <v>22174</v>
      </c>
      <c r="N8" s="46">
        <f t="shared" si="2"/>
        <v>17254010</v>
      </c>
      <c r="O8" s="47">
        <f t="shared" si="1"/>
        <v>64.056289608215124</v>
      </c>
      <c r="P8" s="9"/>
    </row>
    <row r="9" spans="1:133">
      <c r="A9" s="12"/>
      <c r="B9" s="44">
        <v>514</v>
      </c>
      <c r="C9" s="20" t="s">
        <v>22</v>
      </c>
      <c r="D9" s="46">
        <v>2859413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2859413</v>
      </c>
      <c r="O9" s="47">
        <f t="shared" si="1"/>
        <v>10.615699610554023</v>
      </c>
      <c r="P9" s="9"/>
    </row>
    <row r="10" spans="1:133">
      <c r="A10" s="12"/>
      <c r="B10" s="44">
        <v>515</v>
      </c>
      <c r="C10" s="20" t="s">
        <v>66</v>
      </c>
      <c r="D10" s="46">
        <v>1612954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1612954</v>
      </c>
      <c r="O10" s="47">
        <f t="shared" si="1"/>
        <v>5.988164406345482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14851689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14851689</v>
      </c>
      <c r="O11" s="47">
        <f t="shared" si="1"/>
        <v>55.137564644690876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73468765</v>
      </c>
      <c r="L12" s="46">
        <v>0</v>
      </c>
      <c r="M12" s="46">
        <v>0</v>
      </c>
      <c r="N12" s="46">
        <f t="shared" si="2"/>
        <v>73468765</v>
      </c>
      <c r="O12" s="47">
        <f t="shared" si="1"/>
        <v>272.7561006396715</v>
      </c>
      <c r="P12" s="9"/>
    </row>
    <row r="13" spans="1:133">
      <c r="A13" s="12"/>
      <c r="B13" s="44">
        <v>519</v>
      </c>
      <c r="C13" s="20" t="s">
        <v>75</v>
      </c>
      <c r="D13" s="46">
        <v>3831028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113085066</v>
      </c>
      <c r="K13" s="46">
        <v>0</v>
      </c>
      <c r="L13" s="46">
        <v>0</v>
      </c>
      <c r="M13" s="46">
        <v>0</v>
      </c>
      <c r="N13" s="46">
        <f t="shared" si="2"/>
        <v>116916094</v>
      </c>
      <c r="O13" s="47">
        <f t="shared" si="1"/>
        <v>434.05626733294474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152276917</v>
      </c>
      <c r="E14" s="31">
        <f t="shared" si="3"/>
        <v>14775568</v>
      </c>
      <c r="F14" s="31">
        <f t="shared" si="3"/>
        <v>0</v>
      </c>
      <c r="G14" s="31">
        <f t="shared" si="3"/>
        <v>7723455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174775940</v>
      </c>
      <c r="O14" s="43">
        <f t="shared" si="1"/>
        <v>648.86355283137254</v>
      </c>
      <c r="P14" s="10"/>
    </row>
    <row r="15" spans="1:133">
      <c r="A15" s="12"/>
      <c r="B15" s="44">
        <v>521</v>
      </c>
      <c r="C15" s="20" t="s">
        <v>27</v>
      </c>
      <c r="D15" s="46">
        <v>113147557</v>
      </c>
      <c r="E15" s="46">
        <v>14775566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127923123</v>
      </c>
      <c r="O15" s="47">
        <f t="shared" si="1"/>
        <v>474.92035848335109</v>
      </c>
      <c r="P15" s="9"/>
    </row>
    <row r="16" spans="1:133">
      <c r="A16" s="12"/>
      <c r="B16" s="44">
        <v>522</v>
      </c>
      <c r="C16" s="20" t="s">
        <v>28</v>
      </c>
      <c r="D16" s="46">
        <v>35802593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35802593</v>
      </c>
      <c r="O16" s="47">
        <f t="shared" si="1"/>
        <v>132.91873981370449</v>
      </c>
      <c r="P16" s="9"/>
    </row>
    <row r="17" spans="1:16">
      <c r="A17" s="12"/>
      <c r="B17" s="44">
        <v>524</v>
      </c>
      <c r="C17" s="20" t="s">
        <v>29</v>
      </c>
      <c r="D17" s="46">
        <v>3326767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3326767</v>
      </c>
      <c r="O17" s="47">
        <f t="shared" si="1"/>
        <v>12.350772394999945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</v>
      </c>
      <c r="O18" s="47">
        <f t="shared" si="1"/>
        <v>7.4250901220313561E-6</v>
      </c>
      <c r="P18" s="9"/>
    </row>
    <row r="19" spans="1:16">
      <c r="A19" s="12"/>
      <c r="B19" s="44">
        <v>529</v>
      </c>
      <c r="C19" s="20" t="s">
        <v>99</v>
      </c>
      <c r="D19" s="46">
        <v>0</v>
      </c>
      <c r="E19" s="46">
        <v>0</v>
      </c>
      <c r="F19" s="46">
        <v>0</v>
      </c>
      <c r="G19" s="46">
        <v>7723455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7723455</v>
      </c>
      <c r="O19" s="47">
        <f t="shared" si="1"/>
        <v>28.673674714226845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SUM(D21:D23)</f>
        <v>46549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171611947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171658496</v>
      </c>
      <c r="O20" s="43">
        <f t="shared" si="1"/>
        <v>637.28990150617949</v>
      </c>
      <c r="P20" s="10"/>
    </row>
    <row r="21" spans="1:16">
      <c r="A21" s="12"/>
      <c r="B21" s="44">
        <v>534</v>
      </c>
      <c r="C21" s="20" t="s">
        <v>76</v>
      </c>
      <c r="D21" s="46">
        <v>45185</v>
      </c>
      <c r="E21" s="46">
        <v>0</v>
      </c>
      <c r="F21" s="46">
        <v>0</v>
      </c>
      <c r="G21" s="46">
        <v>0</v>
      </c>
      <c r="H21" s="46">
        <v>0</v>
      </c>
      <c r="I21" s="46">
        <v>42019672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42064857</v>
      </c>
      <c r="O21" s="47">
        <f t="shared" si="1"/>
        <v>156.16767709768078</v>
      </c>
      <c r="P21" s="9"/>
    </row>
    <row r="22" spans="1:16">
      <c r="A22" s="12"/>
      <c r="B22" s="44">
        <v>536</v>
      </c>
      <c r="C22" s="20" t="s">
        <v>77</v>
      </c>
      <c r="D22" s="46">
        <v>1364</v>
      </c>
      <c r="E22" s="46">
        <v>0</v>
      </c>
      <c r="F22" s="46">
        <v>0</v>
      </c>
      <c r="G22" s="46">
        <v>0</v>
      </c>
      <c r="H22" s="46">
        <v>0</v>
      </c>
      <c r="I22" s="46">
        <v>111793933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111795297</v>
      </c>
      <c r="O22" s="47">
        <f t="shared" si="1"/>
        <v>415.04507772213083</v>
      </c>
      <c r="P22" s="9"/>
    </row>
    <row r="23" spans="1:16">
      <c r="A23" s="12"/>
      <c r="B23" s="44">
        <v>538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17798342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17798342</v>
      </c>
      <c r="O23" s="47">
        <f t="shared" si="1"/>
        <v>66.077146686367911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SUM(D25:D28)</f>
        <v>11577071</v>
      </c>
      <c r="E24" s="31">
        <f t="shared" si="6"/>
        <v>0</v>
      </c>
      <c r="F24" s="31">
        <f t="shared" si="6"/>
        <v>0</v>
      </c>
      <c r="G24" s="31">
        <f t="shared" si="6"/>
        <v>54801173</v>
      </c>
      <c r="H24" s="31">
        <f t="shared" si="6"/>
        <v>0</v>
      </c>
      <c r="I24" s="31">
        <f t="shared" si="6"/>
        <v>9752374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76130618</v>
      </c>
      <c r="O24" s="43">
        <f t="shared" si="1"/>
        <v>282.63834984797126</v>
      </c>
      <c r="P24" s="10"/>
    </row>
    <row r="25" spans="1:16">
      <c r="A25" s="12"/>
      <c r="B25" s="44">
        <v>541</v>
      </c>
      <c r="C25" s="20" t="s">
        <v>79</v>
      </c>
      <c r="D25" s="46">
        <v>11577071</v>
      </c>
      <c r="E25" s="46">
        <v>0</v>
      </c>
      <c r="F25" s="46">
        <v>0</v>
      </c>
      <c r="G25" s="46">
        <v>54801173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66378244</v>
      </c>
      <c r="O25" s="47">
        <f t="shared" si="1"/>
        <v>246.43222192109357</v>
      </c>
      <c r="P25" s="9"/>
    </row>
    <row r="26" spans="1:16">
      <c r="A26" s="12"/>
      <c r="B26" s="44">
        <v>542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1805268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1805268</v>
      </c>
      <c r="O26" s="47">
        <f t="shared" si="1"/>
        <v>6.7021387972096509</v>
      </c>
      <c r="P26" s="9"/>
    </row>
    <row r="27" spans="1:16">
      <c r="A27" s="12"/>
      <c r="B27" s="44">
        <v>543</v>
      </c>
      <c r="C27" s="20" t="s">
        <v>80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1010761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1010761</v>
      </c>
      <c r="O27" s="47">
        <f t="shared" si="1"/>
        <v>3.7524957584172678</v>
      </c>
      <c r="P27" s="9"/>
    </row>
    <row r="28" spans="1:16">
      <c r="A28" s="12"/>
      <c r="B28" s="44">
        <v>545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6936345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6936345</v>
      </c>
      <c r="O28" s="47">
        <f t="shared" si="1"/>
        <v>25.751493371250792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10212616</v>
      </c>
      <c r="E29" s="31">
        <f t="shared" si="8"/>
        <v>11945710</v>
      </c>
      <c r="F29" s="31">
        <f t="shared" si="8"/>
        <v>0</v>
      </c>
      <c r="G29" s="31">
        <f t="shared" si="8"/>
        <v>16131214</v>
      </c>
      <c r="H29" s="31">
        <f t="shared" si="8"/>
        <v>0</v>
      </c>
      <c r="I29" s="31">
        <f t="shared" si="8"/>
        <v>901104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39190644</v>
      </c>
      <c r="O29" s="43">
        <f t="shared" si="1"/>
        <v>145.49703182022373</v>
      </c>
      <c r="P29" s="10"/>
    </row>
    <row r="30" spans="1:16">
      <c r="A30" s="13"/>
      <c r="B30" s="45">
        <v>552</v>
      </c>
      <c r="C30" s="21" t="s">
        <v>42</v>
      </c>
      <c r="D30" s="46">
        <v>8478529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8478529</v>
      </c>
      <c r="O30" s="47">
        <f t="shared" si="1"/>
        <v>31.476920963628196</v>
      </c>
      <c r="P30" s="9"/>
    </row>
    <row r="31" spans="1:16">
      <c r="A31" s="13"/>
      <c r="B31" s="45">
        <v>554</v>
      </c>
      <c r="C31" s="21" t="s">
        <v>43</v>
      </c>
      <c r="D31" s="46">
        <v>493358</v>
      </c>
      <c r="E31" s="46">
        <v>5273196</v>
      </c>
      <c r="F31" s="46">
        <v>0</v>
      </c>
      <c r="G31" s="46">
        <v>63506</v>
      </c>
      <c r="H31" s="46">
        <v>0</v>
      </c>
      <c r="I31" s="46">
        <v>901104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6731164</v>
      </c>
      <c r="O31" s="47">
        <f t="shared" si="1"/>
        <v>24.989749663086535</v>
      </c>
      <c r="P31" s="9"/>
    </row>
    <row r="32" spans="1:16">
      <c r="A32" s="13"/>
      <c r="B32" s="45">
        <v>559</v>
      </c>
      <c r="C32" s="21" t="s">
        <v>44</v>
      </c>
      <c r="D32" s="46">
        <v>1240729</v>
      </c>
      <c r="E32" s="46">
        <v>6672514</v>
      </c>
      <c r="F32" s="46">
        <v>0</v>
      </c>
      <c r="G32" s="46">
        <v>16067708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23980951</v>
      </c>
      <c r="O32" s="47">
        <f t="shared" si="1"/>
        <v>89.03036119350898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SUM(D34:D37)</f>
        <v>46258784</v>
      </c>
      <c r="E33" s="31">
        <f t="shared" si="9"/>
        <v>252351</v>
      </c>
      <c r="F33" s="31">
        <f t="shared" si="9"/>
        <v>0</v>
      </c>
      <c r="G33" s="31">
        <f t="shared" si="9"/>
        <v>5187993</v>
      </c>
      <c r="H33" s="31">
        <f t="shared" si="9"/>
        <v>0</v>
      </c>
      <c r="I33" s="31">
        <f t="shared" si="9"/>
        <v>19328918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2" si="10">SUM(D33:M33)</f>
        <v>71028046</v>
      </c>
      <c r="O33" s="43">
        <f t="shared" si="1"/>
        <v>263.69482137089437</v>
      </c>
      <c r="P33" s="9"/>
    </row>
    <row r="34" spans="1:119">
      <c r="A34" s="12"/>
      <c r="B34" s="44">
        <v>571</v>
      </c>
      <c r="C34" s="20" t="s">
        <v>46</v>
      </c>
      <c r="D34" s="46">
        <v>7591326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7591326</v>
      </c>
      <c r="O34" s="47">
        <f t="shared" si="1"/>
        <v>28.183139847859902</v>
      </c>
      <c r="P34" s="9"/>
    </row>
    <row r="35" spans="1:119">
      <c r="A35" s="12"/>
      <c r="B35" s="44">
        <v>572</v>
      </c>
      <c r="C35" s="20" t="s">
        <v>81</v>
      </c>
      <c r="D35" s="46">
        <v>38667458</v>
      </c>
      <c r="E35" s="46">
        <v>0</v>
      </c>
      <c r="F35" s="46">
        <v>0</v>
      </c>
      <c r="G35" s="46">
        <v>5187993</v>
      </c>
      <c r="H35" s="46">
        <v>0</v>
      </c>
      <c r="I35" s="46">
        <v>7335404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51190855</v>
      </c>
      <c r="O35" s="47">
        <f t="shared" si="1"/>
        <v>190.04835589941973</v>
      </c>
      <c r="P35" s="9"/>
    </row>
    <row r="36" spans="1:119">
      <c r="A36" s="12"/>
      <c r="B36" s="44">
        <v>575</v>
      </c>
      <c r="C36" s="20" t="s">
        <v>82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11993514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11993514</v>
      </c>
      <c r="O36" s="47">
        <f t="shared" si="1"/>
        <v>44.526461164922388</v>
      </c>
      <c r="P36" s="9"/>
    </row>
    <row r="37" spans="1:119">
      <c r="A37" s="12"/>
      <c r="B37" s="44">
        <v>579</v>
      </c>
      <c r="C37" s="20" t="s">
        <v>50</v>
      </c>
      <c r="D37" s="46">
        <v>0</v>
      </c>
      <c r="E37" s="46">
        <v>252351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252351</v>
      </c>
      <c r="O37" s="47">
        <f t="shared" si="1"/>
        <v>0.93686445869236734</v>
      </c>
      <c r="P37" s="9"/>
    </row>
    <row r="38" spans="1:119" ht="15.75">
      <c r="A38" s="28" t="s">
        <v>83</v>
      </c>
      <c r="B38" s="29"/>
      <c r="C38" s="30"/>
      <c r="D38" s="31">
        <f t="shared" ref="D38:M38" si="11">SUM(D39:D41)</f>
        <v>22261451</v>
      </c>
      <c r="E38" s="31">
        <f t="shared" si="11"/>
        <v>27354232</v>
      </c>
      <c r="F38" s="31">
        <f t="shared" si="11"/>
        <v>26030</v>
      </c>
      <c r="G38" s="31">
        <f t="shared" si="11"/>
        <v>12387690</v>
      </c>
      <c r="H38" s="31">
        <f t="shared" si="11"/>
        <v>12790</v>
      </c>
      <c r="I38" s="31">
        <f t="shared" si="11"/>
        <v>49154522</v>
      </c>
      <c r="J38" s="31">
        <f t="shared" si="11"/>
        <v>2588841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113785556</v>
      </c>
      <c r="O38" s="43">
        <f t="shared" si="1"/>
        <v>422.43400394272288</v>
      </c>
      <c r="P38" s="9"/>
    </row>
    <row r="39" spans="1:119">
      <c r="A39" s="12"/>
      <c r="B39" s="44">
        <v>581</v>
      </c>
      <c r="C39" s="20" t="s">
        <v>84</v>
      </c>
      <c r="D39" s="46">
        <v>22261451</v>
      </c>
      <c r="E39" s="46">
        <v>27354232</v>
      </c>
      <c r="F39" s="46">
        <v>26030</v>
      </c>
      <c r="G39" s="46">
        <v>12387690</v>
      </c>
      <c r="H39" s="46">
        <v>12790</v>
      </c>
      <c r="I39" s="46">
        <v>24224187</v>
      </c>
      <c r="J39" s="46">
        <v>2588841</v>
      </c>
      <c r="K39" s="46">
        <v>0</v>
      </c>
      <c r="L39" s="46">
        <v>0</v>
      </c>
      <c r="M39" s="46">
        <v>0</v>
      </c>
      <c r="N39" s="46">
        <f t="shared" si="10"/>
        <v>88855221</v>
      </c>
      <c r="O39" s="47">
        <f t="shared" si="1"/>
        <v>329.87901186900655</v>
      </c>
      <c r="P39" s="9"/>
    </row>
    <row r="40" spans="1:119">
      <c r="A40" s="12"/>
      <c r="B40" s="44">
        <v>590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-156919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-156919</v>
      </c>
      <c r="O40" s="47">
        <f t="shared" si="1"/>
        <v>-0.58256885842951922</v>
      </c>
      <c r="P40" s="9"/>
    </row>
    <row r="41" spans="1:119" ht="15.75" thickBot="1">
      <c r="A41" s="12"/>
      <c r="B41" s="44">
        <v>591</v>
      </c>
      <c r="C41" s="20" t="s">
        <v>86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25087254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25087254</v>
      </c>
      <c r="O41" s="47">
        <f t="shared" si="1"/>
        <v>93.137560932145817</v>
      </c>
      <c r="P41" s="9"/>
    </row>
    <row r="42" spans="1:119" ht="16.5" thickBot="1">
      <c r="A42" s="14" t="s">
        <v>10</v>
      </c>
      <c r="B42" s="23"/>
      <c r="C42" s="22"/>
      <c r="D42" s="15">
        <f>SUM(D5,D14,D20,D24,D29,D33,D38)</f>
        <v>272414513</v>
      </c>
      <c r="E42" s="15">
        <f t="shared" ref="E42:M42" si="12">SUM(E5,E14,E20,E24,E29,E33,E38)</f>
        <v>54327861</v>
      </c>
      <c r="F42" s="15">
        <f t="shared" si="12"/>
        <v>14877719</v>
      </c>
      <c r="G42" s="15">
        <f t="shared" si="12"/>
        <v>96231525</v>
      </c>
      <c r="H42" s="15">
        <f t="shared" si="12"/>
        <v>12790</v>
      </c>
      <c r="I42" s="15">
        <f t="shared" si="12"/>
        <v>250748865</v>
      </c>
      <c r="J42" s="15">
        <f t="shared" si="12"/>
        <v>115673907</v>
      </c>
      <c r="K42" s="15">
        <f t="shared" si="12"/>
        <v>78833246</v>
      </c>
      <c r="L42" s="15">
        <f t="shared" si="12"/>
        <v>0</v>
      </c>
      <c r="M42" s="15">
        <f t="shared" si="12"/>
        <v>22174</v>
      </c>
      <c r="N42" s="15">
        <f t="shared" si="10"/>
        <v>883142600</v>
      </c>
      <c r="O42" s="37">
        <f t="shared" si="1"/>
        <v>3278.7066978025446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100</v>
      </c>
      <c r="M44" s="93"/>
      <c r="N44" s="93"/>
      <c r="O44" s="41">
        <v>269357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59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27207540</v>
      </c>
      <c r="E5" s="26">
        <f t="shared" si="0"/>
        <v>0</v>
      </c>
      <c r="F5" s="26">
        <f t="shared" si="0"/>
        <v>15234940</v>
      </c>
      <c r="G5" s="26">
        <f t="shared" si="0"/>
        <v>0</v>
      </c>
      <c r="H5" s="26">
        <f t="shared" si="0"/>
        <v>-120</v>
      </c>
      <c r="I5" s="26">
        <f t="shared" si="0"/>
        <v>0</v>
      </c>
      <c r="J5" s="26">
        <f t="shared" si="0"/>
        <v>110096280</v>
      </c>
      <c r="K5" s="26">
        <f t="shared" si="0"/>
        <v>74919860</v>
      </c>
      <c r="L5" s="26">
        <f t="shared" si="0"/>
        <v>0</v>
      </c>
      <c r="M5" s="26">
        <f t="shared" si="0"/>
        <v>967</v>
      </c>
      <c r="N5" s="27">
        <f>SUM(D5:M5)</f>
        <v>227459467</v>
      </c>
      <c r="O5" s="32">
        <f t="shared" ref="O5:O40" si="1">(N5/O$42)</f>
        <v>854.86653061531297</v>
      </c>
      <c r="P5" s="6"/>
    </row>
    <row r="6" spans="1:133">
      <c r="A6" s="12"/>
      <c r="B6" s="44">
        <v>511</v>
      </c>
      <c r="C6" s="20" t="s">
        <v>19</v>
      </c>
      <c r="D6" s="46">
        <v>1287532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1287532</v>
      </c>
      <c r="O6" s="47">
        <f t="shared" si="1"/>
        <v>4.8389633037177351</v>
      </c>
      <c r="P6" s="9"/>
    </row>
    <row r="7" spans="1:133">
      <c r="A7" s="12"/>
      <c r="B7" s="44">
        <v>512</v>
      </c>
      <c r="C7" s="20" t="s">
        <v>20</v>
      </c>
      <c r="D7" s="46">
        <v>6786644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6786644</v>
      </c>
      <c r="O7" s="47">
        <f t="shared" si="1"/>
        <v>25.506411701919752</v>
      </c>
      <c r="P7" s="9"/>
    </row>
    <row r="8" spans="1:133">
      <c r="A8" s="12"/>
      <c r="B8" s="44">
        <v>513</v>
      </c>
      <c r="C8" s="20" t="s">
        <v>21</v>
      </c>
      <c r="D8" s="46">
        <v>11774208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4007932</v>
      </c>
      <c r="L8" s="46">
        <v>0</v>
      </c>
      <c r="M8" s="46">
        <v>967</v>
      </c>
      <c r="N8" s="46">
        <f t="shared" si="2"/>
        <v>15783107</v>
      </c>
      <c r="O8" s="47">
        <f t="shared" si="1"/>
        <v>59.318040710173037</v>
      </c>
      <c r="P8" s="9"/>
    </row>
    <row r="9" spans="1:133">
      <c r="A9" s="12"/>
      <c r="B9" s="44">
        <v>514</v>
      </c>
      <c r="C9" s="20" t="s">
        <v>22</v>
      </c>
      <c r="D9" s="46">
        <v>2864704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2864704</v>
      </c>
      <c r="O9" s="47">
        <f t="shared" si="1"/>
        <v>10.766487770411461</v>
      </c>
      <c r="P9" s="9"/>
    </row>
    <row r="10" spans="1:133">
      <c r="A10" s="12"/>
      <c r="B10" s="44">
        <v>515</v>
      </c>
      <c r="C10" s="20" t="s">
        <v>66</v>
      </c>
      <c r="D10" s="46">
        <v>916227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916227</v>
      </c>
      <c r="O10" s="47">
        <f t="shared" si="1"/>
        <v>3.4434785549993236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15234940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15234940</v>
      </c>
      <c r="O11" s="47">
        <f t="shared" si="1"/>
        <v>57.257851140275712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70911928</v>
      </c>
      <c r="L12" s="46">
        <v>0</v>
      </c>
      <c r="M12" s="46">
        <v>0</v>
      </c>
      <c r="N12" s="46">
        <f t="shared" si="2"/>
        <v>70911928</v>
      </c>
      <c r="O12" s="47">
        <f t="shared" si="1"/>
        <v>266.51004976021886</v>
      </c>
      <c r="P12" s="9"/>
    </row>
    <row r="13" spans="1:133">
      <c r="A13" s="12"/>
      <c r="B13" s="44">
        <v>519</v>
      </c>
      <c r="C13" s="20" t="s">
        <v>75</v>
      </c>
      <c r="D13" s="46">
        <v>3578225</v>
      </c>
      <c r="E13" s="46">
        <v>0</v>
      </c>
      <c r="F13" s="46">
        <v>0</v>
      </c>
      <c r="G13" s="46">
        <v>0</v>
      </c>
      <c r="H13" s="46">
        <v>-120</v>
      </c>
      <c r="I13" s="46">
        <v>0</v>
      </c>
      <c r="J13" s="46">
        <v>110096280</v>
      </c>
      <c r="K13" s="46">
        <v>0</v>
      </c>
      <c r="L13" s="46">
        <v>0</v>
      </c>
      <c r="M13" s="46">
        <v>0</v>
      </c>
      <c r="N13" s="46">
        <f t="shared" si="2"/>
        <v>113674385</v>
      </c>
      <c r="O13" s="47">
        <f t="shared" si="1"/>
        <v>427.22524767359704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143568923</v>
      </c>
      <c r="E14" s="31">
        <f t="shared" si="3"/>
        <v>13878545</v>
      </c>
      <c r="F14" s="31">
        <f t="shared" si="3"/>
        <v>0</v>
      </c>
      <c r="G14" s="31">
        <f t="shared" si="3"/>
        <v>14549307</v>
      </c>
      <c r="H14" s="31">
        <f t="shared" si="3"/>
        <v>2000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171998775</v>
      </c>
      <c r="O14" s="43">
        <f t="shared" si="1"/>
        <v>646.42724259234205</v>
      </c>
      <c r="P14" s="10"/>
    </row>
    <row r="15" spans="1:133">
      <c r="A15" s="12"/>
      <c r="B15" s="44">
        <v>521</v>
      </c>
      <c r="C15" s="20" t="s">
        <v>27</v>
      </c>
      <c r="D15" s="46">
        <v>106945680</v>
      </c>
      <c r="E15" s="46">
        <v>509345</v>
      </c>
      <c r="F15" s="46">
        <v>0</v>
      </c>
      <c r="G15" s="46">
        <v>10860527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118315552</v>
      </c>
      <c r="O15" s="47">
        <f t="shared" si="1"/>
        <v>444.66826019633487</v>
      </c>
      <c r="P15" s="9"/>
    </row>
    <row r="16" spans="1:133">
      <c r="A16" s="12"/>
      <c r="B16" s="44">
        <v>522</v>
      </c>
      <c r="C16" s="20" t="s">
        <v>28</v>
      </c>
      <c r="D16" s="46">
        <v>33403518</v>
      </c>
      <c r="E16" s="46">
        <v>0</v>
      </c>
      <c r="F16" s="46">
        <v>0</v>
      </c>
      <c r="G16" s="46">
        <v>3688780</v>
      </c>
      <c r="H16" s="46">
        <v>2000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37094298</v>
      </c>
      <c r="O16" s="47">
        <f t="shared" si="1"/>
        <v>139.41241600144321</v>
      </c>
      <c r="P16" s="9"/>
    </row>
    <row r="17" spans="1:16">
      <c r="A17" s="12"/>
      <c r="B17" s="44">
        <v>524</v>
      </c>
      <c r="C17" s="20" t="s">
        <v>29</v>
      </c>
      <c r="D17" s="46">
        <v>3219725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3219725</v>
      </c>
      <c r="O17" s="47">
        <f t="shared" si="1"/>
        <v>12.100771959891159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13369200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13369200</v>
      </c>
      <c r="O18" s="47">
        <f t="shared" si="1"/>
        <v>50.245794434672803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21681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166187144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166208825</v>
      </c>
      <c r="O19" s="43">
        <f t="shared" si="1"/>
        <v>624.66673055818637</v>
      </c>
      <c r="P19" s="10"/>
    </row>
    <row r="20" spans="1:16">
      <c r="A20" s="12"/>
      <c r="B20" s="44">
        <v>534</v>
      </c>
      <c r="C20" s="20" t="s">
        <v>76</v>
      </c>
      <c r="D20" s="46">
        <v>20666</v>
      </c>
      <c r="E20" s="46">
        <v>0</v>
      </c>
      <c r="F20" s="46">
        <v>0</v>
      </c>
      <c r="G20" s="46">
        <v>0</v>
      </c>
      <c r="H20" s="46">
        <v>0</v>
      </c>
      <c r="I20" s="46">
        <v>41866011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41886677</v>
      </c>
      <c r="O20" s="47">
        <f t="shared" si="1"/>
        <v>157.42373231708234</v>
      </c>
      <c r="P20" s="9"/>
    </row>
    <row r="21" spans="1:16">
      <c r="A21" s="12"/>
      <c r="B21" s="44">
        <v>536</v>
      </c>
      <c r="C21" s="20" t="s">
        <v>77</v>
      </c>
      <c r="D21" s="46">
        <v>1015</v>
      </c>
      <c r="E21" s="46">
        <v>0</v>
      </c>
      <c r="F21" s="46">
        <v>0</v>
      </c>
      <c r="G21" s="46">
        <v>0</v>
      </c>
      <c r="H21" s="46">
        <v>0</v>
      </c>
      <c r="I21" s="46">
        <v>106052015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106053030</v>
      </c>
      <c r="O21" s="47">
        <f t="shared" si="1"/>
        <v>398.58172101204167</v>
      </c>
      <c r="P21" s="9"/>
    </row>
    <row r="22" spans="1:16">
      <c r="A22" s="12"/>
      <c r="B22" s="44">
        <v>538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18269118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18269118</v>
      </c>
      <c r="O22" s="47">
        <f t="shared" si="1"/>
        <v>68.661277229062378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12372897</v>
      </c>
      <c r="E23" s="31">
        <f t="shared" si="6"/>
        <v>0</v>
      </c>
      <c r="F23" s="31">
        <f t="shared" si="6"/>
        <v>0</v>
      </c>
      <c r="G23" s="31">
        <f t="shared" si="6"/>
        <v>28971049</v>
      </c>
      <c r="H23" s="31">
        <f t="shared" si="6"/>
        <v>0</v>
      </c>
      <c r="I23" s="31">
        <f t="shared" si="6"/>
        <v>8946236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50290182</v>
      </c>
      <c r="O23" s="43">
        <f t="shared" si="1"/>
        <v>189.00683263428493</v>
      </c>
      <c r="P23" s="10"/>
    </row>
    <row r="24" spans="1:16">
      <c r="A24" s="12"/>
      <c r="B24" s="44">
        <v>541</v>
      </c>
      <c r="C24" s="20" t="s">
        <v>79</v>
      </c>
      <c r="D24" s="46">
        <v>12372897</v>
      </c>
      <c r="E24" s="46">
        <v>0</v>
      </c>
      <c r="F24" s="46">
        <v>0</v>
      </c>
      <c r="G24" s="46">
        <v>28971049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41343946</v>
      </c>
      <c r="O24" s="47">
        <f t="shared" si="1"/>
        <v>155.38397300019543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1679896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1679896</v>
      </c>
      <c r="O25" s="47">
        <f t="shared" si="1"/>
        <v>6.3135946120657254</v>
      </c>
      <c r="P25" s="9"/>
    </row>
    <row r="26" spans="1:16">
      <c r="A26" s="12"/>
      <c r="B26" s="44">
        <v>543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984780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984780</v>
      </c>
      <c r="O26" s="47">
        <f t="shared" si="1"/>
        <v>3.7011229874171288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6281560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6281560</v>
      </c>
      <c r="O27" s="47">
        <f t="shared" si="1"/>
        <v>23.608142034606654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9143751</v>
      </c>
      <c r="E28" s="31">
        <f t="shared" si="8"/>
        <v>10662395</v>
      </c>
      <c r="F28" s="31">
        <f t="shared" si="8"/>
        <v>0</v>
      </c>
      <c r="G28" s="31">
        <f t="shared" si="8"/>
        <v>10384308</v>
      </c>
      <c r="H28" s="31">
        <f t="shared" si="8"/>
        <v>0</v>
      </c>
      <c r="I28" s="31">
        <f t="shared" si="8"/>
        <v>798213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30988667</v>
      </c>
      <c r="O28" s="43">
        <f t="shared" si="1"/>
        <v>116.46547227108044</v>
      </c>
      <c r="P28" s="10"/>
    </row>
    <row r="29" spans="1:16">
      <c r="A29" s="13"/>
      <c r="B29" s="45">
        <v>552</v>
      </c>
      <c r="C29" s="21" t="s">
        <v>42</v>
      </c>
      <c r="D29" s="46">
        <v>7743202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7743202</v>
      </c>
      <c r="O29" s="47">
        <f t="shared" si="1"/>
        <v>29.10146724995866</v>
      </c>
      <c r="P29" s="9"/>
    </row>
    <row r="30" spans="1:16">
      <c r="A30" s="13"/>
      <c r="B30" s="45">
        <v>554</v>
      </c>
      <c r="C30" s="21" t="s">
        <v>43</v>
      </c>
      <c r="D30" s="46">
        <v>384337</v>
      </c>
      <c r="E30" s="46">
        <v>4676951</v>
      </c>
      <c r="F30" s="46">
        <v>0</v>
      </c>
      <c r="G30" s="46">
        <v>60011</v>
      </c>
      <c r="H30" s="46">
        <v>0</v>
      </c>
      <c r="I30" s="46">
        <v>798213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5919512</v>
      </c>
      <c r="O30" s="47">
        <f t="shared" si="1"/>
        <v>22.247448097536044</v>
      </c>
      <c r="P30" s="9"/>
    </row>
    <row r="31" spans="1:16">
      <c r="A31" s="13"/>
      <c r="B31" s="45">
        <v>559</v>
      </c>
      <c r="C31" s="21" t="s">
        <v>44</v>
      </c>
      <c r="D31" s="46">
        <v>1016212</v>
      </c>
      <c r="E31" s="46">
        <v>5985444</v>
      </c>
      <c r="F31" s="46">
        <v>0</v>
      </c>
      <c r="G31" s="46">
        <v>10324297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17325953</v>
      </c>
      <c r="O31" s="47">
        <f t="shared" si="1"/>
        <v>65.116556923585748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46975088</v>
      </c>
      <c r="E32" s="31">
        <f t="shared" si="9"/>
        <v>399853</v>
      </c>
      <c r="F32" s="31">
        <f t="shared" si="9"/>
        <v>0</v>
      </c>
      <c r="G32" s="31">
        <f t="shared" si="9"/>
        <v>44960572</v>
      </c>
      <c r="H32" s="31">
        <f t="shared" si="9"/>
        <v>0</v>
      </c>
      <c r="I32" s="31">
        <f t="shared" si="9"/>
        <v>17735619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110071132</v>
      </c>
      <c r="O32" s="43">
        <f t="shared" si="1"/>
        <v>413.68305296231154</v>
      </c>
      <c r="P32" s="9"/>
    </row>
    <row r="33" spans="1:119">
      <c r="A33" s="12"/>
      <c r="B33" s="44">
        <v>571</v>
      </c>
      <c r="C33" s="20" t="s">
        <v>46</v>
      </c>
      <c r="D33" s="46">
        <v>7224623</v>
      </c>
      <c r="E33" s="46">
        <v>79403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7304026</v>
      </c>
      <c r="O33" s="47">
        <f t="shared" si="1"/>
        <v>27.450901246260468</v>
      </c>
      <c r="P33" s="9"/>
    </row>
    <row r="34" spans="1:119">
      <c r="A34" s="12"/>
      <c r="B34" s="44">
        <v>572</v>
      </c>
      <c r="C34" s="20" t="s">
        <v>81</v>
      </c>
      <c r="D34" s="46">
        <v>39750465</v>
      </c>
      <c r="E34" s="46">
        <v>187967</v>
      </c>
      <c r="F34" s="46">
        <v>0</v>
      </c>
      <c r="G34" s="46">
        <v>10822143</v>
      </c>
      <c r="H34" s="46">
        <v>0</v>
      </c>
      <c r="I34" s="46">
        <v>6063034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56823609</v>
      </c>
      <c r="O34" s="47">
        <f t="shared" si="1"/>
        <v>213.56157263338295</v>
      </c>
      <c r="P34" s="9"/>
    </row>
    <row r="35" spans="1:119">
      <c r="A35" s="12"/>
      <c r="B35" s="44">
        <v>575</v>
      </c>
      <c r="C35" s="20" t="s">
        <v>82</v>
      </c>
      <c r="D35" s="46">
        <v>0</v>
      </c>
      <c r="E35" s="46">
        <v>0</v>
      </c>
      <c r="F35" s="46">
        <v>0</v>
      </c>
      <c r="G35" s="46">
        <v>34138429</v>
      </c>
      <c r="H35" s="46">
        <v>0</v>
      </c>
      <c r="I35" s="46">
        <v>11672585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45811014</v>
      </c>
      <c r="O35" s="47">
        <f t="shared" si="1"/>
        <v>172.1726649528706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132483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132483</v>
      </c>
      <c r="O36" s="47">
        <f t="shared" si="1"/>
        <v>0.49791412979750149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SUM(D38:D39)</f>
        <v>14587312</v>
      </c>
      <c r="E37" s="31">
        <f t="shared" si="11"/>
        <v>21934071</v>
      </c>
      <c r="F37" s="31">
        <f t="shared" si="11"/>
        <v>5942468</v>
      </c>
      <c r="G37" s="31">
        <f t="shared" si="11"/>
        <v>977688</v>
      </c>
      <c r="H37" s="31">
        <f t="shared" si="11"/>
        <v>12736</v>
      </c>
      <c r="I37" s="31">
        <f t="shared" si="11"/>
        <v>39324876</v>
      </c>
      <c r="J37" s="31">
        <f t="shared" si="11"/>
        <v>9908243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92687394</v>
      </c>
      <c r="O37" s="43">
        <f t="shared" si="1"/>
        <v>348.34932124656115</v>
      </c>
      <c r="P37" s="9"/>
    </row>
    <row r="38" spans="1:119">
      <c r="A38" s="12"/>
      <c r="B38" s="44">
        <v>581</v>
      </c>
      <c r="C38" s="20" t="s">
        <v>84</v>
      </c>
      <c r="D38" s="46">
        <v>14587312</v>
      </c>
      <c r="E38" s="46">
        <v>21934071</v>
      </c>
      <c r="F38" s="46">
        <v>5942468</v>
      </c>
      <c r="G38" s="46">
        <v>977688</v>
      </c>
      <c r="H38" s="46">
        <v>12736</v>
      </c>
      <c r="I38" s="46">
        <v>20657453</v>
      </c>
      <c r="J38" s="46">
        <v>9908243</v>
      </c>
      <c r="K38" s="46">
        <v>0</v>
      </c>
      <c r="L38" s="46">
        <v>0</v>
      </c>
      <c r="M38" s="46">
        <v>0</v>
      </c>
      <c r="N38" s="46">
        <f t="shared" si="10"/>
        <v>74019971</v>
      </c>
      <c r="O38" s="47">
        <f t="shared" si="1"/>
        <v>278.19108450217232</v>
      </c>
      <c r="P38" s="9"/>
    </row>
    <row r="39" spans="1:119" ht="15.75" thickBot="1">
      <c r="A39" s="12"/>
      <c r="B39" s="44">
        <v>591</v>
      </c>
      <c r="C39" s="20" t="s">
        <v>86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18667423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18667423</v>
      </c>
      <c r="O39" s="47">
        <f t="shared" si="1"/>
        <v>70.158236744388816</v>
      </c>
      <c r="P39" s="9"/>
    </row>
    <row r="40" spans="1:119" ht="16.5" thickBot="1">
      <c r="A40" s="14" t="s">
        <v>10</v>
      </c>
      <c r="B40" s="23"/>
      <c r="C40" s="22"/>
      <c r="D40" s="15">
        <f>SUM(D5,D14,D19,D23,D28,D32,D37)</f>
        <v>253877192</v>
      </c>
      <c r="E40" s="15">
        <f t="shared" ref="E40:M40" si="12">SUM(E5,E14,E19,E23,E28,E32,E37)</f>
        <v>46874864</v>
      </c>
      <c r="F40" s="15">
        <f t="shared" si="12"/>
        <v>21177408</v>
      </c>
      <c r="G40" s="15">
        <f t="shared" si="12"/>
        <v>99842924</v>
      </c>
      <c r="H40" s="15">
        <f t="shared" si="12"/>
        <v>14616</v>
      </c>
      <c r="I40" s="15">
        <f t="shared" si="12"/>
        <v>232992088</v>
      </c>
      <c r="J40" s="15">
        <f t="shared" si="12"/>
        <v>120004523</v>
      </c>
      <c r="K40" s="15">
        <f t="shared" si="12"/>
        <v>74919860</v>
      </c>
      <c r="L40" s="15">
        <f t="shared" si="12"/>
        <v>0</v>
      </c>
      <c r="M40" s="15">
        <f t="shared" si="12"/>
        <v>967</v>
      </c>
      <c r="N40" s="15">
        <f t="shared" si="10"/>
        <v>849704442</v>
      </c>
      <c r="O40" s="37">
        <f t="shared" si="1"/>
        <v>3193.4651828800793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97</v>
      </c>
      <c r="M42" s="93"/>
      <c r="N42" s="93"/>
      <c r="O42" s="41">
        <v>266076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24725698</v>
      </c>
      <c r="E5" s="26">
        <f t="shared" si="0"/>
        <v>0</v>
      </c>
      <c r="F5" s="26">
        <f t="shared" si="0"/>
        <v>8083425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113672700</v>
      </c>
      <c r="K5" s="26">
        <f t="shared" si="0"/>
        <v>71840896</v>
      </c>
      <c r="L5" s="26">
        <f t="shared" si="0"/>
        <v>0</v>
      </c>
      <c r="M5" s="26">
        <f t="shared" si="0"/>
        <v>733</v>
      </c>
      <c r="N5" s="27">
        <f>SUM(D5:M5)</f>
        <v>218323452</v>
      </c>
      <c r="O5" s="32">
        <f t="shared" ref="O5:O40" si="1">(N5/O$42)</f>
        <v>827.71015437808978</v>
      </c>
      <c r="P5" s="6"/>
    </row>
    <row r="6" spans="1:133">
      <c r="A6" s="12"/>
      <c r="B6" s="44">
        <v>511</v>
      </c>
      <c r="C6" s="20" t="s">
        <v>19</v>
      </c>
      <c r="D6" s="46">
        <v>1056622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1056622</v>
      </c>
      <c r="O6" s="47">
        <f t="shared" si="1"/>
        <v>4.0058763762093959</v>
      </c>
      <c r="P6" s="9"/>
    </row>
    <row r="7" spans="1:133">
      <c r="A7" s="12"/>
      <c r="B7" s="44">
        <v>512</v>
      </c>
      <c r="C7" s="20" t="s">
        <v>20</v>
      </c>
      <c r="D7" s="46">
        <v>5367893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5367893</v>
      </c>
      <c r="O7" s="47">
        <f t="shared" si="1"/>
        <v>20.350812077280032</v>
      </c>
      <c r="P7" s="9"/>
    </row>
    <row r="8" spans="1:133">
      <c r="A8" s="12"/>
      <c r="B8" s="44">
        <v>513</v>
      </c>
      <c r="C8" s="20" t="s">
        <v>21</v>
      </c>
      <c r="D8" s="46">
        <v>11200197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3752768</v>
      </c>
      <c r="L8" s="46">
        <v>0</v>
      </c>
      <c r="M8" s="46">
        <v>733</v>
      </c>
      <c r="N8" s="46">
        <f t="shared" si="2"/>
        <v>14953698</v>
      </c>
      <c r="O8" s="47">
        <f t="shared" si="1"/>
        <v>56.692616238512635</v>
      </c>
      <c r="P8" s="9"/>
    </row>
    <row r="9" spans="1:133">
      <c r="A9" s="12"/>
      <c r="B9" s="44">
        <v>514</v>
      </c>
      <c r="C9" s="20" t="s">
        <v>22</v>
      </c>
      <c r="D9" s="46">
        <v>2843886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2843886</v>
      </c>
      <c r="O9" s="47">
        <f t="shared" si="1"/>
        <v>10.781770343635316</v>
      </c>
      <c r="P9" s="9"/>
    </row>
    <row r="10" spans="1:133">
      <c r="A10" s="12"/>
      <c r="B10" s="44">
        <v>515</v>
      </c>
      <c r="C10" s="20" t="s">
        <v>66</v>
      </c>
      <c r="D10" s="46">
        <v>1341156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1341156</v>
      </c>
      <c r="O10" s="47">
        <f t="shared" si="1"/>
        <v>5.084604652573474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8083425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8083425</v>
      </c>
      <c r="O11" s="47">
        <f t="shared" si="1"/>
        <v>30.645965393830942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68088128</v>
      </c>
      <c r="L12" s="46">
        <v>0</v>
      </c>
      <c r="M12" s="46">
        <v>0</v>
      </c>
      <c r="N12" s="46">
        <f t="shared" si="2"/>
        <v>68088128</v>
      </c>
      <c r="O12" s="47">
        <f t="shared" si="1"/>
        <v>258.13642291710897</v>
      </c>
      <c r="P12" s="9"/>
    </row>
    <row r="13" spans="1:133">
      <c r="A13" s="12"/>
      <c r="B13" s="44">
        <v>519</v>
      </c>
      <c r="C13" s="20" t="s">
        <v>75</v>
      </c>
      <c r="D13" s="46">
        <v>2915944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113672700</v>
      </c>
      <c r="K13" s="46">
        <v>0</v>
      </c>
      <c r="L13" s="46">
        <v>0</v>
      </c>
      <c r="M13" s="46">
        <v>0</v>
      </c>
      <c r="N13" s="46">
        <f t="shared" si="2"/>
        <v>116588644</v>
      </c>
      <c r="O13" s="47">
        <f t="shared" si="1"/>
        <v>442.01208637893905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140375402</v>
      </c>
      <c r="E14" s="31">
        <f t="shared" si="3"/>
        <v>13725404</v>
      </c>
      <c r="F14" s="31">
        <f t="shared" si="3"/>
        <v>0</v>
      </c>
      <c r="G14" s="31">
        <f t="shared" si="3"/>
        <v>10560937</v>
      </c>
      <c r="H14" s="31">
        <f t="shared" si="3"/>
        <v>1520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164663263</v>
      </c>
      <c r="O14" s="43">
        <f t="shared" si="1"/>
        <v>624.27308468047681</v>
      </c>
      <c r="P14" s="10"/>
    </row>
    <row r="15" spans="1:133">
      <c r="A15" s="12"/>
      <c r="B15" s="44">
        <v>521</v>
      </c>
      <c r="C15" s="20" t="s">
        <v>27</v>
      </c>
      <c r="D15" s="46">
        <v>105322498</v>
      </c>
      <c r="E15" s="46">
        <v>520822</v>
      </c>
      <c r="F15" s="46">
        <v>0</v>
      </c>
      <c r="G15" s="46">
        <v>9512244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115355564</v>
      </c>
      <c r="O15" s="47">
        <f t="shared" si="1"/>
        <v>437.33722058778926</v>
      </c>
      <c r="P15" s="9"/>
    </row>
    <row r="16" spans="1:133">
      <c r="A16" s="12"/>
      <c r="B16" s="44">
        <v>522</v>
      </c>
      <c r="C16" s="20" t="s">
        <v>28</v>
      </c>
      <c r="D16" s="46">
        <v>31877731</v>
      </c>
      <c r="E16" s="46">
        <v>0</v>
      </c>
      <c r="F16" s="46">
        <v>0</v>
      </c>
      <c r="G16" s="46">
        <v>1048693</v>
      </c>
      <c r="H16" s="46">
        <v>1520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32927944</v>
      </c>
      <c r="O16" s="47">
        <f t="shared" si="1"/>
        <v>124.83676564253435</v>
      </c>
      <c r="P16" s="9"/>
    </row>
    <row r="17" spans="1:16">
      <c r="A17" s="12"/>
      <c r="B17" s="44">
        <v>524</v>
      </c>
      <c r="C17" s="20" t="s">
        <v>29</v>
      </c>
      <c r="D17" s="46">
        <v>3175173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3175173</v>
      </c>
      <c r="O17" s="47">
        <f t="shared" si="1"/>
        <v>12.037749082527069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13204582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13204582</v>
      </c>
      <c r="O18" s="47">
        <f t="shared" si="1"/>
        <v>50.061349367626093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49564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158513543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158563107</v>
      </c>
      <c r="O19" s="43">
        <f t="shared" si="1"/>
        <v>601.14610945982838</v>
      </c>
      <c r="P19" s="10"/>
    </row>
    <row r="20" spans="1:16">
      <c r="A20" s="12"/>
      <c r="B20" s="44">
        <v>534</v>
      </c>
      <c r="C20" s="20" t="s">
        <v>76</v>
      </c>
      <c r="D20" s="46">
        <v>48973</v>
      </c>
      <c r="E20" s="46">
        <v>0</v>
      </c>
      <c r="F20" s="46">
        <v>0</v>
      </c>
      <c r="G20" s="46">
        <v>0</v>
      </c>
      <c r="H20" s="46">
        <v>0</v>
      </c>
      <c r="I20" s="46">
        <v>42030336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42079309</v>
      </c>
      <c r="O20" s="47">
        <f t="shared" si="1"/>
        <v>159.53151633253466</v>
      </c>
      <c r="P20" s="9"/>
    </row>
    <row r="21" spans="1:16">
      <c r="A21" s="12"/>
      <c r="B21" s="44">
        <v>536</v>
      </c>
      <c r="C21" s="20" t="s">
        <v>77</v>
      </c>
      <c r="D21" s="46">
        <v>591</v>
      </c>
      <c r="E21" s="46">
        <v>0</v>
      </c>
      <c r="F21" s="46">
        <v>0</v>
      </c>
      <c r="G21" s="46">
        <v>0</v>
      </c>
      <c r="H21" s="46">
        <v>0</v>
      </c>
      <c r="I21" s="46">
        <v>100879134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100879725</v>
      </c>
      <c r="O21" s="47">
        <f t="shared" si="1"/>
        <v>382.4562683873707</v>
      </c>
      <c r="P21" s="9"/>
    </row>
    <row r="22" spans="1:16">
      <c r="A22" s="12"/>
      <c r="B22" s="44">
        <v>538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15604073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15604073</v>
      </c>
      <c r="O22" s="47">
        <f t="shared" si="1"/>
        <v>59.158324739922961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11828180</v>
      </c>
      <c r="E23" s="31">
        <f t="shared" si="6"/>
        <v>0</v>
      </c>
      <c r="F23" s="31">
        <f t="shared" si="6"/>
        <v>0</v>
      </c>
      <c r="G23" s="31">
        <f t="shared" si="6"/>
        <v>12991201</v>
      </c>
      <c r="H23" s="31">
        <f t="shared" si="6"/>
        <v>0</v>
      </c>
      <c r="I23" s="31">
        <f t="shared" si="6"/>
        <v>8471767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33291148</v>
      </c>
      <c r="O23" s="43">
        <f t="shared" si="1"/>
        <v>126.21374844560371</v>
      </c>
      <c r="P23" s="10"/>
    </row>
    <row r="24" spans="1:16">
      <c r="A24" s="12"/>
      <c r="B24" s="44">
        <v>541</v>
      </c>
      <c r="C24" s="20" t="s">
        <v>79</v>
      </c>
      <c r="D24" s="46">
        <v>11828180</v>
      </c>
      <c r="E24" s="46">
        <v>0</v>
      </c>
      <c r="F24" s="46">
        <v>0</v>
      </c>
      <c r="G24" s="46">
        <v>12991201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24819381</v>
      </c>
      <c r="O24" s="47">
        <f t="shared" si="1"/>
        <v>94.09549680021837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1511476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1511476</v>
      </c>
      <c r="O25" s="47">
        <f t="shared" si="1"/>
        <v>5.7303236177246673</v>
      </c>
      <c r="P25" s="9"/>
    </row>
    <row r="26" spans="1:16">
      <c r="A26" s="12"/>
      <c r="B26" s="44">
        <v>543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1026419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1026419</v>
      </c>
      <c r="O26" s="47">
        <f t="shared" si="1"/>
        <v>3.8913704467562402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5933872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5933872</v>
      </c>
      <c r="O27" s="47">
        <f t="shared" si="1"/>
        <v>22.49655758090443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9665142</v>
      </c>
      <c r="E28" s="31">
        <f t="shared" si="8"/>
        <v>9894665</v>
      </c>
      <c r="F28" s="31">
        <f t="shared" si="8"/>
        <v>0</v>
      </c>
      <c r="G28" s="31">
        <f t="shared" si="8"/>
        <v>11993370</v>
      </c>
      <c r="H28" s="31">
        <f t="shared" si="8"/>
        <v>0</v>
      </c>
      <c r="I28" s="31">
        <f t="shared" si="8"/>
        <v>794017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32347194</v>
      </c>
      <c r="O28" s="43">
        <f t="shared" si="1"/>
        <v>122.63502016923964</v>
      </c>
      <c r="P28" s="10"/>
    </row>
    <row r="29" spans="1:16">
      <c r="A29" s="13"/>
      <c r="B29" s="45">
        <v>552</v>
      </c>
      <c r="C29" s="21" t="s">
        <v>42</v>
      </c>
      <c r="D29" s="46">
        <v>8128242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8128242</v>
      </c>
      <c r="O29" s="47">
        <f t="shared" si="1"/>
        <v>30.815876072912559</v>
      </c>
      <c r="P29" s="9"/>
    </row>
    <row r="30" spans="1:16">
      <c r="A30" s="13"/>
      <c r="B30" s="45">
        <v>554</v>
      </c>
      <c r="C30" s="21" t="s">
        <v>43</v>
      </c>
      <c r="D30" s="46">
        <v>378234</v>
      </c>
      <c r="E30" s="46">
        <v>4744782</v>
      </c>
      <c r="F30" s="46">
        <v>0</v>
      </c>
      <c r="G30" s="46">
        <v>143985</v>
      </c>
      <c r="H30" s="46">
        <v>0</v>
      </c>
      <c r="I30" s="46">
        <v>794017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6061018</v>
      </c>
      <c r="O30" s="47">
        <f t="shared" si="1"/>
        <v>22.978594825755966</v>
      </c>
      <c r="P30" s="9"/>
    </row>
    <row r="31" spans="1:16">
      <c r="A31" s="13"/>
      <c r="B31" s="45">
        <v>559</v>
      </c>
      <c r="C31" s="21" t="s">
        <v>44</v>
      </c>
      <c r="D31" s="46">
        <v>1158666</v>
      </c>
      <c r="E31" s="46">
        <v>5149883</v>
      </c>
      <c r="F31" s="46">
        <v>0</v>
      </c>
      <c r="G31" s="46">
        <v>11849385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18157934</v>
      </c>
      <c r="O31" s="47">
        <f t="shared" si="1"/>
        <v>68.840549270571103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42465867</v>
      </c>
      <c r="E32" s="31">
        <f t="shared" si="9"/>
        <v>394878</v>
      </c>
      <c r="F32" s="31">
        <f t="shared" si="9"/>
        <v>0</v>
      </c>
      <c r="G32" s="31">
        <f t="shared" si="9"/>
        <v>6932584</v>
      </c>
      <c r="H32" s="31">
        <f t="shared" si="9"/>
        <v>0</v>
      </c>
      <c r="I32" s="31">
        <f t="shared" si="9"/>
        <v>18223431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0" si="10">SUM(D32:M32)</f>
        <v>68016760</v>
      </c>
      <c r="O32" s="43">
        <f t="shared" si="1"/>
        <v>257.86585180916563</v>
      </c>
      <c r="P32" s="9"/>
    </row>
    <row r="33" spans="1:119">
      <c r="A33" s="12"/>
      <c r="B33" s="44">
        <v>571</v>
      </c>
      <c r="C33" s="20" t="s">
        <v>46</v>
      </c>
      <c r="D33" s="46">
        <v>7011584</v>
      </c>
      <c r="E33" s="46">
        <v>115705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7127289</v>
      </c>
      <c r="O33" s="47">
        <f t="shared" si="1"/>
        <v>27.02105259167147</v>
      </c>
      <c r="P33" s="9"/>
    </row>
    <row r="34" spans="1:119">
      <c r="A34" s="12"/>
      <c r="B34" s="44">
        <v>572</v>
      </c>
      <c r="C34" s="20" t="s">
        <v>81</v>
      </c>
      <c r="D34" s="46">
        <v>35454283</v>
      </c>
      <c r="E34" s="46">
        <v>206326</v>
      </c>
      <c r="F34" s="46">
        <v>0</v>
      </c>
      <c r="G34" s="46">
        <v>6932584</v>
      </c>
      <c r="H34" s="46">
        <v>0</v>
      </c>
      <c r="I34" s="46">
        <v>6233680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48826873</v>
      </c>
      <c r="O34" s="47">
        <f t="shared" si="1"/>
        <v>185.1129515331655</v>
      </c>
      <c r="P34" s="9"/>
    </row>
    <row r="35" spans="1:119">
      <c r="A35" s="12"/>
      <c r="B35" s="44">
        <v>575</v>
      </c>
      <c r="C35" s="20" t="s">
        <v>82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11989751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11989751</v>
      </c>
      <c r="O35" s="47">
        <f t="shared" si="1"/>
        <v>45.455669376118408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72847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72847</v>
      </c>
      <c r="O36" s="47">
        <f t="shared" si="1"/>
        <v>0.27617830821024536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SUM(D38:D39)</f>
        <v>11160954</v>
      </c>
      <c r="E37" s="31">
        <f t="shared" si="11"/>
        <v>11096903</v>
      </c>
      <c r="F37" s="31">
        <f t="shared" si="11"/>
        <v>49053353</v>
      </c>
      <c r="G37" s="31">
        <f t="shared" si="11"/>
        <v>1368610</v>
      </c>
      <c r="H37" s="31">
        <f t="shared" si="11"/>
        <v>7549</v>
      </c>
      <c r="I37" s="31">
        <f t="shared" si="11"/>
        <v>32560535</v>
      </c>
      <c r="J37" s="31">
        <f t="shared" si="11"/>
        <v>9095704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114343608</v>
      </c>
      <c r="O37" s="43">
        <f t="shared" si="1"/>
        <v>433.50068241788239</v>
      </c>
      <c r="P37" s="9"/>
    </row>
    <row r="38" spans="1:119">
      <c r="A38" s="12"/>
      <c r="B38" s="44">
        <v>581</v>
      </c>
      <c r="C38" s="20" t="s">
        <v>84</v>
      </c>
      <c r="D38" s="46">
        <v>11160954</v>
      </c>
      <c r="E38" s="46">
        <v>11096903</v>
      </c>
      <c r="F38" s="46">
        <v>49053353</v>
      </c>
      <c r="G38" s="46">
        <v>1368610</v>
      </c>
      <c r="H38" s="46">
        <v>7549</v>
      </c>
      <c r="I38" s="46">
        <v>19013149</v>
      </c>
      <c r="J38" s="46">
        <v>9095704</v>
      </c>
      <c r="K38" s="46">
        <v>0</v>
      </c>
      <c r="L38" s="46">
        <v>0</v>
      </c>
      <c r="M38" s="46">
        <v>0</v>
      </c>
      <c r="N38" s="46">
        <f t="shared" si="10"/>
        <v>100796222</v>
      </c>
      <c r="O38" s="47">
        <f t="shared" si="1"/>
        <v>382.13969094052351</v>
      </c>
      <c r="P38" s="9"/>
    </row>
    <row r="39" spans="1:119" ht="15.75" thickBot="1">
      <c r="A39" s="12"/>
      <c r="B39" s="44">
        <v>591</v>
      </c>
      <c r="C39" s="20" t="s">
        <v>86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13547386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13547386</v>
      </c>
      <c r="O39" s="47">
        <f t="shared" si="1"/>
        <v>51.360991477358894</v>
      </c>
      <c r="P39" s="9"/>
    </row>
    <row r="40" spans="1:119" ht="16.5" thickBot="1">
      <c r="A40" s="14" t="s">
        <v>10</v>
      </c>
      <c r="B40" s="23"/>
      <c r="C40" s="22"/>
      <c r="D40" s="15">
        <f>SUM(D5,D14,D19,D23,D28,D32,D37)</f>
        <v>240270807</v>
      </c>
      <c r="E40" s="15">
        <f t="shared" ref="E40:M40" si="12">SUM(E5,E14,E19,E23,E28,E32,E37)</f>
        <v>35111850</v>
      </c>
      <c r="F40" s="15">
        <f t="shared" si="12"/>
        <v>57136778</v>
      </c>
      <c r="G40" s="15">
        <f t="shared" si="12"/>
        <v>43846702</v>
      </c>
      <c r="H40" s="15">
        <f t="shared" si="12"/>
        <v>9069</v>
      </c>
      <c r="I40" s="15">
        <f t="shared" si="12"/>
        <v>218563293</v>
      </c>
      <c r="J40" s="15">
        <f t="shared" si="12"/>
        <v>122768404</v>
      </c>
      <c r="K40" s="15">
        <f t="shared" si="12"/>
        <v>71840896</v>
      </c>
      <c r="L40" s="15">
        <f t="shared" si="12"/>
        <v>0</v>
      </c>
      <c r="M40" s="15">
        <f t="shared" si="12"/>
        <v>733</v>
      </c>
      <c r="N40" s="15">
        <f t="shared" si="10"/>
        <v>789548532</v>
      </c>
      <c r="O40" s="37">
        <f t="shared" si="1"/>
        <v>2993.3446513602862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95</v>
      </c>
      <c r="M42" s="93"/>
      <c r="N42" s="93"/>
      <c r="O42" s="41">
        <v>263768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59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22904793</v>
      </c>
      <c r="E5" s="26">
        <f t="shared" si="0"/>
        <v>0</v>
      </c>
      <c r="F5" s="26">
        <f t="shared" si="0"/>
        <v>15881666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106550951</v>
      </c>
      <c r="K5" s="26">
        <f t="shared" si="0"/>
        <v>69152599</v>
      </c>
      <c r="L5" s="26">
        <f t="shared" si="0"/>
        <v>0</v>
      </c>
      <c r="M5" s="26">
        <f t="shared" si="0"/>
        <v>175</v>
      </c>
      <c r="N5" s="27">
        <f>SUM(D5:M5)</f>
        <v>214490184</v>
      </c>
      <c r="O5" s="32">
        <f t="shared" ref="O5:O41" si="1">(N5/O$43)</f>
        <v>825.26060960501104</v>
      </c>
      <c r="P5" s="6"/>
    </row>
    <row r="6" spans="1:133">
      <c r="A6" s="12"/>
      <c r="B6" s="44">
        <v>511</v>
      </c>
      <c r="C6" s="20" t="s">
        <v>19</v>
      </c>
      <c r="D6" s="46">
        <v>939285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939285</v>
      </c>
      <c r="O6" s="47">
        <f t="shared" si="1"/>
        <v>3.6139411941240294</v>
      </c>
      <c r="P6" s="9"/>
    </row>
    <row r="7" spans="1:133">
      <c r="A7" s="12"/>
      <c r="B7" s="44">
        <v>512</v>
      </c>
      <c r="C7" s="20" t="s">
        <v>20</v>
      </c>
      <c r="D7" s="46">
        <v>4177511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4177511</v>
      </c>
      <c r="O7" s="47">
        <f t="shared" si="1"/>
        <v>16.073161065923834</v>
      </c>
      <c r="P7" s="9"/>
    </row>
    <row r="8" spans="1:133">
      <c r="A8" s="12"/>
      <c r="B8" s="44">
        <v>513</v>
      </c>
      <c r="C8" s="20" t="s">
        <v>21</v>
      </c>
      <c r="D8" s="46">
        <v>10536723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3548313</v>
      </c>
      <c r="L8" s="46">
        <v>0</v>
      </c>
      <c r="M8" s="46">
        <v>175</v>
      </c>
      <c r="N8" s="46">
        <f t="shared" si="2"/>
        <v>14085211</v>
      </c>
      <c r="O8" s="47">
        <f t="shared" si="1"/>
        <v>54.193481489461576</v>
      </c>
      <c r="P8" s="9"/>
    </row>
    <row r="9" spans="1:133">
      <c r="A9" s="12"/>
      <c r="B9" s="44">
        <v>514</v>
      </c>
      <c r="C9" s="20" t="s">
        <v>22</v>
      </c>
      <c r="D9" s="46">
        <v>2723330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2723330</v>
      </c>
      <c r="O9" s="47">
        <f t="shared" si="1"/>
        <v>10.478134402437805</v>
      </c>
      <c r="P9" s="9"/>
    </row>
    <row r="10" spans="1:133">
      <c r="A10" s="12"/>
      <c r="B10" s="44">
        <v>515</v>
      </c>
      <c r="C10" s="20" t="s">
        <v>66</v>
      </c>
      <c r="D10" s="46">
        <v>1254894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1254894</v>
      </c>
      <c r="O10" s="47">
        <f t="shared" si="1"/>
        <v>4.8282609866644091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15881666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15881666</v>
      </c>
      <c r="O11" s="47">
        <f t="shared" si="1"/>
        <v>61.105422729756143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65604286</v>
      </c>
      <c r="L12" s="46">
        <v>0</v>
      </c>
      <c r="M12" s="46">
        <v>0</v>
      </c>
      <c r="N12" s="46">
        <f t="shared" si="2"/>
        <v>65604286</v>
      </c>
      <c r="O12" s="47">
        <f t="shared" si="1"/>
        <v>252.41543481104708</v>
      </c>
      <c r="P12" s="9"/>
    </row>
    <row r="13" spans="1:133">
      <c r="A13" s="12"/>
      <c r="B13" s="44">
        <v>519</v>
      </c>
      <c r="C13" s="20" t="s">
        <v>75</v>
      </c>
      <c r="D13" s="46">
        <v>3273050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106550951</v>
      </c>
      <c r="K13" s="46">
        <v>0</v>
      </c>
      <c r="L13" s="46">
        <v>0</v>
      </c>
      <c r="M13" s="46">
        <v>0</v>
      </c>
      <c r="N13" s="46">
        <f t="shared" si="2"/>
        <v>109824001</v>
      </c>
      <c r="O13" s="47">
        <f t="shared" si="1"/>
        <v>422.55277292559617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134934714</v>
      </c>
      <c r="E14" s="31">
        <f t="shared" si="3"/>
        <v>13130522</v>
      </c>
      <c r="F14" s="31">
        <f t="shared" si="3"/>
        <v>0</v>
      </c>
      <c r="G14" s="31">
        <f t="shared" si="3"/>
        <v>3325201</v>
      </c>
      <c r="H14" s="31">
        <f t="shared" si="3"/>
        <v>1350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151391787</v>
      </c>
      <c r="O14" s="43">
        <f t="shared" si="1"/>
        <v>582.48669518979943</v>
      </c>
      <c r="P14" s="10"/>
    </row>
    <row r="15" spans="1:133">
      <c r="A15" s="12"/>
      <c r="B15" s="44">
        <v>521</v>
      </c>
      <c r="C15" s="20" t="s">
        <v>27</v>
      </c>
      <c r="D15" s="46">
        <v>99648668</v>
      </c>
      <c r="E15" s="46">
        <v>758032</v>
      </c>
      <c r="F15" s="46">
        <v>0</v>
      </c>
      <c r="G15" s="46">
        <v>2477993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102884693</v>
      </c>
      <c r="O15" s="47">
        <f t="shared" si="1"/>
        <v>395.85347394827363</v>
      </c>
      <c r="P15" s="9"/>
    </row>
    <row r="16" spans="1:133">
      <c r="A16" s="12"/>
      <c r="B16" s="44">
        <v>522</v>
      </c>
      <c r="C16" s="20" t="s">
        <v>28</v>
      </c>
      <c r="D16" s="46">
        <v>32146707</v>
      </c>
      <c r="E16" s="46">
        <v>0</v>
      </c>
      <c r="F16" s="46">
        <v>0</v>
      </c>
      <c r="G16" s="46">
        <v>847208</v>
      </c>
      <c r="H16" s="46">
        <v>1350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32995265</v>
      </c>
      <c r="O16" s="47">
        <f t="shared" si="1"/>
        <v>126.95076296815003</v>
      </c>
      <c r="P16" s="9"/>
    </row>
    <row r="17" spans="1:16">
      <c r="A17" s="12"/>
      <c r="B17" s="44">
        <v>524</v>
      </c>
      <c r="C17" s="20" t="s">
        <v>29</v>
      </c>
      <c r="D17" s="46">
        <v>3139339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3139339</v>
      </c>
      <c r="O17" s="47">
        <f t="shared" si="1"/>
        <v>12.078747701091933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12372490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12372490</v>
      </c>
      <c r="O18" s="47">
        <f t="shared" si="1"/>
        <v>47.603710572283823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50712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154261734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154312446</v>
      </c>
      <c r="O19" s="43">
        <f t="shared" si="1"/>
        <v>593.72406177618063</v>
      </c>
      <c r="P19" s="10"/>
    </row>
    <row r="20" spans="1:16">
      <c r="A20" s="12"/>
      <c r="B20" s="44">
        <v>534</v>
      </c>
      <c r="C20" s="20" t="s">
        <v>76</v>
      </c>
      <c r="D20" s="46">
        <v>50567</v>
      </c>
      <c r="E20" s="46">
        <v>0</v>
      </c>
      <c r="F20" s="46">
        <v>0</v>
      </c>
      <c r="G20" s="46">
        <v>0</v>
      </c>
      <c r="H20" s="46">
        <v>0</v>
      </c>
      <c r="I20" s="46">
        <v>40418180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40468747</v>
      </c>
      <c r="O20" s="47">
        <f t="shared" si="1"/>
        <v>155.70532038506229</v>
      </c>
      <c r="P20" s="9"/>
    </row>
    <row r="21" spans="1:16">
      <c r="A21" s="12"/>
      <c r="B21" s="44">
        <v>536</v>
      </c>
      <c r="C21" s="20" t="s">
        <v>77</v>
      </c>
      <c r="D21" s="46">
        <v>145</v>
      </c>
      <c r="E21" s="46">
        <v>0</v>
      </c>
      <c r="F21" s="46">
        <v>0</v>
      </c>
      <c r="G21" s="46">
        <v>0</v>
      </c>
      <c r="H21" s="46">
        <v>0</v>
      </c>
      <c r="I21" s="46">
        <v>98655284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98655429</v>
      </c>
      <c r="O21" s="47">
        <f t="shared" si="1"/>
        <v>379.58119089209174</v>
      </c>
      <c r="P21" s="9"/>
    </row>
    <row r="22" spans="1:16">
      <c r="A22" s="12"/>
      <c r="B22" s="44">
        <v>538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15188270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15188270</v>
      </c>
      <c r="O22" s="47">
        <f t="shared" si="1"/>
        <v>58.437550499026571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9971233</v>
      </c>
      <c r="E23" s="31">
        <f t="shared" si="6"/>
        <v>0</v>
      </c>
      <c r="F23" s="31">
        <f t="shared" si="6"/>
        <v>0</v>
      </c>
      <c r="G23" s="31">
        <f t="shared" si="6"/>
        <v>12026615</v>
      </c>
      <c r="H23" s="31">
        <f t="shared" si="6"/>
        <v>0</v>
      </c>
      <c r="I23" s="31">
        <f t="shared" si="6"/>
        <v>8236684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30234532</v>
      </c>
      <c r="O23" s="43">
        <f t="shared" si="1"/>
        <v>116.32871884450532</v>
      </c>
      <c r="P23" s="10"/>
    </row>
    <row r="24" spans="1:16">
      <c r="A24" s="12"/>
      <c r="B24" s="44">
        <v>541</v>
      </c>
      <c r="C24" s="20" t="s">
        <v>79</v>
      </c>
      <c r="D24" s="46">
        <v>9971233</v>
      </c>
      <c r="E24" s="46">
        <v>0</v>
      </c>
      <c r="F24" s="46">
        <v>0</v>
      </c>
      <c r="G24" s="46">
        <v>12026615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21997848</v>
      </c>
      <c r="O24" s="47">
        <f t="shared" si="1"/>
        <v>84.637707478857735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1520214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1520214</v>
      </c>
      <c r="O25" s="47">
        <f t="shared" si="1"/>
        <v>5.8490915946534514</v>
      </c>
      <c r="P25" s="9"/>
    </row>
    <row r="26" spans="1:16">
      <c r="A26" s="12"/>
      <c r="B26" s="44">
        <v>543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1045084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1045084</v>
      </c>
      <c r="O26" s="47">
        <f t="shared" si="1"/>
        <v>4.0210075950535966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5671386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5671386</v>
      </c>
      <c r="O27" s="47">
        <f t="shared" si="1"/>
        <v>21.820912175940531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6791144</v>
      </c>
      <c r="E28" s="31">
        <f t="shared" si="8"/>
        <v>9501908</v>
      </c>
      <c r="F28" s="31">
        <f t="shared" si="8"/>
        <v>0</v>
      </c>
      <c r="G28" s="31">
        <f t="shared" si="8"/>
        <v>12423758</v>
      </c>
      <c r="H28" s="31">
        <f t="shared" si="8"/>
        <v>0</v>
      </c>
      <c r="I28" s="31">
        <f t="shared" si="8"/>
        <v>699769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29416579</v>
      </c>
      <c r="O28" s="43">
        <f t="shared" si="1"/>
        <v>113.18160796595693</v>
      </c>
      <c r="P28" s="10"/>
    </row>
    <row r="29" spans="1:16">
      <c r="A29" s="13"/>
      <c r="B29" s="45">
        <v>552</v>
      </c>
      <c r="C29" s="21" t="s">
        <v>42</v>
      </c>
      <c r="D29" s="46">
        <v>5324800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5324800</v>
      </c>
      <c r="O29" s="47">
        <f t="shared" si="1"/>
        <v>20.487406985602487</v>
      </c>
      <c r="P29" s="9"/>
    </row>
    <row r="30" spans="1:16">
      <c r="A30" s="13"/>
      <c r="B30" s="45">
        <v>554</v>
      </c>
      <c r="C30" s="21" t="s">
        <v>43</v>
      </c>
      <c r="D30" s="46">
        <v>403103</v>
      </c>
      <c r="E30" s="46">
        <v>4645318</v>
      </c>
      <c r="F30" s="46">
        <v>0</v>
      </c>
      <c r="G30" s="46">
        <v>135398</v>
      </c>
      <c r="H30" s="46">
        <v>0</v>
      </c>
      <c r="I30" s="46">
        <v>699769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5883588</v>
      </c>
      <c r="O30" s="47">
        <f t="shared" si="1"/>
        <v>22.63736889490816</v>
      </c>
      <c r="P30" s="9"/>
    </row>
    <row r="31" spans="1:16">
      <c r="A31" s="13"/>
      <c r="B31" s="45">
        <v>559</v>
      </c>
      <c r="C31" s="21" t="s">
        <v>44</v>
      </c>
      <c r="D31" s="46">
        <v>1063241</v>
      </c>
      <c r="E31" s="46">
        <v>4856590</v>
      </c>
      <c r="F31" s="46">
        <v>0</v>
      </c>
      <c r="G31" s="46">
        <v>12288360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18208191</v>
      </c>
      <c r="O31" s="47">
        <f t="shared" si="1"/>
        <v>70.056832085446274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41621699</v>
      </c>
      <c r="E32" s="31">
        <f t="shared" si="9"/>
        <v>361169</v>
      </c>
      <c r="F32" s="31">
        <f t="shared" si="9"/>
        <v>0</v>
      </c>
      <c r="G32" s="31">
        <f t="shared" si="9"/>
        <v>8309812</v>
      </c>
      <c r="H32" s="31">
        <f t="shared" si="9"/>
        <v>0</v>
      </c>
      <c r="I32" s="31">
        <f t="shared" si="9"/>
        <v>21869568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1" si="10">SUM(D32:M32)</f>
        <v>72162248</v>
      </c>
      <c r="O32" s="43">
        <f t="shared" si="1"/>
        <v>277.64748793794678</v>
      </c>
      <c r="P32" s="9"/>
    </row>
    <row r="33" spans="1:119">
      <c r="A33" s="12"/>
      <c r="B33" s="44">
        <v>571</v>
      </c>
      <c r="C33" s="20" t="s">
        <v>46</v>
      </c>
      <c r="D33" s="46">
        <v>6587919</v>
      </c>
      <c r="E33" s="46">
        <v>62508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6650427</v>
      </c>
      <c r="O33" s="47">
        <f t="shared" si="1"/>
        <v>25.58781636437789</v>
      </c>
      <c r="P33" s="9"/>
    </row>
    <row r="34" spans="1:119">
      <c r="A34" s="12"/>
      <c r="B34" s="44">
        <v>572</v>
      </c>
      <c r="C34" s="20" t="s">
        <v>81</v>
      </c>
      <c r="D34" s="46">
        <v>35033780</v>
      </c>
      <c r="E34" s="46">
        <v>241076</v>
      </c>
      <c r="F34" s="46">
        <v>0</v>
      </c>
      <c r="G34" s="46">
        <v>8309812</v>
      </c>
      <c r="H34" s="46">
        <v>0</v>
      </c>
      <c r="I34" s="46">
        <v>9893372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53478040</v>
      </c>
      <c r="O34" s="47">
        <f t="shared" si="1"/>
        <v>205.75915908059068</v>
      </c>
      <c r="P34" s="9"/>
    </row>
    <row r="35" spans="1:119">
      <c r="A35" s="12"/>
      <c r="B35" s="44">
        <v>575</v>
      </c>
      <c r="C35" s="20" t="s">
        <v>82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11976196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11976196</v>
      </c>
      <c r="O35" s="47">
        <f t="shared" si="1"/>
        <v>46.078951620970656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57585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57585</v>
      </c>
      <c r="O36" s="47">
        <f t="shared" si="1"/>
        <v>0.22156087200757196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SUM(D38:D40)</f>
        <v>13460670</v>
      </c>
      <c r="E37" s="31">
        <f t="shared" si="11"/>
        <v>13743953</v>
      </c>
      <c r="F37" s="31">
        <f t="shared" si="11"/>
        <v>60004403</v>
      </c>
      <c r="G37" s="31">
        <f t="shared" si="11"/>
        <v>773410</v>
      </c>
      <c r="H37" s="31">
        <f t="shared" si="11"/>
        <v>8140</v>
      </c>
      <c r="I37" s="31">
        <f t="shared" si="11"/>
        <v>35106721</v>
      </c>
      <c r="J37" s="31">
        <f t="shared" si="11"/>
        <v>1030325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124127622</v>
      </c>
      <c r="O37" s="43">
        <f t="shared" si="1"/>
        <v>477.5865966926504</v>
      </c>
      <c r="P37" s="9"/>
    </row>
    <row r="38" spans="1:119">
      <c r="A38" s="12"/>
      <c r="B38" s="44">
        <v>581</v>
      </c>
      <c r="C38" s="20" t="s">
        <v>84</v>
      </c>
      <c r="D38" s="46">
        <v>13460670</v>
      </c>
      <c r="E38" s="46">
        <v>13743953</v>
      </c>
      <c r="F38" s="46">
        <v>60004403</v>
      </c>
      <c r="G38" s="46">
        <v>773410</v>
      </c>
      <c r="H38" s="46">
        <v>8140</v>
      </c>
      <c r="I38" s="46">
        <v>19535129</v>
      </c>
      <c r="J38" s="46">
        <v>1030325</v>
      </c>
      <c r="K38" s="46">
        <v>0</v>
      </c>
      <c r="L38" s="46">
        <v>0</v>
      </c>
      <c r="M38" s="46">
        <v>0</v>
      </c>
      <c r="N38" s="46">
        <f t="shared" si="10"/>
        <v>108556030</v>
      </c>
      <c r="O38" s="47">
        <f t="shared" si="1"/>
        <v>417.67419759451496</v>
      </c>
      <c r="P38" s="9"/>
    </row>
    <row r="39" spans="1:119">
      <c r="A39" s="12"/>
      <c r="B39" s="44">
        <v>590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74182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74182</v>
      </c>
      <c r="O39" s="47">
        <f t="shared" si="1"/>
        <v>0.28541857440767049</v>
      </c>
      <c r="P39" s="9"/>
    </row>
    <row r="40" spans="1:119" ht="15.75" thickBot="1">
      <c r="A40" s="12"/>
      <c r="B40" s="44">
        <v>591</v>
      </c>
      <c r="C40" s="20" t="s">
        <v>86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15497410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15497410</v>
      </c>
      <c r="O40" s="47">
        <f t="shared" si="1"/>
        <v>59.626980523727809</v>
      </c>
      <c r="P40" s="9"/>
    </row>
    <row r="41" spans="1:119" ht="16.5" thickBot="1">
      <c r="A41" s="14" t="s">
        <v>10</v>
      </c>
      <c r="B41" s="23"/>
      <c r="C41" s="22"/>
      <c r="D41" s="15">
        <f>SUM(D5,D14,D19,D23,D28,D32,D37)</f>
        <v>229734965</v>
      </c>
      <c r="E41" s="15">
        <f t="shared" ref="E41:M41" si="12">SUM(E5,E14,E19,E23,E28,E32,E37)</f>
        <v>36737552</v>
      </c>
      <c r="F41" s="15">
        <f t="shared" si="12"/>
        <v>75886069</v>
      </c>
      <c r="G41" s="15">
        <f t="shared" si="12"/>
        <v>36858796</v>
      </c>
      <c r="H41" s="15">
        <f t="shared" si="12"/>
        <v>9490</v>
      </c>
      <c r="I41" s="15">
        <f t="shared" si="12"/>
        <v>220174476</v>
      </c>
      <c r="J41" s="15">
        <f t="shared" si="12"/>
        <v>107581276</v>
      </c>
      <c r="K41" s="15">
        <f t="shared" si="12"/>
        <v>69152599</v>
      </c>
      <c r="L41" s="15">
        <f t="shared" si="12"/>
        <v>0</v>
      </c>
      <c r="M41" s="15">
        <f t="shared" si="12"/>
        <v>175</v>
      </c>
      <c r="N41" s="15">
        <f t="shared" si="10"/>
        <v>776135398</v>
      </c>
      <c r="O41" s="37">
        <f t="shared" si="1"/>
        <v>2986.2157780120506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93</v>
      </c>
      <c r="M43" s="93"/>
      <c r="N43" s="93"/>
      <c r="O43" s="41">
        <v>259906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24330848</v>
      </c>
      <c r="E5" s="26">
        <f t="shared" si="0"/>
        <v>0</v>
      </c>
      <c r="F5" s="26">
        <f t="shared" si="0"/>
        <v>15623497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109901977</v>
      </c>
      <c r="K5" s="26">
        <f t="shared" si="0"/>
        <v>66189853</v>
      </c>
      <c r="L5" s="26">
        <f t="shared" si="0"/>
        <v>0</v>
      </c>
      <c r="M5" s="26">
        <f t="shared" si="0"/>
        <v>0</v>
      </c>
      <c r="N5" s="27">
        <f>SUM(D5:M5)</f>
        <v>216046175</v>
      </c>
      <c r="O5" s="32">
        <f t="shared" ref="O5:O41" si="1">(N5/O$43)</f>
        <v>841.6913406134463</v>
      </c>
      <c r="P5" s="6"/>
    </row>
    <row r="6" spans="1:133">
      <c r="A6" s="12"/>
      <c r="B6" s="44">
        <v>511</v>
      </c>
      <c r="C6" s="20" t="s">
        <v>19</v>
      </c>
      <c r="D6" s="46">
        <v>946903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946903</v>
      </c>
      <c r="O6" s="47">
        <f t="shared" si="1"/>
        <v>3.6890264569640916</v>
      </c>
      <c r="P6" s="9"/>
    </row>
    <row r="7" spans="1:133">
      <c r="A7" s="12"/>
      <c r="B7" s="44">
        <v>512</v>
      </c>
      <c r="C7" s="20" t="s">
        <v>20</v>
      </c>
      <c r="D7" s="46">
        <v>3291387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3291387</v>
      </c>
      <c r="O7" s="47">
        <f t="shared" si="1"/>
        <v>12.822869631955617</v>
      </c>
      <c r="P7" s="9"/>
    </row>
    <row r="8" spans="1:133">
      <c r="A8" s="12"/>
      <c r="B8" s="44">
        <v>513</v>
      </c>
      <c r="C8" s="20" t="s">
        <v>21</v>
      </c>
      <c r="D8" s="46">
        <v>10101759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3629929</v>
      </c>
      <c r="L8" s="46">
        <v>0</v>
      </c>
      <c r="M8" s="46">
        <v>0</v>
      </c>
      <c r="N8" s="46">
        <f t="shared" si="2"/>
        <v>13731688</v>
      </c>
      <c r="O8" s="47">
        <f t="shared" si="1"/>
        <v>53.497095616738285</v>
      </c>
      <c r="P8" s="9"/>
    </row>
    <row r="9" spans="1:133">
      <c r="A9" s="12"/>
      <c r="B9" s="44">
        <v>514</v>
      </c>
      <c r="C9" s="20" t="s">
        <v>22</v>
      </c>
      <c r="D9" s="46">
        <v>4125877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4125877</v>
      </c>
      <c r="O9" s="47">
        <f t="shared" si="1"/>
        <v>16.073947818498446</v>
      </c>
      <c r="P9" s="9"/>
    </row>
    <row r="10" spans="1:133">
      <c r="A10" s="12"/>
      <c r="B10" s="44">
        <v>515</v>
      </c>
      <c r="C10" s="20" t="s">
        <v>66</v>
      </c>
      <c r="D10" s="46">
        <v>630957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630957</v>
      </c>
      <c r="O10" s="47">
        <f t="shared" si="1"/>
        <v>2.4581367534020826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15623497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15623497</v>
      </c>
      <c r="O11" s="47">
        <f t="shared" si="1"/>
        <v>60.867368445658229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62559924</v>
      </c>
      <c r="L12" s="46">
        <v>0</v>
      </c>
      <c r="M12" s="46">
        <v>0</v>
      </c>
      <c r="N12" s="46">
        <f t="shared" si="2"/>
        <v>62559924</v>
      </c>
      <c r="O12" s="47">
        <f t="shared" si="1"/>
        <v>243.72635294392651</v>
      </c>
      <c r="P12" s="9"/>
    </row>
    <row r="13" spans="1:133">
      <c r="A13" s="12"/>
      <c r="B13" s="44">
        <v>519</v>
      </c>
      <c r="C13" s="20" t="s">
        <v>75</v>
      </c>
      <c r="D13" s="46">
        <v>5233965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109901977</v>
      </c>
      <c r="K13" s="46">
        <v>0</v>
      </c>
      <c r="L13" s="46">
        <v>0</v>
      </c>
      <c r="M13" s="46">
        <v>0</v>
      </c>
      <c r="N13" s="46">
        <f t="shared" si="2"/>
        <v>115135942</v>
      </c>
      <c r="O13" s="47">
        <f t="shared" si="1"/>
        <v>448.55654294630301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128364038</v>
      </c>
      <c r="E14" s="31">
        <f t="shared" si="3"/>
        <v>13835913</v>
      </c>
      <c r="F14" s="31">
        <f t="shared" si="3"/>
        <v>0</v>
      </c>
      <c r="G14" s="31">
        <f t="shared" si="3"/>
        <v>1860348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144060299</v>
      </c>
      <c r="O14" s="43">
        <f t="shared" si="1"/>
        <v>561.24255009135857</v>
      </c>
      <c r="P14" s="10"/>
    </row>
    <row r="15" spans="1:133">
      <c r="A15" s="12"/>
      <c r="B15" s="44">
        <v>521</v>
      </c>
      <c r="C15" s="20" t="s">
        <v>27</v>
      </c>
      <c r="D15" s="46">
        <v>93406677</v>
      </c>
      <c r="E15" s="46">
        <v>655065</v>
      </c>
      <c r="F15" s="46">
        <v>0</v>
      </c>
      <c r="G15" s="46">
        <v>1563456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95625198</v>
      </c>
      <c r="O15" s="47">
        <f t="shared" si="1"/>
        <v>372.54490203793813</v>
      </c>
      <c r="P15" s="9"/>
    </row>
    <row r="16" spans="1:133">
      <c r="A16" s="12"/>
      <c r="B16" s="44">
        <v>522</v>
      </c>
      <c r="C16" s="20" t="s">
        <v>28</v>
      </c>
      <c r="D16" s="46">
        <v>31642531</v>
      </c>
      <c r="E16" s="46">
        <v>0</v>
      </c>
      <c r="F16" s="46">
        <v>0</v>
      </c>
      <c r="G16" s="46">
        <v>296892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31939423</v>
      </c>
      <c r="O16" s="47">
        <f t="shared" si="1"/>
        <v>124.43236156941884</v>
      </c>
      <c r="P16" s="9"/>
    </row>
    <row r="17" spans="1:16">
      <c r="A17" s="12"/>
      <c r="B17" s="44">
        <v>524</v>
      </c>
      <c r="C17" s="20" t="s">
        <v>29</v>
      </c>
      <c r="D17" s="46">
        <v>3314830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3314830</v>
      </c>
      <c r="O17" s="47">
        <f t="shared" si="1"/>
        <v>12.91420089527468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13180848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13180848</v>
      </c>
      <c r="O18" s="47">
        <f t="shared" si="1"/>
        <v>51.35108558872686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SUM(D20:D22)</f>
        <v>43096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159762464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159805560</v>
      </c>
      <c r="O19" s="43">
        <f t="shared" si="1"/>
        <v>622.58429724054372</v>
      </c>
      <c r="P19" s="10"/>
    </row>
    <row r="20" spans="1:16">
      <c r="A20" s="12"/>
      <c r="B20" s="44">
        <v>534</v>
      </c>
      <c r="C20" s="20" t="s">
        <v>76</v>
      </c>
      <c r="D20" s="46">
        <v>43096</v>
      </c>
      <c r="E20" s="46">
        <v>0</v>
      </c>
      <c r="F20" s="46">
        <v>0</v>
      </c>
      <c r="G20" s="46">
        <v>0</v>
      </c>
      <c r="H20" s="46">
        <v>0</v>
      </c>
      <c r="I20" s="46">
        <v>44870738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44913834</v>
      </c>
      <c r="O20" s="47">
        <f t="shared" si="1"/>
        <v>174.97919207109214</v>
      </c>
      <c r="P20" s="9"/>
    </row>
    <row r="21" spans="1:16">
      <c r="A21" s="12"/>
      <c r="B21" s="44">
        <v>536</v>
      </c>
      <c r="C21" s="20" t="s">
        <v>77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100235621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100235621</v>
      </c>
      <c r="O21" s="47">
        <f t="shared" si="1"/>
        <v>390.50658599584699</v>
      </c>
      <c r="P21" s="9"/>
    </row>
    <row r="22" spans="1:16">
      <c r="A22" s="12"/>
      <c r="B22" s="44">
        <v>538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14656105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14656105</v>
      </c>
      <c r="O22" s="47">
        <f t="shared" si="1"/>
        <v>57.098519173604593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SUM(D24:D27)</f>
        <v>10044471</v>
      </c>
      <c r="E23" s="31">
        <f t="shared" si="6"/>
        <v>0</v>
      </c>
      <c r="F23" s="31">
        <f t="shared" si="6"/>
        <v>0</v>
      </c>
      <c r="G23" s="31">
        <f t="shared" si="6"/>
        <v>19674772</v>
      </c>
      <c r="H23" s="31">
        <f t="shared" si="6"/>
        <v>0</v>
      </c>
      <c r="I23" s="31">
        <f t="shared" si="6"/>
        <v>7741179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37460422</v>
      </c>
      <c r="O23" s="43">
        <f t="shared" si="1"/>
        <v>145.94154612145036</v>
      </c>
      <c r="P23" s="10"/>
    </row>
    <row r="24" spans="1:16">
      <c r="A24" s="12"/>
      <c r="B24" s="44">
        <v>541</v>
      </c>
      <c r="C24" s="20" t="s">
        <v>79</v>
      </c>
      <c r="D24" s="46">
        <v>10044471</v>
      </c>
      <c r="E24" s="46">
        <v>0</v>
      </c>
      <c r="F24" s="46">
        <v>0</v>
      </c>
      <c r="G24" s="46">
        <v>19674772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29719243</v>
      </c>
      <c r="O24" s="47">
        <f t="shared" si="1"/>
        <v>115.78279264924167</v>
      </c>
      <c r="P24" s="9"/>
    </row>
    <row r="25" spans="1:16">
      <c r="A25" s="12"/>
      <c r="B25" s="44">
        <v>542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1741098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1741098</v>
      </c>
      <c r="O25" s="47">
        <f t="shared" si="1"/>
        <v>6.7831199036936898</v>
      </c>
      <c r="P25" s="9"/>
    </row>
    <row r="26" spans="1:16">
      <c r="A26" s="12"/>
      <c r="B26" s="44">
        <v>543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872936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872936</v>
      </c>
      <c r="O26" s="47">
        <f t="shared" si="1"/>
        <v>3.4008594325251966</v>
      </c>
      <c r="P26" s="9"/>
    </row>
    <row r="27" spans="1:16">
      <c r="A27" s="12"/>
      <c r="B27" s="44">
        <v>545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5127145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5127145</v>
      </c>
      <c r="O27" s="47">
        <f t="shared" si="1"/>
        <v>19.974774135989808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7752289</v>
      </c>
      <c r="E28" s="31">
        <f t="shared" si="8"/>
        <v>8074302</v>
      </c>
      <c r="F28" s="31">
        <f t="shared" si="8"/>
        <v>0</v>
      </c>
      <c r="G28" s="31">
        <f t="shared" si="8"/>
        <v>862451</v>
      </c>
      <c r="H28" s="31">
        <f t="shared" si="8"/>
        <v>0</v>
      </c>
      <c r="I28" s="31">
        <f t="shared" si="8"/>
        <v>733365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17422407</v>
      </c>
      <c r="O28" s="43">
        <f t="shared" si="1"/>
        <v>67.875717330071183</v>
      </c>
      <c r="P28" s="10"/>
    </row>
    <row r="29" spans="1:16">
      <c r="A29" s="13"/>
      <c r="B29" s="45">
        <v>552</v>
      </c>
      <c r="C29" s="21" t="s">
        <v>42</v>
      </c>
      <c r="D29" s="46">
        <v>6551084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6551084</v>
      </c>
      <c r="O29" s="47">
        <f t="shared" si="1"/>
        <v>25.522278625998808</v>
      </c>
      <c r="P29" s="9"/>
    </row>
    <row r="30" spans="1:16">
      <c r="A30" s="13"/>
      <c r="B30" s="45">
        <v>554</v>
      </c>
      <c r="C30" s="21" t="s">
        <v>43</v>
      </c>
      <c r="D30" s="46">
        <v>344015</v>
      </c>
      <c r="E30" s="46">
        <v>3679268</v>
      </c>
      <c r="F30" s="46">
        <v>0</v>
      </c>
      <c r="G30" s="46">
        <v>28179</v>
      </c>
      <c r="H30" s="46">
        <v>0</v>
      </c>
      <c r="I30" s="46">
        <v>733365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4784827</v>
      </c>
      <c r="O30" s="47">
        <f t="shared" si="1"/>
        <v>18.641142118037564</v>
      </c>
      <c r="P30" s="9"/>
    </row>
    <row r="31" spans="1:16">
      <c r="A31" s="13"/>
      <c r="B31" s="45">
        <v>559</v>
      </c>
      <c r="C31" s="21" t="s">
        <v>44</v>
      </c>
      <c r="D31" s="46">
        <v>857190</v>
      </c>
      <c r="E31" s="46">
        <v>4395034</v>
      </c>
      <c r="F31" s="46">
        <v>0</v>
      </c>
      <c r="G31" s="46">
        <v>834272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6086496</v>
      </c>
      <c r="O31" s="47">
        <f t="shared" si="1"/>
        <v>23.712296586034807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39642757</v>
      </c>
      <c r="E32" s="31">
        <f t="shared" si="9"/>
        <v>362723</v>
      </c>
      <c r="F32" s="31">
        <f t="shared" si="9"/>
        <v>0</v>
      </c>
      <c r="G32" s="31">
        <f t="shared" si="9"/>
        <v>13912996</v>
      </c>
      <c r="H32" s="31">
        <f t="shared" si="9"/>
        <v>0</v>
      </c>
      <c r="I32" s="31">
        <f t="shared" si="9"/>
        <v>22629949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41" si="10">SUM(D32:M32)</f>
        <v>76548425</v>
      </c>
      <c r="O32" s="43">
        <f t="shared" si="1"/>
        <v>298.22396281766083</v>
      </c>
      <c r="P32" s="9"/>
    </row>
    <row r="33" spans="1:119">
      <c r="A33" s="12"/>
      <c r="B33" s="44">
        <v>571</v>
      </c>
      <c r="C33" s="20" t="s">
        <v>46</v>
      </c>
      <c r="D33" s="46">
        <v>6114665</v>
      </c>
      <c r="E33" s="46">
        <v>77811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6192476</v>
      </c>
      <c r="O33" s="47">
        <f t="shared" si="1"/>
        <v>24.125182619671889</v>
      </c>
      <c r="P33" s="9"/>
    </row>
    <row r="34" spans="1:119">
      <c r="A34" s="12"/>
      <c r="B34" s="44">
        <v>572</v>
      </c>
      <c r="C34" s="20" t="s">
        <v>81</v>
      </c>
      <c r="D34" s="46">
        <v>33528092</v>
      </c>
      <c r="E34" s="46">
        <v>200754</v>
      </c>
      <c r="F34" s="46">
        <v>0</v>
      </c>
      <c r="G34" s="46">
        <v>13912996</v>
      </c>
      <c r="H34" s="46">
        <v>0</v>
      </c>
      <c r="I34" s="46">
        <v>9851639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57493481</v>
      </c>
      <c r="O34" s="47">
        <f t="shared" si="1"/>
        <v>223.98806690016013</v>
      </c>
      <c r="P34" s="9"/>
    </row>
    <row r="35" spans="1:119">
      <c r="A35" s="12"/>
      <c r="B35" s="44">
        <v>575</v>
      </c>
      <c r="C35" s="20" t="s">
        <v>82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12778310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12778310</v>
      </c>
      <c r="O35" s="47">
        <f t="shared" si="1"/>
        <v>49.782843295764003</v>
      </c>
      <c r="P35" s="9"/>
    </row>
    <row r="36" spans="1:119">
      <c r="A36" s="12"/>
      <c r="B36" s="44">
        <v>579</v>
      </c>
      <c r="C36" s="20" t="s">
        <v>50</v>
      </c>
      <c r="D36" s="46">
        <v>0</v>
      </c>
      <c r="E36" s="46">
        <v>84158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84158</v>
      </c>
      <c r="O36" s="47">
        <f t="shared" si="1"/>
        <v>0.32787000206481975</v>
      </c>
      <c r="P36" s="9"/>
    </row>
    <row r="37" spans="1:119" ht="15.75">
      <c r="A37" s="28" t="s">
        <v>83</v>
      </c>
      <c r="B37" s="29"/>
      <c r="C37" s="30"/>
      <c r="D37" s="31">
        <f t="shared" ref="D37:M37" si="11">SUM(D38:D40)</f>
        <v>10628033</v>
      </c>
      <c r="E37" s="31">
        <f t="shared" si="11"/>
        <v>12488317</v>
      </c>
      <c r="F37" s="31">
        <f t="shared" si="11"/>
        <v>112985</v>
      </c>
      <c r="G37" s="31">
        <f t="shared" si="11"/>
        <v>1249707</v>
      </c>
      <c r="H37" s="31">
        <f t="shared" si="11"/>
        <v>6915</v>
      </c>
      <c r="I37" s="31">
        <f t="shared" si="11"/>
        <v>32990608</v>
      </c>
      <c r="J37" s="31">
        <f t="shared" si="11"/>
        <v>1199988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58676553</v>
      </c>
      <c r="O37" s="43">
        <f t="shared" si="1"/>
        <v>228.59718093664898</v>
      </c>
      <c r="P37" s="9"/>
    </row>
    <row r="38" spans="1:119">
      <c r="A38" s="12"/>
      <c r="B38" s="44">
        <v>581</v>
      </c>
      <c r="C38" s="20" t="s">
        <v>84</v>
      </c>
      <c r="D38" s="46">
        <v>10628033</v>
      </c>
      <c r="E38" s="46">
        <v>12488317</v>
      </c>
      <c r="F38" s="46">
        <v>112985</v>
      </c>
      <c r="G38" s="46">
        <v>1249707</v>
      </c>
      <c r="H38" s="46">
        <v>6915</v>
      </c>
      <c r="I38" s="46">
        <v>17650440</v>
      </c>
      <c r="J38" s="46">
        <v>1199988</v>
      </c>
      <c r="K38" s="46">
        <v>0</v>
      </c>
      <c r="L38" s="46">
        <v>0</v>
      </c>
      <c r="M38" s="46">
        <v>0</v>
      </c>
      <c r="N38" s="46">
        <f t="shared" si="10"/>
        <v>43336385</v>
      </c>
      <c r="O38" s="47">
        <f t="shared" si="1"/>
        <v>168.83363007000906</v>
      </c>
      <c r="P38" s="9"/>
    </row>
    <row r="39" spans="1:119">
      <c r="A39" s="12"/>
      <c r="B39" s="44">
        <v>590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911465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911465</v>
      </c>
      <c r="O39" s="47">
        <f t="shared" si="1"/>
        <v>3.5509640370732543</v>
      </c>
      <c r="P39" s="9"/>
    </row>
    <row r="40" spans="1:119" ht="15.75" thickBot="1">
      <c r="A40" s="12"/>
      <c r="B40" s="44">
        <v>591</v>
      </c>
      <c r="C40" s="20" t="s">
        <v>86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14428703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14428703</v>
      </c>
      <c r="O40" s="47">
        <f t="shared" si="1"/>
        <v>56.212586829566661</v>
      </c>
      <c r="P40" s="9"/>
    </row>
    <row r="41" spans="1:119" ht="16.5" thickBot="1">
      <c r="A41" s="14" t="s">
        <v>10</v>
      </c>
      <c r="B41" s="23"/>
      <c r="C41" s="22"/>
      <c r="D41" s="15">
        <f>SUM(D5,D14,D19,D23,D28,D32,D37)</f>
        <v>220805532</v>
      </c>
      <c r="E41" s="15">
        <f t="shared" ref="E41:M41" si="12">SUM(E5,E14,E19,E23,E28,E32,E37)</f>
        <v>34761255</v>
      </c>
      <c r="F41" s="15">
        <f t="shared" si="12"/>
        <v>15736482</v>
      </c>
      <c r="G41" s="15">
        <f t="shared" si="12"/>
        <v>37560274</v>
      </c>
      <c r="H41" s="15">
        <f t="shared" si="12"/>
        <v>6915</v>
      </c>
      <c r="I41" s="15">
        <f t="shared" si="12"/>
        <v>223857565</v>
      </c>
      <c r="J41" s="15">
        <f t="shared" si="12"/>
        <v>111101965</v>
      </c>
      <c r="K41" s="15">
        <f t="shared" si="12"/>
        <v>66189853</v>
      </c>
      <c r="L41" s="15">
        <f t="shared" si="12"/>
        <v>0</v>
      </c>
      <c r="M41" s="15">
        <f t="shared" si="12"/>
        <v>0</v>
      </c>
      <c r="N41" s="15">
        <f t="shared" si="10"/>
        <v>710019841</v>
      </c>
      <c r="O41" s="37">
        <f t="shared" si="1"/>
        <v>2766.1565951511798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91</v>
      </c>
      <c r="M43" s="93"/>
      <c r="N43" s="93"/>
      <c r="O43" s="41">
        <v>256681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2024-06-05T20:40:30Z</cp:lastPrinted>
  <dcterms:created xsi:type="dcterms:W3CDTF">2000-08-31T21:26:31Z</dcterms:created>
  <dcterms:modified xsi:type="dcterms:W3CDTF">2024-07-02T15:12:43Z</dcterms:modified>
</cp:coreProperties>
</file>