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5" documentId="11_214502A7EE84142F6B3A5347274F088886FE7A2C" xr6:coauthVersionLast="47" xr6:coauthVersionMax="47" xr10:uidLastSave="{B640DF35-D1CA-431A-B0B1-A1710F1F5E3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'2009'!$A$1:$O$32</definedName>
    <definedName name="_xlnm.Print_Area" localSheetId="13">'2010'!$A$1:$O$34</definedName>
    <definedName name="_xlnm.Print_Area" localSheetId="12">'2011'!$A$1:$O$36</definedName>
    <definedName name="_xlnm.Print_Area" localSheetId="11">'2012'!$A$1:$O$36</definedName>
    <definedName name="_xlnm.Print_Area" localSheetId="10">'2013'!$A$1:$O$35</definedName>
    <definedName name="_xlnm.Print_Area" localSheetId="9">'2014'!$A$1:$O$34</definedName>
    <definedName name="_xlnm.Print_Area" localSheetId="8">'2015'!$A$1:$O$34</definedName>
    <definedName name="_xlnm.Print_Area" localSheetId="7">'2016'!$A$1:$O$33</definedName>
    <definedName name="_xlnm.Print_Area" localSheetId="6">'2017'!$A$1:$O$33</definedName>
    <definedName name="_xlnm.Print_Area" localSheetId="5">'2018'!$A$1:$O$34</definedName>
    <definedName name="_xlnm.Print_Area" localSheetId="4">'2019'!$A$1:$O$34</definedName>
    <definedName name="_xlnm.Print_Area" localSheetId="3">'2020'!$A$1:$O$35</definedName>
    <definedName name="_xlnm.Print_Area" localSheetId="2">'2021'!$A$1:$P$35</definedName>
    <definedName name="_xlnm.Print_Area" localSheetId="1">'2022'!$A$1:$P$35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 l="1"/>
  <c r="O29" i="49" l="1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25" i="49"/>
  <c r="P25" i="49" s="1"/>
  <c r="O22" i="49"/>
  <c r="P22" i="49" s="1"/>
  <c r="O18" i="49"/>
  <c r="P18" i="49" s="1"/>
  <c r="O5" i="49"/>
  <c r="P5" i="49" s="1"/>
  <c r="O14" i="49"/>
  <c r="P14" i="49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L31" i="48" s="1"/>
  <c r="K5" i="48"/>
  <c r="J5" i="48"/>
  <c r="J31" i="48" s="1"/>
  <c r="I5" i="48"/>
  <c r="H5" i="48"/>
  <c r="G5" i="48"/>
  <c r="F5" i="48"/>
  <c r="E5" i="48"/>
  <c r="D5" i="48"/>
  <c r="D31" i="48" s="1"/>
  <c r="O30" i="49" l="1"/>
  <c r="P30" i="49" s="1"/>
  <c r="N31" i="48"/>
  <c r="F31" i="48"/>
  <c r="M31" i="48"/>
  <c r="E31" i="48"/>
  <c r="G31" i="48"/>
  <c r="K31" i="48"/>
  <c r="H31" i="48"/>
  <c r="I31" i="48"/>
  <c r="O28" i="48"/>
  <c r="P28" i="48" s="1"/>
  <c r="O25" i="48"/>
  <c r="P25" i="48" s="1"/>
  <c r="O22" i="48"/>
  <c r="P22" i="48" s="1"/>
  <c r="O18" i="48"/>
  <c r="P18" i="48" s="1"/>
  <c r="O14" i="48"/>
  <c r="P14" i="48" s="1"/>
  <c r="O5" i="48"/>
  <c r="P5" i="48" s="1"/>
  <c r="D31" i="47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N25" i="47"/>
  <c r="M25" i="47"/>
  <c r="L25" i="47"/>
  <c r="K25" i="47"/>
  <c r="J25" i="47"/>
  <c r="I25" i="47"/>
  <c r="I31" i="47" s="1"/>
  <c r="H25" i="47"/>
  <c r="G25" i="47"/>
  <c r="F25" i="47"/>
  <c r="E25" i="47"/>
  <c r="D25" i="47"/>
  <c r="O24" i="47"/>
  <c r="P24" i="47" s="1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/>
  <c r="O11" i="47"/>
  <c r="P11" i="47"/>
  <c r="O10" i="47"/>
  <c r="P10" i="47"/>
  <c r="O9" i="47"/>
  <c r="P9" i="47" s="1"/>
  <c r="O8" i="47"/>
  <c r="P8" i="47" s="1"/>
  <c r="O7" i="47"/>
  <c r="P7" i="47" s="1"/>
  <c r="O6" i="47"/>
  <c r="P6" i="47"/>
  <c r="N5" i="47"/>
  <c r="N31" i="47" s="1"/>
  <c r="M5" i="47"/>
  <c r="L5" i="47"/>
  <c r="K5" i="47"/>
  <c r="J5" i="47"/>
  <c r="I5" i="47"/>
  <c r="H5" i="47"/>
  <c r="G5" i="47"/>
  <c r="F5" i="47"/>
  <c r="E5" i="47"/>
  <c r="D5" i="47"/>
  <c r="N30" i="46"/>
  <c r="O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/>
  <c r="N19" i="46"/>
  <c r="O19" i="46" s="1"/>
  <c r="M18" i="46"/>
  <c r="L18" i="46"/>
  <c r="K18" i="46"/>
  <c r="J18" i="46"/>
  <c r="I18" i="46"/>
  <c r="H18" i="46"/>
  <c r="N18" i="46" s="1"/>
  <c r="O18" i="46" s="1"/>
  <c r="G18" i="46"/>
  <c r="F18" i="46"/>
  <c r="E18" i="46"/>
  <c r="D18" i="46"/>
  <c r="N17" i="46"/>
  <c r="O17" i="46" s="1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G31" i="46" s="1"/>
  <c r="F5" i="46"/>
  <c r="E5" i="46"/>
  <c r="E31" i="46" s="1"/>
  <c r="D5" i="46"/>
  <c r="N29" i="45"/>
  <c r="O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M21" i="45"/>
  <c r="L21" i="45"/>
  <c r="K21" i="45"/>
  <c r="J21" i="45"/>
  <c r="I21" i="45"/>
  <c r="H21" i="45"/>
  <c r="G21" i="45"/>
  <c r="G30" i="45" s="1"/>
  <c r="F21" i="45"/>
  <c r="E21" i="45"/>
  <c r="D21" i="45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J30" i="45" s="1"/>
  <c r="I5" i="45"/>
  <c r="H5" i="45"/>
  <c r="G5" i="45"/>
  <c r="F5" i="45"/>
  <c r="E5" i="45"/>
  <c r="D5" i="45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7" i="44" s="1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M17" i="43"/>
  <c r="L17" i="43"/>
  <c r="K17" i="43"/>
  <c r="J17" i="43"/>
  <c r="I17" i="43"/>
  <c r="H17" i="43"/>
  <c r="G17" i="43"/>
  <c r="G29" i="43" s="1"/>
  <c r="F17" i="43"/>
  <c r="E17" i="43"/>
  <c r="D17" i="43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E29" i="43" s="1"/>
  <c r="D5" i="43"/>
  <c r="D29" i="43" s="1"/>
  <c r="E29" i="42"/>
  <c r="F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/>
  <c r="M24" i="42"/>
  <c r="L24" i="42"/>
  <c r="K24" i="42"/>
  <c r="J24" i="42"/>
  <c r="I24" i="42"/>
  <c r="H24" i="42"/>
  <c r="G24" i="42"/>
  <c r="N24" i="42" s="1"/>
  <c r="O24" i="42" s="1"/>
  <c r="F24" i="42"/>
  <c r="E24" i="42"/>
  <c r="D24" i="42"/>
  <c r="N23" i="42"/>
  <c r="O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1" i="42" s="1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D30" i="41" s="1"/>
  <c r="N20" i="41"/>
  <c r="O20" i="41" s="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N22" i="40" s="1"/>
  <c r="O22" i="40" s="1"/>
  <c r="D22" i="40"/>
  <c r="N21" i="40"/>
  <c r="O21" i="40" s="1"/>
  <c r="M20" i="40"/>
  <c r="L20" i="40"/>
  <c r="K20" i="40"/>
  <c r="J20" i="40"/>
  <c r="I20" i="40"/>
  <c r="I27" i="40" s="1"/>
  <c r="H20" i="40"/>
  <c r="H27" i="40"/>
  <c r="G20" i="40"/>
  <c r="F20" i="40"/>
  <c r="E20" i="40"/>
  <c r="D20" i="40"/>
  <c r="N19" i="40"/>
  <c r="O19" i="40" s="1"/>
  <c r="N18" i="40"/>
  <c r="O18" i="40" s="1"/>
  <c r="M17" i="40"/>
  <c r="L17" i="40"/>
  <c r="K17" i="40"/>
  <c r="J17" i="40"/>
  <c r="J27" i="40" s="1"/>
  <c r="I17" i="40"/>
  <c r="H17" i="40"/>
  <c r="G17" i="40"/>
  <c r="F17" i="40"/>
  <c r="F27" i="40" s="1"/>
  <c r="E17" i="40"/>
  <c r="D17" i="40"/>
  <c r="N16" i="40"/>
  <c r="O16" i="40" s="1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J30" i="39" s="1"/>
  <c r="I5" i="39"/>
  <c r="H5" i="39"/>
  <c r="G5" i="39"/>
  <c r="F5" i="39"/>
  <c r="E5" i="39"/>
  <c r="D5" i="39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/>
  <c r="O25" i="38" s="1"/>
  <c r="N24" i="38"/>
  <c r="O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J27" i="38"/>
  <c r="I20" i="38"/>
  <c r="H20" i="38"/>
  <c r="G20" i="38"/>
  <c r="F20" i="38"/>
  <c r="E20" i="38"/>
  <c r="D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/>
  <c r="M13" i="38"/>
  <c r="L13" i="38"/>
  <c r="K13" i="38"/>
  <c r="K27" i="38" s="1"/>
  <c r="J13" i="38"/>
  <c r="I13" i="38"/>
  <c r="H13" i="38"/>
  <c r="G13" i="38"/>
  <c r="F13" i="38"/>
  <c r="E13" i="38"/>
  <c r="D13" i="38"/>
  <c r="N12" i="38"/>
  <c r="O12" i="38"/>
  <c r="N11" i="38"/>
  <c r="O11" i="38" s="1"/>
  <c r="N10" i="38"/>
  <c r="O10" i="38"/>
  <c r="N9" i="38"/>
  <c r="O9" i="38" s="1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N5" i="38" s="1"/>
  <c r="O5" i="38" s="1"/>
  <c r="N30" i="37"/>
  <c r="O30" i="37" s="1"/>
  <c r="M29" i="37"/>
  <c r="L29" i="37"/>
  <c r="K29" i="37"/>
  <c r="J29" i="37"/>
  <c r="I29" i="37"/>
  <c r="H29" i="37"/>
  <c r="G29" i="37"/>
  <c r="F29" i="37"/>
  <c r="N29" i="37" s="1"/>
  <c r="O29" i="37" s="1"/>
  <c r="E29" i="37"/>
  <c r="D29" i="37"/>
  <c r="N28" i="37"/>
  <c r="O28" i="37" s="1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/>
  <c r="N18" i="37"/>
  <c r="O18" i="37"/>
  <c r="M17" i="37"/>
  <c r="M31" i="37" s="1"/>
  <c r="L17" i="37"/>
  <c r="L31" i="37" s="1"/>
  <c r="K17" i="37"/>
  <c r="K31" i="37" s="1"/>
  <c r="J17" i="37"/>
  <c r="I17" i="37"/>
  <c r="H17" i="37"/>
  <c r="G17" i="37"/>
  <c r="F17" i="37"/>
  <c r="E17" i="37"/>
  <c r="D17" i="37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E31" i="37" s="1"/>
  <c r="D13" i="37"/>
  <c r="N12" i="37"/>
  <c r="O12" i="37" s="1"/>
  <c r="N11" i="37"/>
  <c r="O11" i="37" s="1"/>
  <c r="N10" i="37"/>
  <c r="O10" i="37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G31" i="37"/>
  <c r="F5" i="37"/>
  <c r="E5" i="37"/>
  <c r="D5" i="37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/>
  <c r="N28" i="36"/>
  <c r="O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K32" i="36" s="1"/>
  <c r="J5" i="36"/>
  <c r="I5" i="36"/>
  <c r="H5" i="36"/>
  <c r="G5" i="36"/>
  <c r="G32" i="36" s="1"/>
  <c r="F5" i="36"/>
  <c r="E5" i="36"/>
  <c r="D5" i="36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/>
  <c r="N19" i="35"/>
  <c r="O19" i="35"/>
  <c r="M18" i="35"/>
  <c r="M32" i="35" s="1"/>
  <c r="L18" i="35"/>
  <c r="L32" i="35" s="1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J32" i="35" s="1"/>
  <c r="I5" i="35"/>
  <c r="H5" i="35"/>
  <c r="G5" i="35"/>
  <c r="F5" i="35"/>
  <c r="N5" i="35" s="1"/>
  <c r="O5" i="35" s="1"/>
  <c r="E5" i="35"/>
  <c r="D5" i="35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N18" i="34" s="1"/>
  <c r="O18" i="34" s="1"/>
  <c r="D18" i="34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/>
  <c r="N6" i="34"/>
  <c r="O6" i="34" s="1"/>
  <c r="M5" i="34"/>
  <c r="M30" i="34" s="1"/>
  <c r="L5" i="34"/>
  <c r="L30" i="34" s="1"/>
  <c r="K5" i="34"/>
  <c r="K30" i="34" s="1"/>
  <c r="J5" i="34"/>
  <c r="J30" i="34" s="1"/>
  <c r="I5" i="34"/>
  <c r="H5" i="34"/>
  <c r="G5" i="34"/>
  <c r="F5" i="34"/>
  <c r="E5" i="34"/>
  <c r="D5" i="34"/>
  <c r="E26" i="33"/>
  <c r="F26" i="33"/>
  <c r="G26" i="33"/>
  <c r="H26" i="33"/>
  <c r="I26" i="33"/>
  <c r="J26" i="33"/>
  <c r="K26" i="33"/>
  <c r="L26" i="33"/>
  <c r="M26" i="33"/>
  <c r="D26" i="33"/>
  <c r="D28" i="33" s="1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K5" i="33"/>
  <c r="K28" i="33" s="1"/>
  <c r="L5" i="33"/>
  <c r="L28" i="33" s="1"/>
  <c r="M5" i="33"/>
  <c r="D23" i="33"/>
  <c r="D21" i="33"/>
  <c r="D17" i="33"/>
  <c r="D13" i="33"/>
  <c r="D5" i="33"/>
  <c r="N27" i="33"/>
  <c r="O27" i="33"/>
  <c r="N24" i="33"/>
  <c r="O24" i="33" s="1"/>
  <c r="N25" i="33"/>
  <c r="O25" i="33"/>
  <c r="N22" i="33"/>
  <c r="O22" i="33" s="1"/>
  <c r="N15" i="33"/>
  <c r="O15" i="33" s="1"/>
  <c r="N16" i="33"/>
  <c r="O16" i="33" s="1"/>
  <c r="N7" i="33"/>
  <c r="O7" i="33"/>
  <c r="N8" i="33"/>
  <c r="O8" i="33" s="1"/>
  <c r="N9" i="33"/>
  <c r="O9" i="33"/>
  <c r="N10" i="33"/>
  <c r="O10" i="33" s="1"/>
  <c r="N11" i="33"/>
  <c r="O11" i="33" s="1"/>
  <c r="N12" i="33"/>
  <c r="O12" i="33" s="1"/>
  <c r="N6" i="33"/>
  <c r="O6" i="33"/>
  <c r="N18" i="33"/>
  <c r="O18" i="33" s="1"/>
  <c r="N19" i="33"/>
  <c r="O19" i="33" s="1"/>
  <c r="N20" i="33"/>
  <c r="O20" i="33" s="1"/>
  <c r="N14" i="33"/>
  <c r="O14" i="33" s="1"/>
  <c r="N28" i="34"/>
  <c r="O28" i="34" s="1"/>
  <c r="D30" i="34"/>
  <c r="H30" i="39"/>
  <c r="N25" i="39" l="1"/>
  <c r="O25" i="39" s="1"/>
  <c r="D32" i="36"/>
  <c r="N32" i="36" s="1"/>
  <c r="O32" i="36" s="1"/>
  <c r="M29" i="42"/>
  <c r="K31" i="46"/>
  <c r="J29" i="42"/>
  <c r="H28" i="33"/>
  <c r="K30" i="39"/>
  <c r="F30" i="44"/>
  <c r="N28" i="46"/>
  <c r="O28" i="46" s="1"/>
  <c r="F32" i="35"/>
  <c r="M30" i="39"/>
  <c r="E30" i="34"/>
  <c r="N13" i="33"/>
  <c r="O13" i="33" s="1"/>
  <c r="N5" i="36"/>
  <c r="O5" i="36" s="1"/>
  <c r="I29" i="43"/>
  <c r="N13" i="44"/>
  <c r="O13" i="44" s="1"/>
  <c r="M31" i="46"/>
  <c r="J28" i="33"/>
  <c r="E32" i="36"/>
  <c r="N21" i="37"/>
  <c r="O21" i="37" s="1"/>
  <c r="D27" i="40"/>
  <c r="N5" i="44"/>
  <c r="O5" i="44" s="1"/>
  <c r="K30" i="44"/>
  <c r="F30" i="45"/>
  <c r="F31" i="37"/>
  <c r="I32" i="35"/>
  <c r="N14" i="35"/>
  <c r="O14" i="35" s="1"/>
  <c r="L29" i="42"/>
  <c r="K29" i="43"/>
  <c r="N14" i="46"/>
  <c r="O14" i="46" s="1"/>
  <c r="F31" i="47"/>
  <c r="E27" i="38"/>
  <c r="N27" i="38" s="1"/>
  <c r="O27" i="38" s="1"/>
  <c r="N17" i="40"/>
  <c r="O17" i="40" s="1"/>
  <c r="L29" i="43"/>
  <c r="N22" i="46"/>
  <c r="O22" i="46" s="1"/>
  <c r="L30" i="45"/>
  <c r="N13" i="42"/>
  <c r="O13" i="42" s="1"/>
  <c r="J29" i="43"/>
  <c r="M30" i="45"/>
  <c r="N21" i="39"/>
  <c r="O21" i="39" s="1"/>
  <c r="D27" i="38"/>
  <c r="O18" i="47"/>
  <c r="P18" i="47" s="1"/>
  <c r="N28" i="41"/>
  <c r="O28" i="41" s="1"/>
  <c r="H32" i="36"/>
  <c r="G27" i="40"/>
  <c r="N13" i="43"/>
  <c r="O13" i="43" s="1"/>
  <c r="N21" i="43"/>
  <c r="O21" i="43" s="1"/>
  <c r="F31" i="46"/>
  <c r="F28" i="33"/>
  <c r="F27" i="38"/>
  <c r="H30" i="44"/>
  <c r="N13" i="45"/>
  <c r="O13" i="45" s="1"/>
  <c r="G31" i="47"/>
  <c r="O22" i="47"/>
  <c r="P22" i="47" s="1"/>
  <c r="L30" i="41"/>
  <c r="I29" i="42"/>
  <c r="J31" i="37"/>
  <c r="N5" i="45"/>
  <c r="O5" i="45" s="1"/>
  <c r="N17" i="37"/>
  <c r="O17" i="37" s="1"/>
  <c r="F29" i="43"/>
  <c r="N29" i="43" s="1"/>
  <c r="O29" i="43" s="1"/>
  <c r="J32" i="36"/>
  <c r="E30" i="41"/>
  <c r="I30" i="44"/>
  <c r="D30" i="45"/>
  <c r="K30" i="45"/>
  <c r="H31" i="47"/>
  <c r="E31" i="47"/>
  <c r="O28" i="47"/>
  <c r="P28" i="47" s="1"/>
  <c r="N17" i="43"/>
  <c r="O17" i="43" s="1"/>
  <c r="I28" i="33"/>
  <c r="N13" i="38"/>
  <c r="O13" i="38" s="1"/>
  <c r="E30" i="39"/>
  <c r="H29" i="42"/>
  <c r="J30" i="44"/>
  <c r="E30" i="45"/>
  <c r="N30" i="45" s="1"/>
  <c r="O30" i="45" s="1"/>
  <c r="G28" i="33"/>
  <c r="H29" i="43"/>
  <c r="G27" i="38"/>
  <c r="N18" i="35"/>
  <c r="O18" i="35" s="1"/>
  <c r="I27" i="38"/>
  <c r="N5" i="40"/>
  <c r="O5" i="40" s="1"/>
  <c r="F30" i="41"/>
  <c r="F30" i="34"/>
  <c r="L32" i="36"/>
  <c r="H27" i="38"/>
  <c r="G30" i="39"/>
  <c r="M30" i="41"/>
  <c r="J31" i="46"/>
  <c r="H31" i="46"/>
  <c r="N26" i="33"/>
  <c r="O26" i="33" s="1"/>
  <c r="N17" i="39"/>
  <c r="O17" i="39" s="1"/>
  <c r="N25" i="34"/>
  <c r="O25" i="34" s="1"/>
  <c r="M32" i="36"/>
  <c r="N14" i="36"/>
  <c r="O14" i="36" s="1"/>
  <c r="N5" i="39"/>
  <c r="O5" i="39" s="1"/>
  <c r="N20" i="40"/>
  <c r="O20" i="40" s="1"/>
  <c r="D29" i="42"/>
  <c r="N27" i="42"/>
  <c r="O27" i="42" s="1"/>
  <c r="L30" i="44"/>
  <c r="K31" i="47"/>
  <c r="N25" i="41"/>
  <c r="O25" i="41" s="1"/>
  <c r="K32" i="35"/>
  <c r="N27" i="43"/>
  <c r="O27" i="43" s="1"/>
  <c r="H30" i="41"/>
  <c r="I32" i="36"/>
  <c r="M27" i="40"/>
  <c r="N17" i="42"/>
  <c r="O17" i="42" s="1"/>
  <c r="N17" i="38"/>
  <c r="O17" i="38" s="1"/>
  <c r="N21" i="41"/>
  <c r="O21" i="41" s="1"/>
  <c r="G30" i="34"/>
  <c r="D32" i="35"/>
  <c r="I31" i="37"/>
  <c r="K27" i="40"/>
  <c r="M30" i="44"/>
  <c r="H30" i="45"/>
  <c r="L31" i="46"/>
  <c r="L31" i="47"/>
  <c r="M27" i="38"/>
  <c r="I31" i="46"/>
  <c r="N25" i="40"/>
  <c r="O25" i="40" s="1"/>
  <c r="N18" i="36"/>
  <c r="O18" i="36" s="1"/>
  <c r="N5" i="34"/>
  <c r="O5" i="34" s="1"/>
  <c r="I30" i="34"/>
  <c r="E32" i="35"/>
  <c r="L27" i="38"/>
  <c r="F30" i="39"/>
  <c r="L27" i="40"/>
  <c r="J30" i="41"/>
  <c r="N13" i="41"/>
  <c r="O13" i="41" s="1"/>
  <c r="I30" i="45"/>
  <c r="N5" i="46"/>
  <c r="O5" i="46" s="1"/>
  <c r="O14" i="47"/>
  <c r="P14" i="47" s="1"/>
  <c r="O31" i="48"/>
  <c r="P31" i="48" s="1"/>
  <c r="N21" i="33"/>
  <c r="O21" i="33" s="1"/>
  <c r="I30" i="39"/>
  <c r="N13" i="39"/>
  <c r="O13" i="39" s="1"/>
  <c r="E28" i="33"/>
  <c r="N23" i="33"/>
  <c r="O23" i="33" s="1"/>
  <c r="K30" i="41"/>
  <c r="N5" i="41"/>
  <c r="O5" i="41" s="1"/>
  <c r="N24" i="44"/>
  <c r="O24" i="44" s="1"/>
  <c r="E30" i="44"/>
  <c r="N17" i="33"/>
  <c r="O17" i="33" s="1"/>
  <c r="G32" i="35"/>
  <c r="N22" i="35"/>
  <c r="O22" i="35" s="1"/>
  <c r="K29" i="42"/>
  <c r="N5" i="42"/>
  <c r="O5" i="42" s="1"/>
  <c r="G30" i="44"/>
  <c r="N21" i="44"/>
  <c r="O21" i="44" s="1"/>
  <c r="H31" i="37"/>
  <c r="N5" i="37"/>
  <c r="O5" i="37" s="1"/>
  <c r="M28" i="33"/>
  <c r="N22" i="34"/>
  <c r="O22" i="34" s="1"/>
  <c r="H30" i="34"/>
  <c r="N30" i="34" s="1"/>
  <c r="O30" i="34" s="1"/>
  <c r="N13" i="40"/>
  <c r="O13" i="40" s="1"/>
  <c r="E27" i="40"/>
  <c r="N27" i="40" s="1"/>
  <c r="O27" i="40" s="1"/>
  <c r="N30" i="35"/>
  <c r="O30" i="35" s="1"/>
  <c r="L30" i="39"/>
  <c r="N17" i="41"/>
  <c r="O17" i="41" s="1"/>
  <c r="G30" i="41"/>
  <c r="I30" i="41"/>
  <c r="O5" i="47"/>
  <c r="P5" i="47" s="1"/>
  <c r="M31" i="47"/>
  <c r="F32" i="36"/>
  <c r="G29" i="42"/>
  <c r="M29" i="43"/>
  <c r="N5" i="43"/>
  <c r="O5" i="43" s="1"/>
  <c r="H32" i="35"/>
  <c r="N14" i="34"/>
  <c r="O14" i="34" s="1"/>
  <c r="N22" i="36"/>
  <c r="O22" i="36" s="1"/>
  <c r="N26" i="36"/>
  <c r="O26" i="36" s="1"/>
  <c r="N13" i="37"/>
  <c r="O13" i="37" s="1"/>
  <c r="D31" i="37"/>
  <c r="N31" i="37" s="1"/>
  <c r="O31" i="37" s="1"/>
  <c r="N20" i="38"/>
  <c r="O20" i="38" s="1"/>
  <c r="N22" i="38"/>
  <c r="O22" i="38" s="1"/>
  <c r="N28" i="39"/>
  <c r="O28" i="39" s="1"/>
  <c r="N5" i="33"/>
  <c r="O5" i="33" s="1"/>
  <c r="D30" i="44"/>
  <c r="N17" i="45"/>
  <c r="O17" i="45" s="1"/>
  <c r="N30" i="36"/>
  <c r="O30" i="36" s="1"/>
  <c r="D31" i="46"/>
  <c r="N21" i="45"/>
  <c r="O21" i="45" s="1"/>
  <c r="J31" i="47"/>
  <c r="O25" i="47"/>
  <c r="P25" i="47" s="1"/>
  <c r="D30" i="39"/>
  <c r="N24" i="45"/>
  <c r="O24" i="45" s="1"/>
  <c r="O31" i="47" l="1"/>
  <c r="P31" i="47" s="1"/>
  <c r="N29" i="42"/>
  <c r="O29" i="42" s="1"/>
  <c r="N31" i="46"/>
  <c r="O31" i="46" s="1"/>
  <c r="N30" i="41"/>
  <c r="O30" i="41" s="1"/>
  <c r="N28" i="33"/>
  <c r="O28" i="33" s="1"/>
  <c r="N30" i="44"/>
  <c r="O30" i="44" s="1"/>
  <c r="N32" i="35"/>
  <c r="O32" i="35" s="1"/>
  <c r="N30" i="39"/>
  <c r="O30" i="39" s="1"/>
</calcChain>
</file>

<file path=xl/sharedStrings.xml><?xml version="1.0" encoding="utf-8"?>
<sst xmlns="http://schemas.openxmlformats.org/spreadsheetml/2006/main" count="783" uniqueCount="98">
  <si>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</si>
  <si>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</si>
  <si>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</si>
  <si>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</si>
  <si>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</si>
  <si>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</si>
  <si>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</si>
  <si>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</si>
  <si>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</si>
  <si>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</si>
  <si>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</si>
  <si>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</si>
  <si>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</si>
  <si>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</si>
  <si>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</si>
  <si>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</si>
  <si>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</si>
  <si>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</si>
  <si>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</si>
  <si>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</si>
  <si>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</si>
  <si>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</si>
  <si>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</si>
  <si>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</si>
  <si>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</si>
  <si>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</si>
  <si>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</si>
  <si>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</si>
  <si>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</si>
  <si>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</si>
  <si>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</si>
  <si>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</si>
  <si>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</si>
  <si>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</si>
  <si>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</si>
  <si>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</si>
  <si>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</si>
  <si>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</si>
  <si>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</si>
  <si>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</si>
  <si>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</si>
  <si>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</si>
  <si>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St. Pete Beach Expenditures Reported by Account Code and Fund Type</t>
  </si>
  <si>
    <t>Local Fiscal Year Ended September 30, 2010</t>
  </si>
  <si>
    <t>Other General Government Services</t>
  </si>
  <si>
    <t>Water-Sewer Combination Services</t>
  </si>
  <si>
    <t>Flood Control / Stormwater Management</t>
  </si>
  <si>
    <t>Mass Transit Systems</t>
  </si>
  <si>
    <t>2010 Municipal Census Population:</t>
  </si>
  <si>
    <t>Local Fiscal Year Ended September 30, 2011</t>
  </si>
  <si>
    <t>Conservation and Resource Management</t>
  </si>
  <si>
    <t>Parking Facilities</t>
  </si>
  <si>
    <t>Special Events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</si>
  <si>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</si>
  <si>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</si>
  <si>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</si>
  <si>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</si>
  <si>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</si>
  <si>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</si>
  <si>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</si>
  <si>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</si>
  <si>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</si>
  <si>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</si>
  <si>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Conservation / Resource Management</t>
  </si>
  <si>
    <t>Flood Control / Stormwater Control</t>
  </si>
  <si>
    <t>Road / Street Facilities</t>
  </si>
  <si>
    <t>Mass Transit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</si>
  <si>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</si>
  <si>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</si>
  <si>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</si>
  <si>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</si>
  <si>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</si>
  <si>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</si>
  <si>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</si>
  <si>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</si>
  <si>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</si>
  <si>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</si>
  <si>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</si>
  <si>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</si>
  <si>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</si>
  <si>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Special Items (Loss)</t>
  </si>
  <si>
    <t>2018 Municipal Population:</t>
  </si>
  <si>
    <t>Local Fiscal Year Ended September 30, 2019</t>
  </si>
  <si>
    <t>2019 Municipal Population:</t>
  </si>
  <si>
    <t>Local Fiscal Year Ended September 30, 2020</t>
  </si>
  <si>
    <t>Other Non-Operating Disbursements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</si>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</sst>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5963-6A96-4E2C-B7F6-A0D8660F8432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88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89</v>
      </c>
      <c r="N4" s="95" t="s">
        <v>5</v>
      </c>
      <c r="O4" s="95" t="s">
        <v>90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SUM(D6:D13)</f>
        <v>5456292</v>
      </c>
      <c r="E5" s="100">
        <f>SUM(E6:E13)</f>
        <v>6277</v>
      </c>
      <c r="F5" s="100">
        <f>SUM(F6:F13)</f>
        <v>0</v>
      </c>
      <c r="G5" s="100">
        <f>SUM(G6:G13)</f>
        <v>19501</v>
      </c>
      <c r="H5" s="100">
        <f>SUM(H6:H13)</f>
        <v>0</v>
      </c>
      <c r="I5" s="100">
        <f>SUM(I6:I13)</f>
        <v>0</v>
      </c>
      <c r="J5" s="100">
        <f>SUM(J6:J13)</f>
        <v>0</v>
      </c>
      <c r="K5" s="100">
        <f>SUM(K6:K13)</f>
        <v>1345061</v>
      </c>
      <c r="L5" s="100">
        <f>SUM(L6:L13)</f>
        <v>0</v>
      </c>
      <c r="M5" s="100">
        <f>SUM(M6:M13)</f>
        <v>0</v>
      </c>
      <c r="N5" s="100">
        <f>SUM(N6:N13)</f>
        <v>0</v>
      </c>
      <c r="O5" s="101">
        <f>SUM(D5:N5)</f>
        <v>6827131</v>
      </c>
      <c r="P5" s="102">
        <f>(O5/P$32)</f>
        <v>768.90764725757401</v>
      </c>
      <c r="Q5" s="103"/>
    </row>
    <row r="6" spans="1:134">
      <c r="A6" s="105"/>
      <c r="B6" s="106">
        <v>511</v>
      </c>
      <c r="C6" s="107" t="s">
        <v>19</v>
      </c>
      <c r="D6" s="108">
        <v>112099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112099</v>
      </c>
      <c r="P6" s="109">
        <f>(O6/P$32)</f>
        <v>12.625183016105417</v>
      </c>
      <c r="Q6" s="110"/>
    </row>
    <row r="7" spans="1:134">
      <c r="A7" s="105"/>
      <c r="B7" s="106">
        <v>512</v>
      </c>
      <c r="C7" s="107" t="s">
        <v>20</v>
      </c>
      <c r="D7" s="108">
        <v>1001296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3" si="0">SUM(D7:N7)</f>
        <v>1001296</v>
      </c>
      <c r="P7" s="109">
        <f>(O7/P$32)</f>
        <v>112.77125802455231</v>
      </c>
      <c r="Q7" s="110"/>
    </row>
    <row r="8" spans="1:134">
      <c r="A8" s="105"/>
      <c r="B8" s="106">
        <v>513</v>
      </c>
      <c r="C8" s="107" t="s">
        <v>21</v>
      </c>
      <c r="D8" s="108">
        <v>1410213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1410213</v>
      </c>
      <c r="P8" s="109">
        <f>(O8/P$32)</f>
        <v>158.82565604234711</v>
      </c>
      <c r="Q8" s="110"/>
    </row>
    <row r="9" spans="1:134">
      <c r="A9" s="105"/>
      <c r="B9" s="106">
        <v>514</v>
      </c>
      <c r="C9" s="107" t="s">
        <v>22</v>
      </c>
      <c r="D9" s="108">
        <v>585902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585902</v>
      </c>
      <c r="P9" s="109">
        <f>(O9/P$32)</f>
        <v>65.987385966888169</v>
      </c>
      <c r="Q9" s="110"/>
    </row>
    <row r="10" spans="1:134">
      <c r="A10" s="105"/>
      <c r="B10" s="106">
        <v>515</v>
      </c>
      <c r="C10" s="107" t="s">
        <v>23</v>
      </c>
      <c r="D10" s="108">
        <v>383238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383238</v>
      </c>
      <c r="P10" s="109">
        <f>(O10/P$32)</f>
        <v>43.162293051019262</v>
      </c>
      <c r="Q10" s="110"/>
    </row>
    <row r="11" spans="1:134">
      <c r="A11" s="105"/>
      <c r="B11" s="106">
        <v>517</v>
      </c>
      <c r="C11" s="107" t="s">
        <v>24</v>
      </c>
      <c r="D11" s="108">
        <v>552391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552391</v>
      </c>
      <c r="P11" s="109">
        <f>(O11/P$32)</f>
        <v>62.213199684649169</v>
      </c>
      <c r="Q11" s="110"/>
    </row>
    <row r="12" spans="1:134">
      <c r="A12" s="105"/>
      <c r="B12" s="106">
        <v>518</v>
      </c>
      <c r="C12" s="107" t="s">
        <v>25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1345061</v>
      </c>
      <c r="L12" s="108">
        <v>0</v>
      </c>
      <c r="M12" s="108">
        <v>0</v>
      </c>
      <c r="N12" s="108">
        <v>0</v>
      </c>
      <c r="O12" s="108">
        <f t="shared" si="0"/>
        <v>1345061</v>
      </c>
      <c r="P12" s="109">
        <f>(O12/P$32)</f>
        <v>151.48789278071854</v>
      </c>
      <c r="Q12" s="110"/>
    </row>
    <row r="13" spans="1:134">
      <c r="A13" s="105"/>
      <c r="B13" s="106">
        <v>519</v>
      </c>
      <c r="C13" s="107" t="s">
        <v>44</v>
      </c>
      <c r="D13" s="108">
        <v>1411153</v>
      </c>
      <c r="E13" s="108">
        <v>6277</v>
      </c>
      <c r="F13" s="108">
        <v>0</v>
      </c>
      <c r="G13" s="108">
        <v>19501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0"/>
        <v>1436931</v>
      </c>
      <c r="P13" s="109">
        <f>(O13/P$32)</f>
        <v>161.83477869129408</v>
      </c>
      <c r="Q13" s="110"/>
    </row>
    <row r="14" spans="1:134" ht="15.75">
      <c r="A14" s="111" t="s">
        <v>26</v>
      </c>
      <c r="B14" s="112"/>
      <c r="C14" s="113"/>
      <c r="D14" s="114">
        <f>SUM(D15:D17)</f>
        <v>8544732</v>
      </c>
      <c r="E14" s="114">
        <f>SUM(E15:E17)</f>
        <v>1348133</v>
      </c>
      <c r="F14" s="114">
        <f>SUM(F15:F17)</f>
        <v>0</v>
      </c>
      <c r="G14" s="114">
        <f>SUM(G15:G17)</f>
        <v>0</v>
      </c>
      <c r="H14" s="114">
        <f>SUM(H15:H17)</f>
        <v>0</v>
      </c>
      <c r="I14" s="114">
        <f>SUM(I15:I17)</f>
        <v>0</v>
      </c>
      <c r="J14" s="114">
        <f>SUM(J15:J17)</f>
        <v>0</v>
      </c>
      <c r="K14" s="114">
        <f>SUM(K15:K17)</f>
        <v>3036613</v>
      </c>
      <c r="L14" s="114">
        <f>SUM(L15:L17)</f>
        <v>0</v>
      </c>
      <c r="M14" s="114">
        <f>SUM(M15:M17)</f>
        <v>0</v>
      </c>
      <c r="N14" s="114">
        <f>SUM(N15:N17)</f>
        <v>0</v>
      </c>
      <c r="O14" s="115">
        <f>SUM(D14:N14)</f>
        <v>12929478</v>
      </c>
      <c r="P14" s="116">
        <f>(O14/P$32)</f>
        <v>1456.1862822389908</v>
      </c>
      <c r="Q14" s="117"/>
    </row>
    <row r="15" spans="1:134">
      <c r="A15" s="105"/>
      <c r="B15" s="106">
        <v>521</v>
      </c>
      <c r="C15" s="107" t="s">
        <v>27</v>
      </c>
      <c r="D15" s="108">
        <v>3104616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1428012</v>
      </c>
      <c r="L15" s="108">
        <v>0</v>
      </c>
      <c r="M15" s="108">
        <v>0</v>
      </c>
      <c r="N15" s="108">
        <v>0</v>
      </c>
      <c r="O15" s="108">
        <f>SUM(D15:N15)</f>
        <v>4532628</v>
      </c>
      <c r="P15" s="109">
        <f>(O15/P$32)</f>
        <v>510.48856853249242</v>
      </c>
      <c r="Q15" s="110"/>
    </row>
    <row r="16" spans="1:134">
      <c r="A16" s="105"/>
      <c r="B16" s="106">
        <v>522</v>
      </c>
      <c r="C16" s="107" t="s">
        <v>28</v>
      </c>
      <c r="D16" s="108">
        <v>5185985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1608601</v>
      </c>
      <c r="L16" s="108">
        <v>0</v>
      </c>
      <c r="M16" s="108">
        <v>0</v>
      </c>
      <c r="N16" s="108">
        <v>0</v>
      </c>
      <c r="O16" s="108">
        <f t="shared" ref="O16:O17" si="1">SUM(D16:N16)</f>
        <v>6794586</v>
      </c>
      <c r="P16" s="109">
        <f>(O16/P$32)</f>
        <v>765.24225701092462</v>
      </c>
      <c r="Q16" s="110"/>
    </row>
    <row r="17" spans="1:120">
      <c r="A17" s="105"/>
      <c r="B17" s="106">
        <v>524</v>
      </c>
      <c r="C17" s="107" t="s">
        <v>29</v>
      </c>
      <c r="D17" s="108">
        <v>254131</v>
      </c>
      <c r="E17" s="108">
        <v>1348133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1"/>
        <v>1602264</v>
      </c>
      <c r="P17" s="109">
        <f>(O17/P$32)</f>
        <v>180.45545669557382</v>
      </c>
      <c r="Q17" s="110"/>
    </row>
    <row r="18" spans="1:120" ht="15.75">
      <c r="A18" s="111" t="s">
        <v>30</v>
      </c>
      <c r="B18" s="112"/>
      <c r="C18" s="113"/>
      <c r="D18" s="114">
        <f>SUM(D19:D21)</f>
        <v>0</v>
      </c>
      <c r="E18" s="114">
        <f>SUM(E19:E21)</f>
        <v>150332</v>
      </c>
      <c r="F18" s="114">
        <f>SUM(F19:F21)</f>
        <v>0</v>
      </c>
      <c r="G18" s="114">
        <f>SUM(G19:G21)</f>
        <v>0</v>
      </c>
      <c r="H18" s="114">
        <f>SUM(H19:H21)</f>
        <v>0</v>
      </c>
      <c r="I18" s="114">
        <f>SUM(I19:I21)</f>
        <v>9688540</v>
      </c>
      <c r="J18" s="114">
        <f>SUM(J19:J21)</f>
        <v>0</v>
      </c>
      <c r="K18" s="114">
        <f>SUM(K19:K21)</f>
        <v>0</v>
      </c>
      <c r="L18" s="114">
        <f>SUM(L19:L21)</f>
        <v>0</v>
      </c>
      <c r="M18" s="114">
        <f>SUM(M19:M21)</f>
        <v>0</v>
      </c>
      <c r="N18" s="114">
        <f>SUM(N19:N21)</f>
        <v>0</v>
      </c>
      <c r="O18" s="115">
        <f>SUM(D18:N18)</f>
        <v>9838872</v>
      </c>
      <c r="P18" s="116">
        <f>(O18/P$32)</f>
        <v>1108.1058677779029</v>
      </c>
      <c r="Q18" s="117"/>
    </row>
    <row r="19" spans="1:120">
      <c r="A19" s="105"/>
      <c r="B19" s="106">
        <v>535</v>
      </c>
      <c r="C19" s="107" t="s">
        <v>32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7504648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ref="O19:O27" si="2">SUM(D19:N19)</f>
        <v>7504648</v>
      </c>
      <c r="P19" s="109">
        <f>(O19/P$32)</f>
        <v>845.21319968464923</v>
      </c>
      <c r="Q19" s="110"/>
    </row>
    <row r="20" spans="1:120">
      <c r="A20" s="105"/>
      <c r="B20" s="106">
        <v>537</v>
      </c>
      <c r="C20" s="107" t="s">
        <v>50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1496766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1496766</v>
      </c>
      <c r="P20" s="109">
        <f>(O20/P$32)</f>
        <v>168.57371325599729</v>
      </c>
      <c r="Q20" s="110"/>
    </row>
    <row r="21" spans="1:120">
      <c r="A21" s="105"/>
      <c r="B21" s="106">
        <v>538</v>
      </c>
      <c r="C21" s="107" t="s">
        <v>46</v>
      </c>
      <c r="D21" s="108">
        <v>0</v>
      </c>
      <c r="E21" s="108">
        <v>150332</v>
      </c>
      <c r="F21" s="108">
        <v>0</v>
      </c>
      <c r="G21" s="108">
        <v>0</v>
      </c>
      <c r="H21" s="108">
        <v>0</v>
      </c>
      <c r="I21" s="108">
        <v>687126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837458</v>
      </c>
      <c r="P21" s="109">
        <f>(O21/P$32)</f>
        <v>94.318954837256442</v>
      </c>
      <c r="Q21" s="110"/>
    </row>
    <row r="22" spans="1:120" ht="15.75">
      <c r="A22" s="111" t="s">
        <v>34</v>
      </c>
      <c r="B22" s="112"/>
      <c r="C22" s="113"/>
      <c r="D22" s="114">
        <f>SUM(D23:D24)</f>
        <v>2793994</v>
      </c>
      <c r="E22" s="114">
        <f>SUM(E23:E24)</f>
        <v>193801</v>
      </c>
      <c r="F22" s="114">
        <f>SUM(F23:F24)</f>
        <v>0</v>
      </c>
      <c r="G22" s="114">
        <f>SUM(G23:G24)</f>
        <v>4808959</v>
      </c>
      <c r="H22" s="114">
        <f>SUM(H23:H24)</f>
        <v>0</v>
      </c>
      <c r="I22" s="114">
        <f>SUM(I23:I24)</f>
        <v>0</v>
      </c>
      <c r="J22" s="114">
        <f>SUM(J23:J24)</f>
        <v>0</v>
      </c>
      <c r="K22" s="114">
        <f>SUM(K23:K24)</f>
        <v>0</v>
      </c>
      <c r="L22" s="114">
        <f>SUM(L23:L24)</f>
        <v>0</v>
      </c>
      <c r="M22" s="114">
        <f>SUM(M23:M24)</f>
        <v>0</v>
      </c>
      <c r="N22" s="114">
        <f>SUM(N23:N24)</f>
        <v>0</v>
      </c>
      <c r="O22" s="114">
        <f t="shared" si="2"/>
        <v>7796754</v>
      </c>
      <c r="P22" s="116">
        <f>(O22/P$32)</f>
        <v>878.11172429327632</v>
      </c>
      <c r="Q22" s="117"/>
    </row>
    <row r="23" spans="1:120">
      <c r="A23" s="105"/>
      <c r="B23" s="106">
        <v>541</v>
      </c>
      <c r="C23" s="107" t="s">
        <v>35</v>
      </c>
      <c r="D23" s="108">
        <v>793693</v>
      </c>
      <c r="E23" s="108">
        <v>193801</v>
      </c>
      <c r="F23" s="108">
        <v>0</v>
      </c>
      <c r="G23" s="108">
        <v>4808959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5796453</v>
      </c>
      <c r="P23" s="109">
        <f>(O23/P$32)</f>
        <v>652.8272327964861</v>
      </c>
      <c r="Q23" s="110"/>
    </row>
    <row r="24" spans="1:120">
      <c r="A24" s="105"/>
      <c r="B24" s="106">
        <v>545</v>
      </c>
      <c r="C24" s="107" t="s">
        <v>51</v>
      </c>
      <c r="D24" s="108">
        <v>2000301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2000301</v>
      </c>
      <c r="P24" s="109">
        <f>(O24/P$32)</f>
        <v>225.28449149679017</v>
      </c>
      <c r="Q24" s="110"/>
    </row>
    <row r="25" spans="1:120" ht="15.75">
      <c r="A25" s="111" t="s">
        <v>36</v>
      </c>
      <c r="B25" s="112"/>
      <c r="C25" s="113"/>
      <c r="D25" s="114">
        <f>SUM(D26:D27)</f>
        <v>4307461</v>
      </c>
      <c r="E25" s="114">
        <f>SUM(E26:E27)</f>
        <v>0</v>
      </c>
      <c r="F25" s="114">
        <f>SUM(F26:F27)</f>
        <v>0</v>
      </c>
      <c r="G25" s="114">
        <f>SUM(G26:G27)</f>
        <v>0</v>
      </c>
      <c r="H25" s="114">
        <f>SUM(H26:H27)</f>
        <v>0</v>
      </c>
      <c r="I25" s="114">
        <f>SUM(I26:I27)</f>
        <v>0</v>
      </c>
      <c r="J25" s="114">
        <f>SUM(J26:J27)</f>
        <v>0</v>
      </c>
      <c r="K25" s="114">
        <f>SUM(K26:K27)</f>
        <v>0</v>
      </c>
      <c r="L25" s="114">
        <f>SUM(L26:L27)</f>
        <v>0</v>
      </c>
      <c r="M25" s="114">
        <f>SUM(M26:M27)</f>
        <v>0</v>
      </c>
      <c r="N25" s="114">
        <f>SUM(N26:N27)</f>
        <v>0</v>
      </c>
      <c r="O25" s="114">
        <f>SUM(D25:N25)</f>
        <v>4307461</v>
      </c>
      <c r="P25" s="116">
        <f>(O25/P$32)</f>
        <v>485.12906858880507</v>
      </c>
      <c r="Q25" s="110"/>
    </row>
    <row r="26" spans="1:120">
      <c r="A26" s="105"/>
      <c r="B26" s="106">
        <v>571</v>
      </c>
      <c r="C26" s="107" t="s">
        <v>37</v>
      </c>
      <c r="D26" s="108">
        <v>782363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2"/>
        <v>782363</v>
      </c>
      <c r="P26" s="109">
        <f>(O26/P$32)</f>
        <v>88.113864173893461</v>
      </c>
      <c r="Q26" s="110"/>
    </row>
    <row r="27" spans="1:120">
      <c r="A27" s="105"/>
      <c r="B27" s="106">
        <v>572</v>
      </c>
      <c r="C27" s="107" t="s">
        <v>38</v>
      </c>
      <c r="D27" s="108">
        <v>3525098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 t="shared" si="2"/>
        <v>3525098</v>
      </c>
      <c r="P27" s="109">
        <f>(O27/P$32)</f>
        <v>397.01520441491158</v>
      </c>
      <c r="Q27" s="110"/>
    </row>
    <row r="28" spans="1:120" ht="15.75">
      <c r="A28" s="111" t="s">
        <v>40</v>
      </c>
      <c r="B28" s="112"/>
      <c r="C28" s="113"/>
      <c r="D28" s="114">
        <f>SUM(D29:D29)</f>
        <v>5970221</v>
      </c>
      <c r="E28" s="114">
        <f>SUM(E29:E29)</f>
        <v>0</v>
      </c>
      <c r="F28" s="114">
        <f>SUM(F29:F29)</f>
        <v>0</v>
      </c>
      <c r="G28" s="114">
        <f>SUM(G29:G29)</f>
        <v>0</v>
      </c>
      <c r="H28" s="114">
        <f>SUM(H29:H29)</f>
        <v>0</v>
      </c>
      <c r="I28" s="114">
        <f>SUM(I29:I29)</f>
        <v>0</v>
      </c>
      <c r="J28" s="114">
        <f>SUM(J29:J29)</f>
        <v>0</v>
      </c>
      <c r="K28" s="114">
        <f>SUM(K29:K29)</f>
        <v>0</v>
      </c>
      <c r="L28" s="114">
        <f>SUM(L29:L29)</f>
        <v>0</v>
      </c>
      <c r="M28" s="114">
        <f>SUM(M29:M29)</f>
        <v>0</v>
      </c>
      <c r="N28" s="114">
        <f>SUM(N29:N29)</f>
        <v>0</v>
      </c>
      <c r="O28" s="114">
        <f>SUM(D28:N28)</f>
        <v>5970221</v>
      </c>
      <c r="P28" s="116">
        <f>(O28/P$32)</f>
        <v>672.39790516950109</v>
      </c>
      <c r="Q28" s="110"/>
    </row>
    <row r="29" spans="1:120" ht="15.75" thickBot="1">
      <c r="A29" s="105"/>
      <c r="B29" s="106">
        <v>581</v>
      </c>
      <c r="C29" s="107" t="s">
        <v>91</v>
      </c>
      <c r="D29" s="108">
        <v>5970221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f>SUM(D29:N29)</f>
        <v>5970221</v>
      </c>
      <c r="P29" s="109">
        <f>(O29/P$32)</f>
        <v>672.39790516950109</v>
      </c>
      <c r="Q29" s="110"/>
    </row>
    <row r="30" spans="1:120" ht="16.5" thickBot="1">
      <c r="A30" s="118" t="s">
        <v>10</v>
      </c>
      <c r="B30" s="119"/>
      <c r="C30" s="120"/>
      <c r="D30" s="121">
        <f>SUM(D5,D14,D18,D22,D25,D28)</f>
        <v>27072700</v>
      </c>
      <c r="E30" s="121">
        <f t="shared" ref="E30:N30" si="3">SUM(E5,E14,E18,E22,E25,E28)</f>
        <v>1698543</v>
      </c>
      <c r="F30" s="121">
        <f t="shared" si="3"/>
        <v>0</v>
      </c>
      <c r="G30" s="121">
        <f t="shared" si="3"/>
        <v>4828460</v>
      </c>
      <c r="H30" s="121">
        <f t="shared" si="3"/>
        <v>0</v>
      </c>
      <c r="I30" s="121">
        <f t="shared" si="3"/>
        <v>9688540</v>
      </c>
      <c r="J30" s="121">
        <f t="shared" si="3"/>
        <v>0</v>
      </c>
      <c r="K30" s="121">
        <f t="shared" si="3"/>
        <v>4381674</v>
      </c>
      <c r="L30" s="121">
        <f t="shared" si="3"/>
        <v>0</v>
      </c>
      <c r="M30" s="121">
        <f t="shared" si="3"/>
        <v>0</v>
      </c>
      <c r="N30" s="121">
        <f t="shared" si="3"/>
        <v>0</v>
      </c>
      <c r="O30" s="121">
        <f>SUM(D30:N30)</f>
        <v>47669917</v>
      </c>
      <c r="P30" s="122">
        <f>(O30/P$32)</f>
        <v>5368.8384953260502</v>
      </c>
      <c r="Q30" s="103"/>
      <c r="R30" s="12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</row>
    <row r="31" spans="1:120">
      <c r="A31" s="124"/>
      <c r="B31" s="125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20">
      <c r="A32" s="128"/>
      <c r="B32" s="129"/>
      <c r="C32" s="129"/>
      <c r="D32" s="130"/>
      <c r="E32" s="130"/>
      <c r="F32" s="130"/>
      <c r="G32" s="130"/>
      <c r="H32" s="130"/>
      <c r="I32" s="130"/>
      <c r="J32" s="130"/>
      <c r="K32" s="130"/>
      <c r="L32" s="130"/>
      <c r="M32" s="133" t="s">
        <v>97</v>
      </c>
      <c r="N32" s="133"/>
      <c r="O32" s="133"/>
      <c r="P32" s="131">
        <v>8879</v>
      </c>
    </row>
    <row r="33" spans="1:16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6"/>
    </row>
    <row r="34" spans="1:16" ht="15.75" customHeight="1" thickBot="1">
      <c r="A34" s="137" t="s">
        <v>54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61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2380256</v>
      </c>
      <c r="E5" s="56">
        <f t="shared" si="0"/>
        <v>0</v>
      </c>
      <c r="F5" s="56">
        <f t="shared" si="0"/>
        <v>0</v>
      </c>
      <c r="G5" s="56">
        <f t="shared" si="0"/>
        <v>303768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1209705</v>
      </c>
      <c r="L5" s="56">
        <f t="shared" si="0"/>
        <v>0</v>
      </c>
      <c r="M5" s="56">
        <f t="shared" si="0"/>
        <v>0</v>
      </c>
      <c r="N5" s="57">
        <f>SUM(D5:M5)</f>
        <v>3893729</v>
      </c>
      <c r="O5" s="58">
        <f t="shared" ref="O5:O30" si="1">(N5/O$32)</f>
        <v>415.6858118928152</v>
      </c>
      <c r="P5" s="59"/>
    </row>
    <row r="6" spans="1:133">
      <c r="A6" s="61"/>
      <c r="B6" s="62">
        <v>511</v>
      </c>
      <c r="C6" s="63" t="s">
        <v>19</v>
      </c>
      <c r="D6" s="64">
        <v>58216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58216</v>
      </c>
      <c r="O6" s="65">
        <f t="shared" si="1"/>
        <v>6.2150101419878299</v>
      </c>
      <c r="P6" s="66"/>
    </row>
    <row r="7" spans="1:133">
      <c r="A7" s="61"/>
      <c r="B7" s="62">
        <v>512</v>
      </c>
      <c r="C7" s="63" t="s">
        <v>20</v>
      </c>
      <c r="D7" s="64">
        <v>711005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711005</v>
      </c>
      <c r="O7" s="65">
        <f t="shared" si="1"/>
        <v>75.905305861001395</v>
      </c>
      <c r="P7" s="66"/>
    </row>
    <row r="8" spans="1:133">
      <c r="A8" s="61"/>
      <c r="B8" s="62">
        <v>513</v>
      </c>
      <c r="C8" s="63" t="s">
        <v>21</v>
      </c>
      <c r="D8" s="64">
        <v>594100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594100</v>
      </c>
      <c r="O8" s="65">
        <f t="shared" si="1"/>
        <v>63.424789153410913</v>
      </c>
      <c r="P8" s="66"/>
    </row>
    <row r="9" spans="1:133">
      <c r="A9" s="61"/>
      <c r="B9" s="62">
        <v>514</v>
      </c>
      <c r="C9" s="63" t="s">
        <v>22</v>
      </c>
      <c r="D9" s="64">
        <v>303051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303051</v>
      </c>
      <c r="O9" s="65">
        <f t="shared" si="1"/>
        <v>32.353047934237217</v>
      </c>
      <c r="P9" s="66"/>
    </row>
    <row r="10" spans="1:133">
      <c r="A10" s="61"/>
      <c r="B10" s="62">
        <v>515</v>
      </c>
      <c r="C10" s="63" t="s">
        <v>23</v>
      </c>
      <c r="D10" s="64">
        <v>186585</v>
      </c>
      <c r="E10" s="64">
        <v>0</v>
      </c>
      <c r="F10" s="64">
        <v>0</v>
      </c>
      <c r="G10" s="64">
        <v>303768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490353</v>
      </c>
      <c r="O10" s="65">
        <f t="shared" si="1"/>
        <v>52.348991139105372</v>
      </c>
      <c r="P10" s="66"/>
    </row>
    <row r="11" spans="1:133">
      <c r="A11" s="61"/>
      <c r="B11" s="62">
        <v>518</v>
      </c>
      <c r="C11" s="63" t="s">
        <v>25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1209705</v>
      </c>
      <c r="L11" s="64">
        <v>0</v>
      </c>
      <c r="M11" s="64">
        <v>0</v>
      </c>
      <c r="N11" s="64">
        <f t="shared" si="2"/>
        <v>1209705</v>
      </c>
      <c r="O11" s="65">
        <f t="shared" si="1"/>
        <v>129.1454040781467</v>
      </c>
      <c r="P11" s="66"/>
    </row>
    <row r="12" spans="1:133">
      <c r="A12" s="61"/>
      <c r="B12" s="62">
        <v>519</v>
      </c>
      <c r="C12" s="63" t="s">
        <v>62</v>
      </c>
      <c r="D12" s="64">
        <v>527299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527299</v>
      </c>
      <c r="O12" s="65">
        <f t="shared" si="1"/>
        <v>56.293263584925803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SUM(D14:D16)</f>
        <v>6686624</v>
      </c>
      <c r="E13" s="70">
        <f t="shared" si="3"/>
        <v>0</v>
      </c>
      <c r="F13" s="70">
        <f t="shared" si="3"/>
        <v>0</v>
      </c>
      <c r="G13" s="70">
        <f t="shared" si="3"/>
        <v>480467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2128161</v>
      </c>
      <c r="L13" s="70">
        <f t="shared" si="3"/>
        <v>0</v>
      </c>
      <c r="M13" s="70">
        <f t="shared" si="3"/>
        <v>0</v>
      </c>
      <c r="N13" s="71">
        <f t="shared" ref="N13:N30" si="4">SUM(D13:M13)</f>
        <v>9295252</v>
      </c>
      <c r="O13" s="72">
        <f t="shared" si="1"/>
        <v>992.34034376000852</v>
      </c>
      <c r="P13" s="73"/>
    </row>
    <row r="14" spans="1:133">
      <c r="A14" s="61"/>
      <c r="B14" s="62">
        <v>521</v>
      </c>
      <c r="C14" s="63" t="s">
        <v>27</v>
      </c>
      <c r="D14" s="64">
        <v>2862158</v>
      </c>
      <c r="E14" s="64">
        <v>0</v>
      </c>
      <c r="F14" s="64">
        <v>0</v>
      </c>
      <c r="G14" s="64">
        <v>15459</v>
      </c>
      <c r="H14" s="64">
        <v>0</v>
      </c>
      <c r="I14" s="64">
        <v>0</v>
      </c>
      <c r="J14" s="64">
        <v>0</v>
      </c>
      <c r="K14" s="64">
        <v>1134506</v>
      </c>
      <c r="L14" s="64">
        <v>0</v>
      </c>
      <c r="M14" s="64">
        <v>0</v>
      </c>
      <c r="N14" s="64">
        <f t="shared" si="4"/>
        <v>4012123</v>
      </c>
      <c r="O14" s="65">
        <f t="shared" si="1"/>
        <v>428.32529091491404</v>
      </c>
      <c r="P14" s="66"/>
    </row>
    <row r="15" spans="1:133">
      <c r="A15" s="61"/>
      <c r="B15" s="62">
        <v>522</v>
      </c>
      <c r="C15" s="63" t="s">
        <v>28</v>
      </c>
      <c r="D15" s="64">
        <v>3347003</v>
      </c>
      <c r="E15" s="64">
        <v>0</v>
      </c>
      <c r="F15" s="64">
        <v>0</v>
      </c>
      <c r="G15" s="64">
        <v>465008</v>
      </c>
      <c r="H15" s="64">
        <v>0</v>
      </c>
      <c r="I15" s="64">
        <v>0</v>
      </c>
      <c r="J15" s="64">
        <v>0</v>
      </c>
      <c r="K15" s="64">
        <v>993655</v>
      </c>
      <c r="L15" s="64">
        <v>0</v>
      </c>
      <c r="M15" s="64">
        <v>0</v>
      </c>
      <c r="N15" s="64">
        <f t="shared" si="4"/>
        <v>4805666</v>
      </c>
      <c r="O15" s="65">
        <f t="shared" si="1"/>
        <v>513.04216931781787</v>
      </c>
      <c r="P15" s="66"/>
    </row>
    <row r="16" spans="1:133">
      <c r="A16" s="61"/>
      <c r="B16" s="62">
        <v>524</v>
      </c>
      <c r="C16" s="63" t="s">
        <v>29</v>
      </c>
      <c r="D16" s="64">
        <v>477463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477463</v>
      </c>
      <c r="O16" s="65">
        <f t="shared" si="1"/>
        <v>50.972883527276608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SUM(D18:D20)</f>
        <v>0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4846288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4846288</v>
      </c>
      <c r="O17" s="72">
        <f t="shared" si="1"/>
        <v>517.37888331376109</v>
      </c>
      <c r="P17" s="73"/>
    </row>
    <row r="18" spans="1:119">
      <c r="A18" s="61"/>
      <c r="B18" s="62">
        <v>535</v>
      </c>
      <c r="C18" s="63" t="s">
        <v>32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3893752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3893752</v>
      </c>
      <c r="O18" s="65">
        <f t="shared" si="1"/>
        <v>415.68826732144765</v>
      </c>
      <c r="P18" s="66"/>
    </row>
    <row r="19" spans="1:119">
      <c r="A19" s="61"/>
      <c r="B19" s="62">
        <v>537</v>
      </c>
      <c r="C19" s="63" t="s">
        <v>63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709244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709244</v>
      </c>
      <c r="O19" s="65">
        <f t="shared" si="1"/>
        <v>75.717305433970324</v>
      </c>
      <c r="P19" s="66"/>
    </row>
    <row r="20" spans="1:119">
      <c r="A20" s="61"/>
      <c r="B20" s="62">
        <v>538</v>
      </c>
      <c r="C20" s="63" t="s">
        <v>64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243292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243292</v>
      </c>
      <c r="O20" s="65">
        <f t="shared" si="1"/>
        <v>25.973310558343119</v>
      </c>
      <c r="P20" s="66"/>
    </row>
    <row r="21" spans="1:119" ht="15.75">
      <c r="A21" s="67" t="s">
        <v>34</v>
      </c>
      <c r="B21" s="68"/>
      <c r="C21" s="69"/>
      <c r="D21" s="70">
        <f t="shared" ref="D21:M21" si="6">SUM(D22:D24)</f>
        <v>1573609</v>
      </c>
      <c r="E21" s="70">
        <f t="shared" si="6"/>
        <v>0</v>
      </c>
      <c r="F21" s="70">
        <f t="shared" si="6"/>
        <v>0</v>
      </c>
      <c r="G21" s="70">
        <f t="shared" si="6"/>
        <v>791610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4"/>
        <v>2365219</v>
      </c>
      <c r="O21" s="72">
        <f t="shared" si="1"/>
        <v>252.50549802498131</v>
      </c>
      <c r="P21" s="73"/>
    </row>
    <row r="22" spans="1:119">
      <c r="A22" s="61"/>
      <c r="B22" s="62">
        <v>541</v>
      </c>
      <c r="C22" s="63" t="s">
        <v>65</v>
      </c>
      <c r="D22" s="64">
        <v>840882</v>
      </c>
      <c r="E22" s="64">
        <v>0</v>
      </c>
      <c r="F22" s="64">
        <v>0</v>
      </c>
      <c r="G22" s="64">
        <v>791610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1632492</v>
      </c>
      <c r="O22" s="65">
        <f t="shared" si="1"/>
        <v>174.28119995729691</v>
      </c>
      <c r="P22" s="66"/>
    </row>
    <row r="23" spans="1:119">
      <c r="A23" s="61"/>
      <c r="B23" s="62">
        <v>544</v>
      </c>
      <c r="C23" s="63" t="s">
        <v>66</v>
      </c>
      <c r="D23" s="64">
        <v>415975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415975</v>
      </c>
      <c r="O23" s="65">
        <f t="shared" si="1"/>
        <v>44.408561972883525</v>
      </c>
      <c r="P23" s="66"/>
    </row>
    <row r="24" spans="1:119">
      <c r="A24" s="61"/>
      <c r="B24" s="62">
        <v>545</v>
      </c>
      <c r="C24" s="63" t="s">
        <v>51</v>
      </c>
      <c r="D24" s="64">
        <v>316752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316752</v>
      </c>
      <c r="O24" s="65">
        <f t="shared" si="1"/>
        <v>33.815736094800897</v>
      </c>
      <c r="P24" s="66"/>
    </row>
    <row r="25" spans="1:119" ht="15.75">
      <c r="A25" s="67" t="s">
        <v>36</v>
      </c>
      <c r="B25" s="68"/>
      <c r="C25" s="69"/>
      <c r="D25" s="70">
        <f t="shared" ref="D25:M25" si="7">SUM(D26:D27)</f>
        <v>2380903</v>
      </c>
      <c r="E25" s="70">
        <f t="shared" si="7"/>
        <v>0</v>
      </c>
      <c r="F25" s="70">
        <f t="shared" si="7"/>
        <v>0</v>
      </c>
      <c r="G25" s="70">
        <f t="shared" si="7"/>
        <v>850402</v>
      </c>
      <c r="H25" s="70">
        <f t="shared" si="7"/>
        <v>0</v>
      </c>
      <c r="I25" s="70">
        <f t="shared" si="7"/>
        <v>0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4"/>
        <v>3231305</v>
      </c>
      <c r="O25" s="72">
        <f t="shared" si="1"/>
        <v>344.96690509234548</v>
      </c>
      <c r="P25" s="66"/>
    </row>
    <row r="26" spans="1:119">
      <c r="A26" s="61"/>
      <c r="B26" s="62">
        <v>571</v>
      </c>
      <c r="C26" s="63" t="s">
        <v>37</v>
      </c>
      <c r="D26" s="64">
        <v>569904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569904</v>
      </c>
      <c r="O26" s="65">
        <f t="shared" si="1"/>
        <v>60.841678232091382</v>
      </c>
      <c r="P26" s="66"/>
    </row>
    <row r="27" spans="1:119">
      <c r="A27" s="61"/>
      <c r="B27" s="62">
        <v>572</v>
      </c>
      <c r="C27" s="63" t="s">
        <v>67</v>
      </c>
      <c r="D27" s="64">
        <v>1810999</v>
      </c>
      <c r="E27" s="64">
        <v>0</v>
      </c>
      <c r="F27" s="64">
        <v>0</v>
      </c>
      <c r="G27" s="64">
        <v>850402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2661401</v>
      </c>
      <c r="O27" s="65">
        <f t="shared" si="1"/>
        <v>284.12522686025409</v>
      </c>
      <c r="P27" s="66"/>
    </row>
    <row r="28" spans="1:119" ht="15.75">
      <c r="A28" s="67" t="s">
        <v>68</v>
      </c>
      <c r="B28" s="68"/>
      <c r="C28" s="69"/>
      <c r="D28" s="70">
        <f t="shared" ref="D28:M28" si="8">SUM(D29:D29)</f>
        <v>1825000</v>
      </c>
      <c r="E28" s="70">
        <f t="shared" si="8"/>
        <v>0</v>
      </c>
      <c r="F28" s="70">
        <f t="shared" si="8"/>
        <v>0</v>
      </c>
      <c r="G28" s="70">
        <f t="shared" si="8"/>
        <v>0</v>
      </c>
      <c r="H28" s="70">
        <f t="shared" si="8"/>
        <v>0</v>
      </c>
      <c r="I28" s="70">
        <f t="shared" si="8"/>
        <v>80896</v>
      </c>
      <c r="J28" s="70">
        <f t="shared" si="8"/>
        <v>0</v>
      </c>
      <c r="K28" s="70">
        <f t="shared" si="8"/>
        <v>0</v>
      </c>
      <c r="L28" s="70">
        <f t="shared" si="8"/>
        <v>0</v>
      </c>
      <c r="M28" s="70">
        <f t="shared" si="8"/>
        <v>0</v>
      </c>
      <c r="N28" s="70">
        <f t="shared" si="4"/>
        <v>1905896</v>
      </c>
      <c r="O28" s="72">
        <f t="shared" si="1"/>
        <v>203.46920038432796</v>
      </c>
      <c r="P28" s="66"/>
    </row>
    <row r="29" spans="1:119" ht="15.75" thickBot="1">
      <c r="A29" s="61"/>
      <c r="B29" s="62">
        <v>581</v>
      </c>
      <c r="C29" s="63" t="s">
        <v>69</v>
      </c>
      <c r="D29" s="64">
        <v>1825000</v>
      </c>
      <c r="E29" s="64">
        <v>0</v>
      </c>
      <c r="F29" s="64">
        <v>0</v>
      </c>
      <c r="G29" s="64">
        <v>0</v>
      </c>
      <c r="H29" s="64">
        <v>0</v>
      </c>
      <c r="I29" s="64">
        <v>80896</v>
      </c>
      <c r="J29" s="64">
        <v>0</v>
      </c>
      <c r="K29" s="64">
        <v>0</v>
      </c>
      <c r="L29" s="64">
        <v>0</v>
      </c>
      <c r="M29" s="64">
        <v>0</v>
      </c>
      <c r="N29" s="64">
        <f t="shared" si="4"/>
        <v>1905896</v>
      </c>
      <c r="O29" s="65">
        <f t="shared" si="1"/>
        <v>203.46920038432796</v>
      </c>
      <c r="P29" s="66"/>
    </row>
    <row r="30" spans="1:119" ht="16.5" thickBot="1">
      <c r="A30" s="74" t="s">
        <v>10</v>
      </c>
      <c r="B30" s="75"/>
      <c r="C30" s="76"/>
      <c r="D30" s="77">
        <f>SUM(D5,D13,D17,D21,D25,D28)</f>
        <v>14846392</v>
      </c>
      <c r="E30" s="77">
        <f t="shared" ref="E30:M30" si="9">SUM(E5,E13,E17,E21,E25,E28)</f>
        <v>0</v>
      </c>
      <c r="F30" s="77">
        <f t="shared" si="9"/>
        <v>0</v>
      </c>
      <c r="G30" s="77">
        <f t="shared" si="9"/>
        <v>2426247</v>
      </c>
      <c r="H30" s="77">
        <f t="shared" si="9"/>
        <v>0</v>
      </c>
      <c r="I30" s="77">
        <f t="shared" si="9"/>
        <v>4927184</v>
      </c>
      <c r="J30" s="77">
        <f t="shared" si="9"/>
        <v>0</v>
      </c>
      <c r="K30" s="77">
        <f t="shared" si="9"/>
        <v>3337866</v>
      </c>
      <c r="L30" s="77">
        <f t="shared" si="9"/>
        <v>0</v>
      </c>
      <c r="M30" s="77">
        <f t="shared" si="9"/>
        <v>0</v>
      </c>
      <c r="N30" s="77">
        <f t="shared" si="4"/>
        <v>25537689</v>
      </c>
      <c r="O30" s="78">
        <f t="shared" si="1"/>
        <v>2726.3466424682397</v>
      </c>
      <c r="P30" s="59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</row>
    <row r="31" spans="1:119">
      <c r="A31" s="81"/>
      <c r="B31" s="8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19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171" t="s">
        <v>70</v>
      </c>
      <c r="M32" s="171"/>
      <c r="N32" s="171"/>
      <c r="O32" s="88">
        <v>9367</v>
      </c>
    </row>
    <row r="33" spans="1:15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4"/>
    </row>
    <row r="34" spans="1:15" ht="15.75" customHeight="1" thickBot="1">
      <c r="A34" s="175" t="s">
        <v>54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2361802</v>
      </c>
      <c r="E5" s="24">
        <f t="shared" si="0"/>
        <v>0</v>
      </c>
      <c r="F5" s="24">
        <f t="shared" si="0"/>
        <v>0</v>
      </c>
      <c r="G5" s="24">
        <f t="shared" si="0"/>
        <v>124441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1409229</v>
      </c>
      <c r="L5" s="24">
        <f t="shared" si="0"/>
        <v>0</v>
      </c>
      <c r="M5" s="24">
        <f t="shared" si="0"/>
        <v>0</v>
      </c>
      <c r="N5" s="25">
        <f>SUM(D5:M5)</f>
        <v>3895472</v>
      </c>
      <c r="O5" s="30">
        <f t="shared" ref="O5:O31" si="1">(N5/O$33)</f>
        <v>416.04955676599383</v>
      </c>
      <c r="P5" s="6"/>
    </row>
    <row r="6" spans="1:133">
      <c r="A6" s="12"/>
      <c r="B6" s="42">
        <v>511</v>
      </c>
      <c r="C6" s="19" t="s">
        <v>19</v>
      </c>
      <c r="D6" s="43">
        <v>73839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73839</v>
      </c>
      <c r="O6" s="44">
        <f t="shared" si="1"/>
        <v>7.8862544056392183</v>
      </c>
      <c r="P6" s="9"/>
    </row>
    <row r="7" spans="1:133">
      <c r="A7" s="12"/>
      <c r="B7" s="42">
        <v>512</v>
      </c>
      <c r="C7" s="19" t="s">
        <v>20</v>
      </c>
      <c r="D7" s="43">
        <v>645381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645381</v>
      </c>
      <c r="O7" s="44">
        <f t="shared" si="1"/>
        <v>68.928868952258895</v>
      </c>
      <c r="P7" s="9"/>
    </row>
    <row r="8" spans="1:133">
      <c r="A8" s="12"/>
      <c r="B8" s="42">
        <v>513</v>
      </c>
      <c r="C8" s="19" t="s">
        <v>21</v>
      </c>
      <c r="D8" s="43">
        <v>590758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590758</v>
      </c>
      <c r="O8" s="44">
        <f t="shared" si="1"/>
        <v>63.094948200363135</v>
      </c>
      <c r="P8" s="9"/>
    </row>
    <row r="9" spans="1:133">
      <c r="A9" s="12"/>
      <c r="B9" s="42">
        <v>514</v>
      </c>
      <c r="C9" s="19" t="s">
        <v>22</v>
      </c>
      <c r="D9" s="43">
        <v>419465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419465</v>
      </c>
      <c r="O9" s="44">
        <f t="shared" si="1"/>
        <v>44.800277688774962</v>
      </c>
      <c r="P9" s="9"/>
    </row>
    <row r="10" spans="1:133">
      <c r="A10" s="12"/>
      <c r="B10" s="42">
        <v>515</v>
      </c>
      <c r="C10" s="19" t="s">
        <v>23</v>
      </c>
      <c r="D10" s="43">
        <v>192244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192244</v>
      </c>
      <c r="O10" s="44">
        <f t="shared" si="1"/>
        <v>20.53230802093346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1409229</v>
      </c>
      <c r="L11" s="43">
        <v>0</v>
      </c>
      <c r="M11" s="43">
        <v>0</v>
      </c>
      <c r="N11" s="43">
        <f t="shared" si="2"/>
        <v>1409229</v>
      </c>
      <c r="O11" s="44">
        <f t="shared" si="1"/>
        <v>150.51041332906121</v>
      </c>
      <c r="P11" s="9"/>
    </row>
    <row r="12" spans="1:133">
      <c r="A12" s="12"/>
      <c r="B12" s="42">
        <v>519</v>
      </c>
      <c r="C12" s="19" t="s">
        <v>44</v>
      </c>
      <c r="D12" s="43">
        <v>440115</v>
      </c>
      <c r="E12" s="43">
        <v>0</v>
      </c>
      <c r="F12" s="43">
        <v>0</v>
      </c>
      <c r="G12" s="43">
        <v>124441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564556</v>
      </c>
      <c r="O12" s="44">
        <f t="shared" si="1"/>
        <v>60.296486168962936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8095657</v>
      </c>
      <c r="E13" s="29">
        <f t="shared" si="3"/>
        <v>0</v>
      </c>
      <c r="F13" s="29">
        <f t="shared" si="3"/>
        <v>0</v>
      </c>
      <c r="G13" s="29">
        <f t="shared" si="3"/>
        <v>290712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2652497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11038866</v>
      </c>
      <c r="O13" s="41">
        <f t="shared" si="1"/>
        <v>1178.9881448253766</v>
      </c>
      <c r="P13" s="10"/>
    </row>
    <row r="14" spans="1:133">
      <c r="A14" s="12"/>
      <c r="B14" s="42">
        <v>521</v>
      </c>
      <c r="C14" s="19" t="s">
        <v>27</v>
      </c>
      <c r="D14" s="43">
        <v>4129294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1736687</v>
      </c>
      <c r="L14" s="43">
        <v>0</v>
      </c>
      <c r="M14" s="43">
        <v>0</v>
      </c>
      <c r="N14" s="43">
        <f t="shared" si="4"/>
        <v>5865981</v>
      </c>
      <c r="O14" s="44">
        <f t="shared" si="1"/>
        <v>626.50656840756164</v>
      </c>
      <c r="P14" s="9"/>
    </row>
    <row r="15" spans="1:133">
      <c r="A15" s="12"/>
      <c r="B15" s="42">
        <v>522</v>
      </c>
      <c r="C15" s="19" t="s">
        <v>28</v>
      </c>
      <c r="D15" s="43">
        <v>3563447</v>
      </c>
      <c r="E15" s="43">
        <v>0</v>
      </c>
      <c r="F15" s="43">
        <v>0</v>
      </c>
      <c r="G15" s="43">
        <v>290712</v>
      </c>
      <c r="H15" s="43">
        <v>0</v>
      </c>
      <c r="I15" s="43">
        <v>0</v>
      </c>
      <c r="J15" s="43">
        <v>0</v>
      </c>
      <c r="K15" s="43">
        <v>915810</v>
      </c>
      <c r="L15" s="43">
        <v>0</v>
      </c>
      <c r="M15" s="43">
        <v>0</v>
      </c>
      <c r="N15" s="43">
        <f t="shared" si="4"/>
        <v>4769969</v>
      </c>
      <c r="O15" s="44">
        <f t="shared" si="1"/>
        <v>509.44878778169391</v>
      </c>
      <c r="P15" s="9"/>
    </row>
    <row r="16" spans="1:133">
      <c r="A16" s="12"/>
      <c r="B16" s="42">
        <v>524</v>
      </c>
      <c r="C16" s="19" t="s">
        <v>29</v>
      </c>
      <c r="D16" s="43">
        <v>402916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402916</v>
      </c>
      <c r="O16" s="44">
        <f t="shared" si="1"/>
        <v>43.032788636120898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4797566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4797566</v>
      </c>
      <c r="O17" s="41">
        <f t="shared" si="1"/>
        <v>512.39624052120053</v>
      </c>
      <c r="P17" s="10"/>
    </row>
    <row r="18" spans="1:119">
      <c r="A18" s="12"/>
      <c r="B18" s="42">
        <v>535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3691949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3691949</v>
      </c>
      <c r="O18" s="44">
        <f t="shared" si="1"/>
        <v>394.31261347858594</v>
      </c>
      <c r="P18" s="9"/>
    </row>
    <row r="19" spans="1:119">
      <c r="A19" s="12"/>
      <c r="B19" s="42">
        <v>537</v>
      </c>
      <c r="C19" s="19" t="s">
        <v>50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772697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772697</v>
      </c>
      <c r="O19" s="44">
        <f t="shared" si="1"/>
        <v>82.526647442059172</v>
      </c>
      <c r="P19" s="9"/>
    </row>
    <row r="20" spans="1:119">
      <c r="A20" s="12"/>
      <c r="B20" s="42">
        <v>538</v>
      </c>
      <c r="C20" s="19" t="s">
        <v>46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332920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332920</v>
      </c>
      <c r="O20" s="44">
        <f t="shared" si="1"/>
        <v>35.55697960055538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1579300</v>
      </c>
      <c r="E21" s="29">
        <f t="shared" si="6"/>
        <v>0</v>
      </c>
      <c r="F21" s="29">
        <f t="shared" si="6"/>
        <v>0</v>
      </c>
      <c r="G21" s="29">
        <f t="shared" si="6"/>
        <v>651749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2231049</v>
      </c>
      <c r="O21" s="41">
        <f t="shared" si="1"/>
        <v>238.28356296058956</v>
      </c>
      <c r="P21" s="10"/>
    </row>
    <row r="22" spans="1:119">
      <c r="A22" s="12"/>
      <c r="B22" s="42">
        <v>541</v>
      </c>
      <c r="C22" s="19" t="s">
        <v>35</v>
      </c>
      <c r="D22" s="43">
        <v>831777</v>
      </c>
      <c r="E22" s="43">
        <v>0</v>
      </c>
      <c r="F22" s="43">
        <v>0</v>
      </c>
      <c r="G22" s="43">
        <v>651749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1483526</v>
      </c>
      <c r="O22" s="44">
        <f t="shared" si="1"/>
        <v>158.44558368044432</v>
      </c>
      <c r="P22" s="9"/>
    </row>
    <row r="23" spans="1:119">
      <c r="A23" s="12"/>
      <c r="B23" s="42">
        <v>544</v>
      </c>
      <c r="C23" s="19" t="s">
        <v>47</v>
      </c>
      <c r="D23" s="43">
        <v>411106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411106</v>
      </c>
      <c r="O23" s="44">
        <f t="shared" si="1"/>
        <v>43.907508277261563</v>
      </c>
      <c r="P23" s="9"/>
    </row>
    <row r="24" spans="1:119">
      <c r="A24" s="12"/>
      <c r="B24" s="42">
        <v>545</v>
      </c>
      <c r="C24" s="19" t="s">
        <v>51</v>
      </c>
      <c r="D24" s="43">
        <v>336417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336417</v>
      </c>
      <c r="O24" s="44">
        <f t="shared" si="1"/>
        <v>35.930471002883692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SUM(D26:D28)</f>
        <v>2320315</v>
      </c>
      <c r="E25" s="29">
        <f t="shared" si="7"/>
        <v>0</v>
      </c>
      <c r="F25" s="29">
        <f t="shared" si="7"/>
        <v>0</v>
      </c>
      <c r="G25" s="29">
        <f t="shared" si="7"/>
        <v>661100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2981415</v>
      </c>
      <c r="O25" s="41">
        <f t="shared" si="1"/>
        <v>318.42518423582186</v>
      </c>
      <c r="P25" s="9"/>
    </row>
    <row r="26" spans="1:119">
      <c r="A26" s="12"/>
      <c r="B26" s="42">
        <v>571</v>
      </c>
      <c r="C26" s="19" t="s">
        <v>37</v>
      </c>
      <c r="D26" s="43">
        <v>547258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547258</v>
      </c>
      <c r="O26" s="44">
        <f t="shared" si="1"/>
        <v>58.449001388443875</v>
      </c>
      <c r="P26" s="9"/>
    </row>
    <row r="27" spans="1:119">
      <c r="A27" s="12"/>
      <c r="B27" s="42">
        <v>572</v>
      </c>
      <c r="C27" s="19" t="s">
        <v>38</v>
      </c>
      <c r="D27" s="43">
        <v>1684272</v>
      </c>
      <c r="E27" s="43">
        <v>0</v>
      </c>
      <c r="F27" s="43">
        <v>0</v>
      </c>
      <c r="G27" s="43">
        <v>661100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2345372</v>
      </c>
      <c r="O27" s="44">
        <f t="shared" si="1"/>
        <v>250.49364519918831</v>
      </c>
      <c r="P27" s="9"/>
    </row>
    <row r="28" spans="1:119">
      <c r="A28" s="12"/>
      <c r="B28" s="42">
        <v>574</v>
      </c>
      <c r="C28" s="19" t="s">
        <v>52</v>
      </c>
      <c r="D28" s="43">
        <v>88785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88785</v>
      </c>
      <c r="O28" s="44">
        <f t="shared" si="1"/>
        <v>9.4825376481896821</v>
      </c>
      <c r="P28" s="9"/>
    </row>
    <row r="29" spans="1:119" ht="15.75">
      <c r="A29" s="26" t="s">
        <v>40</v>
      </c>
      <c r="B29" s="27"/>
      <c r="C29" s="28"/>
      <c r="D29" s="29">
        <f t="shared" ref="D29:M29" si="8">SUM(D30:D30)</f>
        <v>1325000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116477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1441477</v>
      </c>
      <c r="O29" s="41">
        <f t="shared" si="1"/>
        <v>153.95460856563068</v>
      </c>
      <c r="P29" s="9"/>
    </row>
    <row r="30" spans="1:119" ht="15.75" thickBot="1">
      <c r="A30" s="12"/>
      <c r="B30" s="42">
        <v>581</v>
      </c>
      <c r="C30" s="19" t="s">
        <v>39</v>
      </c>
      <c r="D30" s="43">
        <v>1325000</v>
      </c>
      <c r="E30" s="43">
        <v>0</v>
      </c>
      <c r="F30" s="43">
        <v>0</v>
      </c>
      <c r="G30" s="43">
        <v>0</v>
      </c>
      <c r="H30" s="43">
        <v>0</v>
      </c>
      <c r="I30" s="43">
        <v>116477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1441477</v>
      </c>
      <c r="O30" s="44">
        <f t="shared" si="1"/>
        <v>153.95460856563068</v>
      </c>
      <c r="P30" s="9"/>
    </row>
    <row r="31" spans="1:119" ht="16.5" thickBot="1">
      <c r="A31" s="13" t="s">
        <v>10</v>
      </c>
      <c r="B31" s="21"/>
      <c r="C31" s="20"/>
      <c r="D31" s="14">
        <f>SUM(D5,D13,D17,D21,D25,D29)</f>
        <v>15682074</v>
      </c>
      <c r="E31" s="14">
        <f t="shared" ref="E31:M31" si="9">SUM(E5,E13,E17,E21,E25,E29)</f>
        <v>0</v>
      </c>
      <c r="F31" s="14">
        <f t="shared" si="9"/>
        <v>0</v>
      </c>
      <c r="G31" s="14">
        <f t="shared" si="9"/>
        <v>1728002</v>
      </c>
      <c r="H31" s="14">
        <f t="shared" si="9"/>
        <v>0</v>
      </c>
      <c r="I31" s="14">
        <f t="shared" si="9"/>
        <v>4914043</v>
      </c>
      <c r="J31" s="14">
        <f t="shared" si="9"/>
        <v>0</v>
      </c>
      <c r="K31" s="14">
        <f t="shared" si="9"/>
        <v>4061726</v>
      </c>
      <c r="L31" s="14">
        <f t="shared" si="9"/>
        <v>0</v>
      </c>
      <c r="M31" s="14">
        <f t="shared" si="9"/>
        <v>0</v>
      </c>
      <c r="N31" s="14">
        <f t="shared" si="4"/>
        <v>26385845</v>
      </c>
      <c r="O31" s="35">
        <f t="shared" si="1"/>
        <v>2818.0972978746127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58</v>
      </c>
      <c r="M33" s="157"/>
      <c r="N33" s="157"/>
      <c r="O33" s="39">
        <v>9363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54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2757784</v>
      </c>
      <c r="E5" s="24">
        <f t="shared" si="0"/>
        <v>0</v>
      </c>
      <c r="F5" s="24">
        <f t="shared" si="0"/>
        <v>0</v>
      </c>
      <c r="G5" s="24">
        <f t="shared" si="0"/>
        <v>286664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1118060</v>
      </c>
      <c r="L5" s="24">
        <f t="shared" si="0"/>
        <v>0</v>
      </c>
      <c r="M5" s="24">
        <f t="shared" si="0"/>
        <v>0</v>
      </c>
      <c r="N5" s="25">
        <f>SUM(D5:M5)</f>
        <v>4162508</v>
      </c>
      <c r="O5" s="30">
        <f t="shared" ref="O5:O32" si="1">(N5/O$34)</f>
        <v>444.85497488511277</v>
      </c>
      <c r="P5" s="6"/>
    </row>
    <row r="6" spans="1:133">
      <c r="A6" s="12"/>
      <c r="B6" s="42">
        <v>511</v>
      </c>
      <c r="C6" s="19" t="s">
        <v>19</v>
      </c>
      <c r="D6" s="43">
        <v>59596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59596</v>
      </c>
      <c r="O6" s="44">
        <f t="shared" si="1"/>
        <v>6.3691354066474295</v>
      </c>
      <c r="P6" s="9"/>
    </row>
    <row r="7" spans="1:133">
      <c r="A7" s="12"/>
      <c r="B7" s="42">
        <v>512</v>
      </c>
      <c r="C7" s="19" t="s">
        <v>20</v>
      </c>
      <c r="D7" s="43">
        <v>689912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689912</v>
      </c>
      <c r="O7" s="44">
        <f t="shared" si="1"/>
        <v>73.732179117238431</v>
      </c>
      <c r="P7" s="9"/>
    </row>
    <row r="8" spans="1:133">
      <c r="A8" s="12"/>
      <c r="B8" s="42">
        <v>513</v>
      </c>
      <c r="C8" s="19" t="s">
        <v>21</v>
      </c>
      <c r="D8" s="43">
        <v>738237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738237</v>
      </c>
      <c r="O8" s="44">
        <f t="shared" si="1"/>
        <v>78.896761782622633</v>
      </c>
      <c r="P8" s="9"/>
    </row>
    <row r="9" spans="1:133">
      <c r="A9" s="12"/>
      <c r="B9" s="42">
        <v>514</v>
      </c>
      <c r="C9" s="19" t="s">
        <v>22</v>
      </c>
      <c r="D9" s="43">
        <v>616057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616057</v>
      </c>
      <c r="O9" s="44">
        <f t="shared" si="1"/>
        <v>65.839157849738157</v>
      </c>
      <c r="P9" s="9"/>
    </row>
    <row r="10" spans="1:133">
      <c r="A10" s="12"/>
      <c r="B10" s="42">
        <v>515</v>
      </c>
      <c r="C10" s="19" t="s">
        <v>23</v>
      </c>
      <c r="D10" s="43">
        <v>183968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183968</v>
      </c>
      <c r="O10" s="44">
        <f t="shared" si="1"/>
        <v>19.661002458052796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286219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286219</v>
      </c>
      <c r="O11" s="44">
        <f t="shared" si="1"/>
        <v>30.588757080260766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1118060</v>
      </c>
      <c r="L12" s="43">
        <v>0</v>
      </c>
      <c r="M12" s="43">
        <v>0</v>
      </c>
      <c r="N12" s="43">
        <f t="shared" si="2"/>
        <v>1118060</v>
      </c>
      <c r="O12" s="44">
        <f t="shared" si="1"/>
        <v>119.48915250614513</v>
      </c>
      <c r="P12" s="9"/>
    </row>
    <row r="13" spans="1:133">
      <c r="A13" s="12"/>
      <c r="B13" s="42">
        <v>519</v>
      </c>
      <c r="C13" s="19" t="s">
        <v>44</v>
      </c>
      <c r="D13" s="43">
        <v>470014</v>
      </c>
      <c r="E13" s="43">
        <v>0</v>
      </c>
      <c r="F13" s="43">
        <v>0</v>
      </c>
      <c r="G13" s="43">
        <v>445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470459</v>
      </c>
      <c r="O13" s="44">
        <f t="shared" si="1"/>
        <v>50.278828684407394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8329890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2799073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11128963</v>
      </c>
      <c r="O14" s="41">
        <f t="shared" si="1"/>
        <v>1189.3729827936304</v>
      </c>
      <c r="P14" s="10"/>
    </row>
    <row r="15" spans="1:133">
      <c r="A15" s="12"/>
      <c r="B15" s="42">
        <v>521</v>
      </c>
      <c r="C15" s="19" t="s">
        <v>27</v>
      </c>
      <c r="D15" s="43">
        <v>4021299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1715648</v>
      </c>
      <c r="L15" s="43">
        <v>0</v>
      </c>
      <c r="M15" s="43">
        <v>0</v>
      </c>
      <c r="N15" s="43">
        <f t="shared" si="4"/>
        <v>5736947</v>
      </c>
      <c r="O15" s="44">
        <f t="shared" si="1"/>
        <v>613.11820027786689</v>
      </c>
      <c r="P15" s="9"/>
    </row>
    <row r="16" spans="1:133">
      <c r="A16" s="12"/>
      <c r="B16" s="42">
        <v>522</v>
      </c>
      <c r="C16" s="19" t="s">
        <v>28</v>
      </c>
      <c r="D16" s="43">
        <v>3926927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1083425</v>
      </c>
      <c r="L16" s="43">
        <v>0</v>
      </c>
      <c r="M16" s="43">
        <v>0</v>
      </c>
      <c r="N16" s="43">
        <f t="shared" si="4"/>
        <v>5010352</v>
      </c>
      <c r="O16" s="44">
        <f t="shared" si="1"/>
        <v>535.46564069680448</v>
      </c>
      <c r="P16" s="9"/>
    </row>
    <row r="17" spans="1:119">
      <c r="A17" s="12"/>
      <c r="B17" s="42">
        <v>524</v>
      </c>
      <c r="C17" s="19" t="s">
        <v>29</v>
      </c>
      <c r="D17" s="43">
        <v>381664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381664</v>
      </c>
      <c r="O17" s="44">
        <f t="shared" si="1"/>
        <v>40.789141818959067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4899649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4899649</v>
      </c>
      <c r="O18" s="41">
        <f t="shared" si="1"/>
        <v>523.63460510847494</v>
      </c>
      <c r="P18" s="10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3756305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3756305</v>
      </c>
      <c r="O19" s="44">
        <f t="shared" si="1"/>
        <v>401.44330447793095</v>
      </c>
      <c r="P19" s="9"/>
    </row>
    <row r="20" spans="1:119">
      <c r="A20" s="12"/>
      <c r="B20" s="42">
        <v>537</v>
      </c>
      <c r="C20" s="19" t="s">
        <v>50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884287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884287</v>
      </c>
      <c r="O20" s="44">
        <f t="shared" si="1"/>
        <v>94.505397028962278</v>
      </c>
      <c r="P20" s="9"/>
    </row>
    <row r="21" spans="1:119">
      <c r="A21" s="12"/>
      <c r="B21" s="42">
        <v>538</v>
      </c>
      <c r="C21" s="19" t="s">
        <v>46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259057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259057</v>
      </c>
      <c r="O21" s="44">
        <f t="shared" si="1"/>
        <v>27.685903601581703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SUM(D23:D25)</f>
        <v>1492702</v>
      </c>
      <c r="E22" s="29">
        <f t="shared" si="6"/>
        <v>0</v>
      </c>
      <c r="F22" s="29">
        <f t="shared" si="6"/>
        <v>0</v>
      </c>
      <c r="G22" s="29">
        <f t="shared" si="6"/>
        <v>631266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2123968</v>
      </c>
      <c r="O22" s="41">
        <f t="shared" si="1"/>
        <v>226.99241209789463</v>
      </c>
      <c r="P22" s="10"/>
    </row>
    <row r="23" spans="1:119">
      <c r="A23" s="12"/>
      <c r="B23" s="42">
        <v>541</v>
      </c>
      <c r="C23" s="19" t="s">
        <v>35</v>
      </c>
      <c r="D23" s="43">
        <v>812050</v>
      </c>
      <c r="E23" s="43">
        <v>0</v>
      </c>
      <c r="F23" s="43">
        <v>0</v>
      </c>
      <c r="G23" s="43">
        <v>631266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1443316</v>
      </c>
      <c r="O23" s="44">
        <f t="shared" si="1"/>
        <v>154.24986641017421</v>
      </c>
      <c r="P23" s="9"/>
    </row>
    <row r="24" spans="1:119">
      <c r="A24" s="12"/>
      <c r="B24" s="42">
        <v>544</v>
      </c>
      <c r="C24" s="19" t="s">
        <v>47</v>
      </c>
      <c r="D24" s="43">
        <v>355822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355822</v>
      </c>
      <c r="O24" s="44">
        <f t="shared" si="1"/>
        <v>38.027359196323609</v>
      </c>
      <c r="P24" s="9"/>
    </row>
    <row r="25" spans="1:119">
      <c r="A25" s="12"/>
      <c r="B25" s="42">
        <v>545</v>
      </c>
      <c r="C25" s="19" t="s">
        <v>51</v>
      </c>
      <c r="D25" s="43">
        <v>324830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324830</v>
      </c>
      <c r="O25" s="44">
        <f t="shared" si="1"/>
        <v>34.715186491396814</v>
      </c>
      <c r="P25" s="9"/>
    </row>
    <row r="26" spans="1:119" ht="15.75">
      <c r="A26" s="26" t="s">
        <v>36</v>
      </c>
      <c r="B26" s="27"/>
      <c r="C26" s="28"/>
      <c r="D26" s="29">
        <f t="shared" ref="D26:M26" si="7">SUM(D27:D29)</f>
        <v>2194055</v>
      </c>
      <c r="E26" s="29">
        <f t="shared" si="7"/>
        <v>0</v>
      </c>
      <c r="F26" s="29">
        <f t="shared" si="7"/>
        <v>0</v>
      </c>
      <c r="G26" s="29">
        <f t="shared" si="7"/>
        <v>480857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2674912</v>
      </c>
      <c r="O26" s="41">
        <f t="shared" si="1"/>
        <v>285.87282248583949</v>
      </c>
      <c r="P26" s="9"/>
    </row>
    <row r="27" spans="1:119">
      <c r="A27" s="12"/>
      <c r="B27" s="42">
        <v>571</v>
      </c>
      <c r="C27" s="19" t="s">
        <v>37</v>
      </c>
      <c r="D27" s="43">
        <v>534437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534437</v>
      </c>
      <c r="O27" s="44">
        <f t="shared" si="1"/>
        <v>57.116276584375335</v>
      </c>
      <c r="P27" s="9"/>
    </row>
    <row r="28" spans="1:119">
      <c r="A28" s="12"/>
      <c r="B28" s="42">
        <v>572</v>
      </c>
      <c r="C28" s="19" t="s">
        <v>38</v>
      </c>
      <c r="D28" s="43">
        <v>1588998</v>
      </c>
      <c r="E28" s="43">
        <v>0</v>
      </c>
      <c r="F28" s="43">
        <v>0</v>
      </c>
      <c r="G28" s="43">
        <v>480857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2069855</v>
      </c>
      <c r="O28" s="44">
        <f t="shared" si="1"/>
        <v>221.20925510313134</v>
      </c>
      <c r="P28" s="9"/>
    </row>
    <row r="29" spans="1:119">
      <c r="A29" s="12"/>
      <c r="B29" s="42">
        <v>574</v>
      </c>
      <c r="C29" s="19" t="s">
        <v>52</v>
      </c>
      <c r="D29" s="43">
        <v>70620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70620</v>
      </c>
      <c r="O29" s="44">
        <f t="shared" si="1"/>
        <v>7.5472907983327993</v>
      </c>
      <c r="P29" s="9"/>
    </row>
    <row r="30" spans="1:119" ht="15.75">
      <c r="A30" s="26" t="s">
        <v>40</v>
      </c>
      <c r="B30" s="27"/>
      <c r="C30" s="28"/>
      <c r="D30" s="29">
        <f t="shared" ref="D30:M30" si="8">SUM(D31:D31)</f>
        <v>925000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925000</v>
      </c>
      <c r="O30" s="41">
        <f t="shared" si="1"/>
        <v>98.856471091161694</v>
      </c>
      <c r="P30" s="9"/>
    </row>
    <row r="31" spans="1:119" ht="15.75" thickBot="1">
      <c r="A31" s="12"/>
      <c r="B31" s="42">
        <v>581</v>
      </c>
      <c r="C31" s="19" t="s">
        <v>39</v>
      </c>
      <c r="D31" s="43">
        <v>925000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925000</v>
      </c>
      <c r="O31" s="44">
        <f t="shared" si="1"/>
        <v>98.856471091161694</v>
      </c>
      <c r="P31" s="9"/>
    </row>
    <row r="32" spans="1:119" ht="16.5" thickBot="1">
      <c r="A32" s="13" t="s">
        <v>10</v>
      </c>
      <c r="B32" s="21"/>
      <c r="C32" s="20"/>
      <c r="D32" s="14">
        <f>SUM(D5,D14,D18,D22,D26,D30)</f>
        <v>15699431</v>
      </c>
      <c r="E32" s="14">
        <f t="shared" ref="E32:M32" si="9">SUM(E5,E14,E18,E22,E26,E30)</f>
        <v>0</v>
      </c>
      <c r="F32" s="14">
        <f t="shared" si="9"/>
        <v>0</v>
      </c>
      <c r="G32" s="14">
        <f t="shared" si="9"/>
        <v>1398787</v>
      </c>
      <c r="H32" s="14">
        <f t="shared" si="9"/>
        <v>0</v>
      </c>
      <c r="I32" s="14">
        <f t="shared" si="9"/>
        <v>4899649</v>
      </c>
      <c r="J32" s="14">
        <f t="shared" si="9"/>
        <v>0</v>
      </c>
      <c r="K32" s="14">
        <f t="shared" si="9"/>
        <v>3917133</v>
      </c>
      <c r="L32" s="14">
        <f t="shared" si="9"/>
        <v>0</v>
      </c>
      <c r="M32" s="14">
        <f t="shared" si="9"/>
        <v>0</v>
      </c>
      <c r="N32" s="14">
        <f t="shared" si="4"/>
        <v>25915000</v>
      </c>
      <c r="O32" s="35">
        <f t="shared" si="1"/>
        <v>2769.5842684621139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56</v>
      </c>
      <c r="M34" s="157"/>
      <c r="N34" s="157"/>
      <c r="O34" s="39">
        <v>9357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customHeight="1" thickBot="1">
      <c r="A36" s="159" t="s">
        <v>54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2461398</v>
      </c>
      <c r="E5" s="24">
        <f t="shared" si="0"/>
        <v>0</v>
      </c>
      <c r="F5" s="24">
        <f t="shared" si="0"/>
        <v>0</v>
      </c>
      <c r="G5" s="24">
        <f t="shared" si="0"/>
        <v>573607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1087769</v>
      </c>
      <c r="L5" s="24">
        <f t="shared" si="0"/>
        <v>0</v>
      </c>
      <c r="M5" s="24">
        <f t="shared" si="0"/>
        <v>0</v>
      </c>
      <c r="N5" s="25">
        <f>SUM(D5:M5)</f>
        <v>4122774</v>
      </c>
      <c r="O5" s="30">
        <f t="shared" ref="O5:O32" si="1">(N5/O$34)</f>
        <v>441.69423612599098</v>
      </c>
      <c r="P5" s="6"/>
    </row>
    <row r="6" spans="1:133">
      <c r="A6" s="12"/>
      <c r="B6" s="42">
        <v>511</v>
      </c>
      <c r="C6" s="19" t="s">
        <v>19</v>
      </c>
      <c r="D6" s="43">
        <v>91689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91689</v>
      </c>
      <c r="O6" s="44">
        <f t="shared" si="1"/>
        <v>9.8231197771587748</v>
      </c>
      <c r="P6" s="9"/>
    </row>
    <row r="7" spans="1:133">
      <c r="A7" s="12"/>
      <c r="B7" s="42">
        <v>512</v>
      </c>
      <c r="C7" s="19" t="s">
        <v>20</v>
      </c>
      <c r="D7" s="43">
        <v>657152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657152</v>
      </c>
      <c r="O7" s="44">
        <f t="shared" si="1"/>
        <v>70.404113991857727</v>
      </c>
      <c r="P7" s="9"/>
    </row>
    <row r="8" spans="1:133">
      <c r="A8" s="12"/>
      <c r="B8" s="42">
        <v>513</v>
      </c>
      <c r="C8" s="19" t="s">
        <v>21</v>
      </c>
      <c r="D8" s="43">
        <v>654107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654107</v>
      </c>
      <c r="O8" s="44">
        <f t="shared" si="1"/>
        <v>70.077887293764732</v>
      </c>
      <c r="P8" s="9"/>
    </row>
    <row r="9" spans="1:133">
      <c r="A9" s="12"/>
      <c r="B9" s="42">
        <v>514</v>
      </c>
      <c r="C9" s="19" t="s">
        <v>22</v>
      </c>
      <c r="D9" s="43">
        <v>404116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404116</v>
      </c>
      <c r="O9" s="44">
        <f t="shared" si="1"/>
        <v>43.295050353546173</v>
      </c>
      <c r="P9" s="9"/>
    </row>
    <row r="10" spans="1:133">
      <c r="A10" s="12"/>
      <c r="B10" s="42">
        <v>515</v>
      </c>
      <c r="C10" s="19" t="s">
        <v>23</v>
      </c>
      <c r="D10" s="43">
        <v>215285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215285</v>
      </c>
      <c r="O10" s="44">
        <f t="shared" si="1"/>
        <v>23.064602528390829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293413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293413</v>
      </c>
      <c r="O11" s="44">
        <f t="shared" si="1"/>
        <v>31.434861795586031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1087769</v>
      </c>
      <c r="L12" s="43">
        <v>0</v>
      </c>
      <c r="M12" s="43">
        <v>0</v>
      </c>
      <c r="N12" s="43">
        <f t="shared" si="2"/>
        <v>1087769</v>
      </c>
      <c r="O12" s="44">
        <f t="shared" si="1"/>
        <v>116.5383544032569</v>
      </c>
      <c r="P12" s="9"/>
    </row>
    <row r="13" spans="1:133">
      <c r="A13" s="12"/>
      <c r="B13" s="42">
        <v>519</v>
      </c>
      <c r="C13" s="19" t="s">
        <v>44</v>
      </c>
      <c r="D13" s="43">
        <v>439049</v>
      </c>
      <c r="E13" s="43">
        <v>0</v>
      </c>
      <c r="F13" s="43">
        <v>0</v>
      </c>
      <c r="G13" s="43">
        <v>280194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719243</v>
      </c>
      <c r="O13" s="44">
        <f t="shared" si="1"/>
        <v>77.056245982429829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7265520</v>
      </c>
      <c r="E14" s="29">
        <f t="shared" si="3"/>
        <v>0</v>
      </c>
      <c r="F14" s="29">
        <f t="shared" si="3"/>
        <v>0</v>
      </c>
      <c r="G14" s="29">
        <f t="shared" si="3"/>
        <v>104867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1983585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9353972</v>
      </c>
      <c r="O14" s="41">
        <f t="shared" si="1"/>
        <v>1002.1397043068353</v>
      </c>
      <c r="P14" s="10"/>
    </row>
    <row r="15" spans="1:133">
      <c r="A15" s="12"/>
      <c r="B15" s="42">
        <v>521</v>
      </c>
      <c r="C15" s="19" t="s">
        <v>27</v>
      </c>
      <c r="D15" s="43">
        <v>3981044</v>
      </c>
      <c r="E15" s="43">
        <v>0</v>
      </c>
      <c r="F15" s="43">
        <v>0</v>
      </c>
      <c r="G15" s="43">
        <v>104867</v>
      </c>
      <c r="H15" s="43">
        <v>0</v>
      </c>
      <c r="I15" s="43">
        <v>0</v>
      </c>
      <c r="J15" s="43">
        <v>0</v>
      </c>
      <c r="K15" s="43">
        <v>842045</v>
      </c>
      <c r="L15" s="43">
        <v>0</v>
      </c>
      <c r="M15" s="43">
        <v>0</v>
      </c>
      <c r="N15" s="43">
        <f t="shared" si="4"/>
        <v>4927956</v>
      </c>
      <c r="O15" s="44">
        <f t="shared" si="1"/>
        <v>527.9575744589672</v>
      </c>
      <c r="P15" s="9"/>
    </row>
    <row r="16" spans="1:133">
      <c r="A16" s="12"/>
      <c r="B16" s="42">
        <v>522</v>
      </c>
      <c r="C16" s="19" t="s">
        <v>28</v>
      </c>
      <c r="D16" s="43">
        <v>2923635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1141540</v>
      </c>
      <c r="L16" s="43">
        <v>0</v>
      </c>
      <c r="M16" s="43">
        <v>0</v>
      </c>
      <c r="N16" s="43">
        <f t="shared" si="4"/>
        <v>4065175</v>
      </c>
      <c r="O16" s="44">
        <f t="shared" si="1"/>
        <v>435.52335547460893</v>
      </c>
      <c r="P16" s="9"/>
    </row>
    <row r="17" spans="1:119">
      <c r="A17" s="12"/>
      <c r="B17" s="42">
        <v>524</v>
      </c>
      <c r="C17" s="19" t="s">
        <v>29</v>
      </c>
      <c r="D17" s="43">
        <v>360841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360841</v>
      </c>
      <c r="O17" s="44">
        <f t="shared" si="1"/>
        <v>38.65877437325905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4025476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4025476</v>
      </c>
      <c r="O18" s="41">
        <f t="shared" si="1"/>
        <v>431.2701949860724</v>
      </c>
      <c r="P18" s="10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3052904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3052904</v>
      </c>
      <c r="O19" s="44">
        <f t="shared" si="1"/>
        <v>327.07349475037495</v>
      </c>
      <c r="P19" s="9"/>
    </row>
    <row r="20" spans="1:119">
      <c r="A20" s="12"/>
      <c r="B20" s="42">
        <v>537</v>
      </c>
      <c r="C20" s="19" t="s">
        <v>50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819844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819844</v>
      </c>
      <c r="O20" s="44">
        <f t="shared" si="1"/>
        <v>87.834154703235484</v>
      </c>
      <c r="P20" s="9"/>
    </row>
    <row r="21" spans="1:119">
      <c r="A21" s="12"/>
      <c r="B21" s="42">
        <v>538</v>
      </c>
      <c r="C21" s="19" t="s">
        <v>46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152728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152728</v>
      </c>
      <c r="O21" s="44">
        <f t="shared" si="1"/>
        <v>16.362545532461969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SUM(D23:D25)</f>
        <v>1611451</v>
      </c>
      <c r="E22" s="29">
        <f t="shared" si="6"/>
        <v>0</v>
      </c>
      <c r="F22" s="29">
        <f t="shared" si="6"/>
        <v>0</v>
      </c>
      <c r="G22" s="29">
        <f t="shared" si="6"/>
        <v>490172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2101623</v>
      </c>
      <c r="O22" s="41">
        <f t="shared" si="1"/>
        <v>225.15781015641741</v>
      </c>
      <c r="P22" s="10"/>
    </row>
    <row r="23" spans="1:119">
      <c r="A23" s="12"/>
      <c r="B23" s="42">
        <v>541</v>
      </c>
      <c r="C23" s="19" t="s">
        <v>35</v>
      </c>
      <c r="D23" s="43">
        <v>884446</v>
      </c>
      <c r="E23" s="43">
        <v>0</v>
      </c>
      <c r="F23" s="43">
        <v>0</v>
      </c>
      <c r="G23" s="43">
        <v>490172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1374618</v>
      </c>
      <c r="O23" s="44">
        <f t="shared" si="1"/>
        <v>147.26998071566317</v>
      </c>
      <c r="P23" s="9"/>
    </row>
    <row r="24" spans="1:119">
      <c r="A24" s="12"/>
      <c r="B24" s="42">
        <v>544</v>
      </c>
      <c r="C24" s="19" t="s">
        <v>47</v>
      </c>
      <c r="D24" s="43">
        <v>403579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403579</v>
      </c>
      <c r="O24" s="44">
        <f t="shared" si="1"/>
        <v>43.237518748660811</v>
      </c>
      <c r="P24" s="9"/>
    </row>
    <row r="25" spans="1:119">
      <c r="A25" s="12"/>
      <c r="B25" s="42">
        <v>545</v>
      </c>
      <c r="C25" s="19" t="s">
        <v>51</v>
      </c>
      <c r="D25" s="43">
        <v>323426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323426</v>
      </c>
      <c r="O25" s="44">
        <f t="shared" si="1"/>
        <v>34.65031069209342</v>
      </c>
      <c r="P25" s="9"/>
    </row>
    <row r="26" spans="1:119" ht="15.75">
      <c r="A26" s="26" t="s">
        <v>36</v>
      </c>
      <c r="B26" s="27"/>
      <c r="C26" s="28"/>
      <c r="D26" s="29">
        <f t="shared" ref="D26:M26" si="7">SUM(D27:D29)</f>
        <v>1972783</v>
      </c>
      <c r="E26" s="29">
        <f t="shared" si="7"/>
        <v>0</v>
      </c>
      <c r="F26" s="29">
        <f t="shared" si="7"/>
        <v>0</v>
      </c>
      <c r="G26" s="29">
        <f t="shared" si="7"/>
        <v>1010038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2982821</v>
      </c>
      <c r="O26" s="41">
        <f t="shared" si="1"/>
        <v>319.56513820441398</v>
      </c>
      <c r="P26" s="9"/>
    </row>
    <row r="27" spans="1:119">
      <c r="A27" s="12"/>
      <c r="B27" s="42">
        <v>571</v>
      </c>
      <c r="C27" s="19" t="s">
        <v>37</v>
      </c>
      <c r="D27" s="43">
        <v>545858</v>
      </c>
      <c r="E27" s="43">
        <v>0</v>
      </c>
      <c r="F27" s="43">
        <v>0</v>
      </c>
      <c r="G27" s="43">
        <v>9809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555667</v>
      </c>
      <c r="O27" s="44">
        <f t="shared" si="1"/>
        <v>59.531497750160703</v>
      </c>
      <c r="P27" s="9"/>
    </row>
    <row r="28" spans="1:119">
      <c r="A28" s="12"/>
      <c r="B28" s="42">
        <v>572</v>
      </c>
      <c r="C28" s="19" t="s">
        <v>38</v>
      </c>
      <c r="D28" s="43">
        <v>1372497</v>
      </c>
      <c r="E28" s="43">
        <v>0</v>
      </c>
      <c r="F28" s="43">
        <v>0</v>
      </c>
      <c r="G28" s="43">
        <v>1000229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2372726</v>
      </c>
      <c r="O28" s="44">
        <f t="shared" si="1"/>
        <v>254.20248553674739</v>
      </c>
      <c r="P28" s="9"/>
    </row>
    <row r="29" spans="1:119">
      <c r="A29" s="12"/>
      <c r="B29" s="42">
        <v>574</v>
      </c>
      <c r="C29" s="19" t="s">
        <v>52</v>
      </c>
      <c r="D29" s="43">
        <v>54428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54428</v>
      </c>
      <c r="O29" s="44">
        <f t="shared" si="1"/>
        <v>5.8311549175058923</v>
      </c>
      <c r="P29" s="9"/>
    </row>
    <row r="30" spans="1:119" ht="15.75">
      <c r="A30" s="26" t="s">
        <v>40</v>
      </c>
      <c r="B30" s="27"/>
      <c r="C30" s="28"/>
      <c r="D30" s="29">
        <f t="shared" ref="D30:M30" si="8">SUM(D31:D31)</f>
        <v>475000</v>
      </c>
      <c r="E30" s="29">
        <f t="shared" si="8"/>
        <v>17000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492000</v>
      </c>
      <c r="O30" s="41">
        <f t="shared" si="1"/>
        <v>52.710520677094493</v>
      </c>
      <c r="P30" s="9"/>
    </row>
    <row r="31" spans="1:119" ht="15.75" thickBot="1">
      <c r="A31" s="12"/>
      <c r="B31" s="42">
        <v>581</v>
      </c>
      <c r="C31" s="19" t="s">
        <v>39</v>
      </c>
      <c r="D31" s="43">
        <v>475000</v>
      </c>
      <c r="E31" s="43">
        <v>17000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492000</v>
      </c>
      <c r="O31" s="44">
        <f t="shared" si="1"/>
        <v>52.710520677094493</v>
      </c>
      <c r="P31" s="9"/>
    </row>
    <row r="32" spans="1:119" ht="16.5" thickBot="1">
      <c r="A32" s="13" t="s">
        <v>10</v>
      </c>
      <c r="B32" s="21"/>
      <c r="C32" s="20"/>
      <c r="D32" s="14">
        <f>SUM(D5,D14,D18,D22,D26,D30)</f>
        <v>13786152</v>
      </c>
      <c r="E32" s="14">
        <f t="shared" ref="E32:M32" si="9">SUM(E5,E14,E18,E22,E26,E30)</f>
        <v>17000</v>
      </c>
      <c r="F32" s="14">
        <f t="shared" si="9"/>
        <v>0</v>
      </c>
      <c r="G32" s="14">
        <f t="shared" si="9"/>
        <v>2178684</v>
      </c>
      <c r="H32" s="14">
        <f t="shared" si="9"/>
        <v>0</v>
      </c>
      <c r="I32" s="14">
        <f t="shared" si="9"/>
        <v>4025476</v>
      </c>
      <c r="J32" s="14">
        <f t="shared" si="9"/>
        <v>0</v>
      </c>
      <c r="K32" s="14">
        <f t="shared" si="9"/>
        <v>3071354</v>
      </c>
      <c r="L32" s="14">
        <f t="shared" si="9"/>
        <v>0</v>
      </c>
      <c r="M32" s="14">
        <f t="shared" si="9"/>
        <v>0</v>
      </c>
      <c r="N32" s="14">
        <f t="shared" si="4"/>
        <v>23078666</v>
      </c>
      <c r="O32" s="35">
        <f t="shared" si="1"/>
        <v>2472.5376044568247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53</v>
      </c>
      <c r="M34" s="157"/>
      <c r="N34" s="157"/>
      <c r="O34" s="39">
        <v>9334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customHeight="1" thickBot="1">
      <c r="A36" s="159" t="s">
        <v>54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2865997</v>
      </c>
      <c r="E5" s="24">
        <f t="shared" ref="E5:M5" si="0">SUM(E6:E13)</f>
        <v>12</v>
      </c>
      <c r="F5" s="24">
        <f t="shared" si="0"/>
        <v>0</v>
      </c>
      <c r="G5" s="24">
        <f t="shared" si="0"/>
        <v>290148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929968</v>
      </c>
      <c r="L5" s="24">
        <f t="shared" si="0"/>
        <v>0</v>
      </c>
      <c r="M5" s="24">
        <f t="shared" si="0"/>
        <v>0</v>
      </c>
      <c r="N5" s="25">
        <f>SUM(D5:M5)</f>
        <v>4086125</v>
      </c>
      <c r="O5" s="30">
        <f t="shared" ref="O5:O30" si="1">(N5/O$32)</f>
        <v>437.20575647335761</v>
      </c>
      <c r="P5" s="6"/>
    </row>
    <row r="6" spans="1:133">
      <c r="A6" s="12"/>
      <c r="B6" s="42">
        <v>511</v>
      </c>
      <c r="C6" s="19" t="s">
        <v>19</v>
      </c>
      <c r="D6" s="43">
        <v>121956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121956</v>
      </c>
      <c r="O6" s="44">
        <f t="shared" si="1"/>
        <v>13.049004921891719</v>
      </c>
      <c r="P6" s="9"/>
    </row>
    <row r="7" spans="1:133">
      <c r="A7" s="12"/>
      <c r="B7" s="42">
        <v>512</v>
      </c>
      <c r="C7" s="19" t="s">
        <v>20</v>
      </c>
      <c r="D7" s="43">
        <v>825456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825456</v>
      </c>
      <c r="O7" s="44">
        <f t="shared" si="1"/>
        <v>88.32184891932377</v>
      </c>
      <c r="P7" s="9"/>
    </row>
    <row r="8" spans="1:133">
      <c r="A8" s="12"/>
      <c r="B8" s="42">
        <v>513</v>
      </c>
      <c r="C8" s="19" t="s">
        <v>21</v>
      </c>
      <c r="D8" s="43">
        <v>620746</v>
      </c>
      <c r="E8" s="43">
        <v>12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620758</v>
      </c>
      <c r="O8" s="44">
        <f t="shared" si="1"/>
        <v>66.419644767815115</v>
      </c>
      <c r="P8" s="9"/>
    </row>
    <row r="9" spans="1:133">
      <c r="A9" s="12"/>
      <c r="B9" s="42">
        <v>514</v>
      </c>
      <c r="C9" s="19" t="s">
        <v>22</v>
      </c>
      <c r="D9" s="43">
        <v>549177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549177</v>
      </c>
      <c r="O9" s="44">
        <f t="shared" si="1"/>
        <v>58.76064626578215</v>
      </c>
      <c r="P9" s="9"/>
    </row>
    <row r="10" spans="1:133">
      <c r="A10" s="12"/>
      <c r="B10" s="42">
        <v>515</v>
      </c>
      <c r="C10" s="19" t="s">
        <v>23</v>
      </c>
      <c r="D10" s="43">
        <v>215628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215628</v>
      </c>
      <c r="O10" s="44">
        <f t="shared" si="1"/>
        <v>23.071688422854699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290148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290148</v>
      </c>
      <c r="O11" s="44">
        <f t="shared" si="1"/>
        <v>31.045153006633853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929968</v>
      </c>
      <c r="L12" s="43">
        <v>0</v>
      </c>
      <c r="M12" s="43">
        <v>0</v>
      </c>
      <c r="N12" s="43">
        <f t="shared" si="2"/>
        <v>929968</v>
      </c>
      <c r="O12" s="44">
        <f t="shared" si="1"/>
        <v>99.504386903488125</v>
      </c>
      <c r="P12" s="9"/>
    </row>
    <row r="13" spans="1:133">
      <c r="A13" s="12"/>
      <c r="B13" s="42">
        <v>519</v>
      </c>
      <c r="C13" s="19" t="s">
        <v>44</v>
      </c>
      <c r="D13" s="43">
        <v>533034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533034</v>
      </c>
      <c r="O13" s="44">
        <f t="shared" si="1"/>
        <v>57.033383265568155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7548918</v>
      </c>
      <c r="E14" s="29">
        <f t="shared" si="3"/>
        <v>1188</v>
      </c>
      <c r="F14" s="29">
        <f t="shared" si="3"/>
        <v>0</v>
      </c>
      <c r="G14" s="29">
        <f t="shared" si="3"/>
        <v>160490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1871642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9582238</v>
      </c>
      <c r="O14" s="41">
        <f t="shared" si="1"/>
        <v>1025.2769099079819</v>
      </c>
      <c r="P14" s="10"/>
    </row>
    <row r="15" spans="1:133">
      <c r="A15" s="12"/>
      <c r="B15" s="42">
        <v>521</v>
      </c>
      <c r="C15" s="19" t="s">
        <v>27</v>
      </c>
      <c r="D15" s="43">
        <v>4156468</v>
      </c>
      <c r="E15" s="43">
        <v>1188</v>
      </c>
      <c r="F15" s="43">
        <v>0</v>
      </c>
      <c r="G15" s="43">
        <v>160490</v>
      </c>
      <c r="H15" s="43">
        <v>0</v>
      </c>
      <c r="I15" s="43">
        <v>0</v>
      </c>
      <c r="J15" s="43">
        <v>0</v>
      </c>
      <c r="K15" s="43">
        <v>766871</v>
      </c>
      <c r="L15" s="43">
        <v>0</v>
      </c>
      <c r="M15" s="43">
        <v>0</v>
      </c>
      <c r="N15" s="43">
        <f t="shared" si="4"/>
        <v>5085017</v>
      </c>
      <c r="O15" s="44">
        <f t="shared" si="1"/>
        <v>544.08484913331904</v>
      </c>
      <c r="P15" s="9"/>
    </row>
    <row r="16" spans="1:133">
      <c r="A16" s="12"/>
      <c r="B16" s="42">
        <v>522</v>
      </c>
      <c r="C16" s="19" t="s">
        <v>28</v>
      </c>
      <c r="D16" s="43">
        <v>3026582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1104771</v>
      </c>
      <c r="L16" s="43">
        <v>0</v>
      </c>
      <c r="M16" s="43">
        <v>0</v>
      </c>
      <c r="N16" s="43">
        <f t="shared" si="4"/>
        <v>4131353</v>
      </c>
      <c r="O16" s="44">
        <f t="shared" si="1"/>
        <v>442.04504600898781</v>
      </c>
      <c r="P16" s="9"/>
    </row>
    <row r="17" spans="1:119">
      <c r="A17" s="12"/>
      <c r="B17" s="42">
        <v>524</v>
      </c>
      <c r="C17" s="19" t="s">
        <v>29</v>
      </c>
      <c r="D17" s="43">
        <v>365868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365868</v>
      </c>
      <c r="O17" s="44">
        <f t="shared" si="1"/>
        <v>39.147014765675152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4356675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4356675</v>
      </c>
      <c r="O18" s="41">
        <f t="shared" si="1"/>
        <v>466.1539696126685</v>
      </c>
      <c r="P18" s="10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3467822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3467822</v>
      </c>
      <c r="O19" s="44">
        <f t="shared" si="1"/>
        <v>371.04879092659962</v>
      </c>
      <c r="P19" s="9"/>
    </row>
    <row r="20" spans="1:119">
      <c r="A20" s="12"/>
      <c r="B20" s="42">
        <v>536</v>
      </c>
      <c r="C20" s="19" t="s">
        <v>45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778626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778626</v>
      </c>
      <c r="O20" s="44">
        <f t="shared" si="1"/>
        <v>83.311149154718592</v>
      </c>
      <c r="P20" s="9"/>
    </row>
    <row r="21" spans="1:119">
      <c r="A21" s="12"/>
      <c r="B21" s="42">
        <v>538</v>
      </c>
      <c r="C21" s="19" t="s">
        <v>46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110227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110227</v>
      </c>
      <c r="O21" s="44">
        <f t="shared" si="1"/>
        <v>11.79402953135031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1243237</v>
      </c>
      <c r="E22" s="29">
        <f t="shared" si="6"/>
        <v>0</v>
      </c>
      <c r="F22" s="29">
        <f t="shared" si="6"/>
        <v>0</v>
      </c>
      <c r="G22" s="29">
        <f t="shared" si="6"/>
        <v>204783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1448020</v>
      </c>
      <c r="O22" s="41">
        <f t="shared" si="1"/>
        <v>154.93473143590842</v>
      </c>
      <c r="P22" s="10"/>
    </row>
    <row r="23" spans="1:119">
      <c r="A23" s="12"/>
      <c r="B23" s="42">
        <v>541</v>
      </c>
      <c r="C23" s="19" t="s">
        <v>35</v>
      </c>
      <c r="D23" s="43">
        <v>822004</v>
      </c>
      <c r="E23" s="43">
        <v>0</v>
      </c>
      <c r="F23" s="43">
        <v>0</v>
      </c>
      <c r="G23" s="43">
        <v>204783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1026787</v>
      </c>
      <c r="O23" s="44">
        <f t="shared" si="1"/>
        <v>109.86379199657607</v>
      </c>
      <c r="P23" s="9"/>
    </row>
    <row r="24" spans="1:119">
      <c r="A24" s="12"/>
      <c r="B24" s="42">
        <v>544</v>
      </c>
      <c r="C24" s="19" t="s">
        <v>47</v>
      </c>
      <c r="D24" s="43">
        <v>421233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421233</v>
      </c>
      <c r="O24" s="44">
        <f t="shared" si="1"/>
        <v>45.070939439332335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SUM(D26:D27)</f>
        <v>1848363</v>
      </c>
      <c r="E25" s="29">
        <f t="shared" si="7"/>
        <v>0</v>
      </c>
      <c r="F25" s="29">
        <f t="shared" si="7"/>
        <v>0</v>
      </c>
      <c r="G25" s="29">
        <f t="shared" si="7"/>
        <v>1891600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3739963</v>
      </c>
      <c r="O25" s="41">
        <f t="shared" si="1"/>
        <v>400.16723732077895</v>
      </c>
      <c r="P25" s="9"/>
    </row>
    <row r="26" spans="1:119">
      <c r="A26" s="12"/>
      <c r="B26" s="42">
        <v>571</v>
      </c>
      <c r="C26" s="19" t="s">
        <v>37</v>
      </c>
      <c r="D26" s="43">
        <v>534198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534198</v>
      </c>
      <c r="O26" s="44">
        <f t="shared" si="1"/>
        <v>57.157928525572437</v>
      </c>
      <c r="P26" s="9"/>
    </row>
    <row r="27" spans="1:119">
      <c r="A27" s="12"/>
      <c r="B27" s="42">
        <v>572</v>
      </c>
      <c r="C27" s="19" t="s">
        <v>38</v>
      </c>
      <c r="D27" s="43">
        <v>1314165</v>
      </c>
      <c r="E27" s="43">
        <v>0</v>
      </c>
      <c r="F27" s="43">
        <v>0</v>
      </c>
      <c r="G27" s="43">
        <v>1891600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3205765</v>
      </c>
      <c r="O27" s="44">
        <f t="shared" si="1"/>
        <v>343.00930879520649</v>
      </c>
      <c r="P27" s="9"/>
    </row>
    <row r="28" spans="1:119" ht="15.75">
      <c r="A28" s="26" t="s">
        <v>40</v>
      </c>
      <c r="B28" s="27"/>
      <c r="C28" s="28"/>
      <c r="D28" s="29">
        <f t="shared" ref="D28:M28" si="8">SUM(D29:D29)</f>
        <v>475000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475000</v>
      </c>
      <c r="O28" s="41">
        <f t="shared" si="1"/>
        <v>50.823881874598761</v>
      </c>
      <c r="P28" s="9"/>
    </row>
    <row r="29" spans="1:119" ht="15.75" thickBot="1">
      <c r="A29" s="12"/>
      <c r="B29" s="42">
        <v>581</v>
      </c>
      <c r="C29" s="19" t="s">
        <v>39</v>
      </c>
      <c r="D29" s="43">
        <v>475000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475000</v>
      </c>
      <c r="O29" s="44">
        <f t="shared" si="1"/>
        <v>50.823881874598761</v>
      </c>
      <c r="P29" s="9"/>
    </row>
    <row r="30" spans="1:119" ht="16.5" thickBot="1">
      <c r="A30" s="13" t="s">
        <v>10</v>
      </c>
      <c r="B30" s="21"/>
      <c r="C30" s="20"/>
      <c r="D30" s="14">
        <f>SUM(D5,D14,D18,D22,D25,D28)</f>
        <v>13981515</v>
      </c>
      <c r="E30" s="14">
        <f t="shared" ref="E30:M30" si="9">SUM(E5,E14,E18,E22,E25,E28)</f>
        <v>1200</v>
      </c>
      <c r="F30" s="14">
        <f t="shared" si="9"/>
        <v>0</v>
      </c>
      <c r="G30" s="14">
        <f t="shared" si="9"/>
        <v>2547021</v>
      </c>
      <c r="H30" s="14">
        <f t="shared" si="9"/>
        <v>0</v>
      </c>
      <c r="I30" s="14">
        <f t="shared" si="9"/>
        <v>4356675</v>
      </c>
      <c r="J30" s="14">
        <f t="shared" si="9"/>
        <v>0</v>
      </c>
      <c r="K30" s="14">
        <f t="shared" si="9"/>
        <v>2801610</v>
      </c>
      <c r="L30" s="14">
        <f t="shared" si="9"/>
        <v>0</v>
      </c>
      <c r="M30" s="14">
        <f t="shared" si="9"/>
        <v>0</v>
      </c>
      <c r="N30" s="14">
        <f t="shared" si="4"/>
        <v>23688021</v>
      </c>
      <c r="O30" s="35">
        <f t="shared" si="1"/>
        <v>2534.5624866252942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48</v>
      </c>
      <c r="M32" s="157"/>
      <c r="N32" s="157"/>
      <c r="O32" s="39">
        <v>9346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thickBot="1">
      <c r="A34" s="159" t="s">
        <v>54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2330422</v>
      </c>
      <c r="E5" s="24">
        <f t="shared" si="0"/>
        <v>0</v>
      </c>
      <c r="F5" s="24">
        <f t="shared" si="0"/>
        <v>0</v>
      </c>
      <c r="G5" s="24">
        <f t="shared" si="0"/>
        <v>288441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993348</v>
      </c>
      <c r="L5" s="24">
        <f t="shared" si="0"/>
        <v>0</v>
      </c>
      <c r="M5" s="24">
        <f t="shared" si="0"/>
        <v>0</v>
      </c>
      <c r="N5" s="25">
        <f>SUM(D5:M5)</f>
        <v>3612211</v>
      </c>
      <c r="O5" s="30">
        <f t="shared" ref="O5:O28" si="1">(N5/O$30)</f>
        <v>367.76735899002239</v>
      </c>
      <c r="P5" s="6"/>
    </row>
    <row r="6" spans="1:133">
      <c r="A6" s="12"/>
      <c r="B6" s="42">
        <v>511</v>
      </c>
      <c r="C6" s="19" t="s">
        <v>19</v>
      </c>
      <c r="D6" s="43">
        <v>123254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123254</v>
      </c>
      <c r="O6" s="44">
        <f t="shared" si="1"/>
        <v>12.548768071675831</v>
      </c>
      <c r="P6" s="9"/>
    </row>
    <row r="7" spans="1:133">
      <c r="A7" s="12"/>
      <c r="B7" s="42">
        <v>512</v>
      </c>
      <c r="C7" s="19" t="s">
        <v>20</v>
      </c>
      <c r="D7" s="43">
        <v>893787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893787</v>
      </c>
      <c r="O7" s="44">
        <f t="shared" si="1"/>
        <v>90.998472816127062</v>
      </c>
      <c r="P7" s="9"/>
    </row>
    <row r="8" spans="1:133">
      <c r="A8" s="12"/>
      <c r="B8" s="42">
        <v>513</v>
      </c>
      <c r="C8" s="19" t="s">
        <v>21</v>
      </c>
      <c r="D8" s="43">
        <v>645553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645553</v>
      </c>
      <c r="O8" s="44">
        <f t="shared" si="1"/>
        <v>65.725208715129298</v>
      </c>
      <c r="P8" s="9"/>
    </row>
    <row r="9" spans="1:133">
      <c r="A9" s="12"/>
      <c r="B9" s="42">
        <v>514</v>
      </c>
      <c r="C9" s="19" t="s">
        <v>22</v>
      </c>
      <c r="D9" s="43">
        <v>360263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360263</v>
      </c>
      <c r="O9" s="44">
        <f t="shared" si="1"/>
        <v>36.679189574424761</v>
      </c>
      <c r="P9" s="9"/>
    </row>
    <row r="10" spans="1:133">
      <c r="A10" s="12"/>
      <c r="B10" s="42">
        <v>515</v>
      </c>
      <c r="C10" s="19" t="s">
        <v>23</v>
      </c>
      <c r="D10" s="43">
        <v>307565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307565</v>
      </c>
      <c r="O10" s="44">
        <f t="shared" si="1"/>
        <v>31.313887192017919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288441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288441</v>
      </c>
      <c r="O11" s="44">
        <f t="shared" si="1"/>
        <v>29.36682956627978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993348</v>
      </c>
      <c r="L12" s="43">
        <v>0</v>
      </c>
      <c r="M12" s="43">
        <v>0</v>
      </c>
      <c r="N12" s="43">
        <f t="shared" si="2"/>
        <v>993348</v>
      </c>
      <c r="O12" s="44">
        <f t="shared" si="1"/>
        <v>101.13500305436774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7296669</v>
      </c>
      <c r="E13" s="29">
        <f t="shared" si="3"/>
        <v>0</v>
      </c>
      <c r="F13" s="29">
        <f t="shared" si="3"/>
        <v>169133</v>
      </c>
      <c r="G13" s="29">
        <f t="shared" si="3"/>
        <v>47346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1313321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8826469</v>
      </c>
      <c r="O13" s="41">
        <f t="shared" si="1"/>
        <v>898.64274078599067</v>
      </c>
      <c r="P13" s="10"/>
    </row>
    <row r="14" spans="1:133">
      <c r="A14" s="12"/>
      <c r="B14" s="42">
        <v>521</v>
      </c>
      <c r="C14" s="19" t="s">
        <v>27</v>
      </c>
      <c r="D14" s="43">
        <v>4042874</v>
      </c>
      <c r="E14" s="43">
        <v>0</v>
      </c>
      <c r="F14" s="43">
        <v>169133</v>
      </c>
      <c r="G14" s="43">
        <v>47346</v>
      </c>
      <c r="H14" s="43">
        <v>0</v>
      </c>
      <c r="I14" s="43">
        <v>0</v>
      </c>
      <c r="J14" s="43">
        <v>0</v>
      </c>
      <c r="K14" s="43">
        <v>795033</v>
      </c>
      <c r="L14" s="43">
        <v>0</v>
      </c>
      <c r="M14" s="43">
        <v>0</v>
      </c>
      <c r="N14" s="43">
        <f t="shared" si="4"/>
        <v>5054386</v>
      </c>
      <c r="O14" s="44">
        <f t="shared" si="1"/>
        <v>514.59845245367546</v>
      </c>
      <c r="P14" s="9"/>
    </row>
    <row r="15" spans="1:133">
      <c r="A15" s="12"/>
      <c r="B15" s="42">
        <v>522</v>
      </c>
      <c r="C15" s="19" t="s">
        <v>28</v>
      </c>
      <c r="D15" s="43">
        <v>2944529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518288</v>
      </c>
      <c r="L15" s="43">
        <v>0</v>
      </c>
      <c r="M15" s="43">
        <v>0</v>
      </c>
      <c r="N15" s="43">
        <f t="shared" si="4"/>
        <v>3462817</v>
      </c>
      <c r="O15" s="44">
        <f t="shared" si="1"/>
        <v>352.55721848910611</v>
      </c>
      <c r="P15" s="9"/>
    </row>
    <row r="16" spans="1:133">
      <c r="A16" s="12"/>
      <c r="B16" s="42">
        <v>524</v>
      </c>
      <c r="C16" s="19" t="s">
        <v>29</v>
      </c>
      <c r="D16" s="43">
        <v>309266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309266</v>
      </c>
      <c r="O16" s="44">
        <f t="shared" si="1"/>
        <v>31.487069843209124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935056</v>
      </c>
      <c r="E17" s="29">
        <f t="shared" si="5"/>
        <v>4097876</v>
      </c>
      <c r="F17" s="29">
        <f t="shared" si="5"/>
        <v>584642</v>
      </c>
      <c r="G17" s="29">
        <f t="shared" si="5"/>
        <v>274086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5891660</v>
      </c>
      <c r="O17" s="41">
        <f t="shared" si="1"/>
        <v>599.84320912237831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522347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522347</v>
      </c>
      <c r="O18" s="44">
        <f t="shared" si="1"/>
        <v>53.181327631846877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3575529</v>
      </c>
      <c r="F19" s="43">
        <v>584642</v>
      </c>
      <c r="G19" s="43">
        <v>274086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4434257</v>
      </c>
      <c r="O19" s="44">
        <f t="shared" si="1"/>
        <v>451.46171859091834</v>
      </c>
      <c r="P19" s="9"/>
    </row>
    <row r="20" spans="1:119">
      <c r="A20" s="12"/>
      <c r="B20" s="42">
        <v>539</v>
      </c>
      <c r="C20" s="19" t="s">
        <v>33</v>
      </c>
      <c r="D20" s="43">
        <v>935056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935056</v>
      </c>
      <c r="O20" s="44">
        <f t="shared" si="1"/>
        <v>95.200162899613119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762005</v>
      </c>
      <c r="E21" s="29">
        <f t="shared" si="6"/>
        <v>0</v>
      </c>
      <c r="F21" s="29">
        <f t="shared" si="6"/>
        <v>0</v>
      </c>
      <c r="G21" s="29">
        <f t="shared" si="6"/>
        <v>120221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882226</v>
      </c>
      <c r="O21" s="41">
        <f t="shared" si="1"/>
        <v>89.82142129912441</v>
      </c>
      <c r="P21" s="10"/>
    </row>
    <row r="22" spans="1:119">
      <c r="A22" s="12"/>
      <c r="B22" s="42">
        <v>541</v>
      </c>
      <c r="C22" s="19" t="s">
        <v>35</v>
      </c>
      <c r="D22" s="43">
        <v>762005</v>
      </c>
      <c r="E22" s="43">
        <v>0</v>
      </c>
      <c r="F22" s="43">
        <v>0</v>
      </c>
      <c r="G22" s="43">
        <v>120221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882226</v>
      </c>
      <c r="O22" s="44">
        <f t="shared" si="1"/>
        <v>89.82142129912441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SUM(D24:D25)</f>
        <v>2078072</v>
      </c>
      <c r="E23" s="29">
        <f t="shared" si="7"/>
        <v>0</v>
      </c>
      <c r="F23" s="29">
        <f t="shared" si="7"/>
        <v>0</v>
      </c>
      <c r="G23" s="29">
        <f t="shared" si="7"/>
        <v>499196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2577268</v>
      </c>
      <c r="O23" s="41">
        <f t="shared" si="1"/>
        <v>262.39747505599672</v>
      </c>
      <c r="P23" s="9"/>
    </row>
    <row r="24" spans="1:119">
      <c r="A24" s="12"/>
      <c r="B24" s="42">
        <v>571</v>
      </c>
      <c r="C24" s="19" t="s">
        <v>37</v>
      </c>
      <c r="D24" s="43">
        <v>587952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587952</v>
      </c>
      <c r="O24" s="44">
        <f t="shared" si="1"/>
        <v>59.860720830788026</v>
      </c>
      <c r="P24" s="9"/>
    </row>
    <row r="25" spans="1:119">
      <c r="A25" s="12"/>
      <c r="B25" s="42">
        <v>572</v>
      </c>
      <c r="C25" s="19" t="s">
        <v>38</v>
      </c>
      <c r="D25" s="43">
        <v>1490120</v>
      </c>
      <c r="E25" s="43">
        <v>0</v>
      </c>
      <c r="F25" s="43">
        <v>0</v>
      </c>
      <c r="G25" s="43">
        <v>499196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1989316</v>
      </c>
      <c r="O25" s="44">
        <f t="shared" si="1"/>
        <v>202.53675422520871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400000</v>
      </c>
      <c r="E26" s="29">
        <f t="shared" si="8"/>
        <v>97101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497101</v>
      </c>
      <c r="O26" s="41">
        <f t="shared" si="1"/>
        <v>50.610975361433518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400000</v>
      </c>
      <c r="E27" s="43">
        <v>97101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497101</v>
      </c>
      <c r="O27" s="44">
        <f t="shared" si="1"/>
        <v>50.610975361433518</v>
      </c>
      <c r="P27" s="9"/>
    </row>
    <row r="28" spans="1:119" ht="16.5" thickBot="1">
      <c r="A28" s="13" t="s">
        <v>10</v>
      </c>
      <c r="B28" s="21"/>
      <c r="C28" s="20"/>
      <c r="D28" s="14">
        <f>SUM(D5,D13,D17,D21,D23,D26)</f>
        <v>13802224</v>
      </c>
      <c r="E28" s="14">
        <f t="shared" ref="E28:M28" si="9">SUM(E5,E13,E17,E21,E23,E26)</f>
        <v>4194977</v>
      </c>
      <c r="F28" s="14">
        <f t="shared" si="9"/>
        <v>753775</v>
      </c>
      <c r="G28" s="14">
        <f t="shared" si="9"/>
        <v>1229290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2306669</v>
      </c>
      <c r="L28" s="14">
        <f t="shared" si="9"/>
        <v>0</v>
      </c>
      <c r="M28" s="14">
        <f t="shared" si="9"/>
        <v>0</v>
      </c>
      <c r="N28" s="14">
        <f t="shared" si="4"/>
        <v>22286935</v>
      </c>
      <c r="O28" s="35">
        <f t="shared" si="1"/>
        <v>2269.0831806149458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41</v>
      </c>
      <c r="M30" s="157"/>
      <c r="N30" s="157"/>
      <c r="O30" s="39">
        <v>9822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thickBot="1">
      <c r="A32" s="159" t="s">
        <v>54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2380097</v>
      </c>
      <c r="E5" s="24">
        <f t="shared" si="0"/>
        <v>0</v>
      </c>
      <c r="F5" s="24">
        <f t="shared" si="0"/>
        <v>0</v>
      </c>
      <c r="G5" s="24">
        <f t="shared" si="0"/>
        <v>291315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948448</v>
      </c>
      <c r="L5" s="24">
        <f t="shared" si="0"/>
        <v>0</v>
      </c>
      <c r="M5" s="24">
        <f t="shared" si="0"/>
        <v>0</v>
      </c>
      <c r="N5" s="25">
        <f>SUM(D5:M5)</f>
        <v>3619860</v>
      </c>
      <c r="O5" s="30">
        <f t="shared" ref="O5:O27" si="1">(N5/O$29)</f>
        <v>357.23477745978488</v>
      </c>
      <c r="P5" s="6"/>
    </row>
    <row r="6" spans="1:133">
      <c r="A6" s="12"/>
      <c r="B6" s="42">
        <v>511</v>
      </c>
      <c r="C6" s="19" t="s">
        <v>19</v>
      </c>
      <c r="D6" s="43">
        <v>105909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105909</v>
      </c>
      <c r="O6" s="44">
        <f t="shared" si="1"/>
        <v>10.451889864798185</v>
      </c>
      <c r="P6" s="9"/>
    </row>
    <row r="7" spans="1:133">
      <c r="A7" s="12"/>
      <c r="B7" s="42">
        <v>512</v>
      </c>
      <c r="C7" s="19" t="s">
        <v>20</v>
      </c>
      <c r="D7" s="43">
        <v>985910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985910</v>
      </c>
      <c r="O7" s="44">
        <f t="shared" si="1"/>
        <v>97.296950557584125</v>
      </c>
      <c r="P7" s="9"/>
    </row>
    <row r="8" spans="1:133">
      <c r="A8" s="12"/>
      <c r="B8" s="42">
        <v>513</v>
      </c>
      <c r="C8" s="19" t="s">
        <v>21</v>
      </c>
      <c r="D8" s="43">
        <v>741929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741929</v>
      </c>
      <c r="O8" s="44">
        <f t="shared" si="1"/>
        <v>73.219086154149807</v>
      </c>
      <c r="P8" s="9"/>
    </row>
    <row r="9" spans="1:133">
      <c r="A9" s="12"/>
      <c r="B9" s="42">
        <v>514</v>
      </c>
      <c r="C9" s="19" t="s">
        <v>22</v>
      </c>
      <c r="D9" s="43">
        <v>255977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255977</v>
      </c>
      <c r="O9" s="44">
        <f t="shared" si="1"/>
        <v>25.261719135497877</v>
      </c>
      <c r="P9" s="9"/>
    </row>
    <row r="10" spans="1:133">
      <c r="A10" s="12"/>
      <c r="B10" s="42">
        <v>515</v>
      </c>
      <c r="C10" s="19" t="s">
        <v>23</v>
      </c>
      <c r="D10" s="43">
        <v>290372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290372</v>
      </c>
      <c r="O10" s="44">
        <f t="shared" si="1"/>
        <v>28.656074212967532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291315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291315</v>
      </c>
      <c r="O11" s="44">
        <f t="shared" si="1"/>
        <v>28.749136484752789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948448</v>
      </c>
      <c r="L12" s="43">
        <v>0</v>
      </c>
      <c r="M12" s="43">
        <v>0</v>
      </c>
      <c r="N12" s="43">
        <f t="shared" si="2"/>
        <v>948448</v>
      </c>
      <c r="O12" s="44">
        <f t="shared" si="1"/>
        <v>93.599921050034538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7977186</v>
      </c>
      <c r="E13" s="29">
        <f t="shared" si="3"/>
        <v>0</v>
      </c>
      <c r="F13" s="29">
        <f t="shared" si="3"/>
        <v>170383</v>
      </c>
      <c r="G13" s="29">
        <f t="shared" si="3"/>
        <v>147094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1247147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9541810</v>
      </c>
      <c r="O13" s="41">
        <f t="shared" si="1"/>
        <v>941.6569624000789</v>
      </c>
      <c r="P13" s="10"/>
    </row>
    <row r="14" spans="1:133">
      <c r="A14" s="12"/>
      <c r="B14" s="42">
        <v>521</v>
      </c>
      <c r="C14" s="19" t="s">
        <v>27</v>
      </c>
      <c r="D14" s="43">
        <v>4395942</v>
      </c>
      <c r="E14" s="43">
        <v>0</v>
      </c>
      <c r="F14" s="43">
        <v>170383</v>
      </c>
      <c r="G14" s="43">
        <v>147094</v>
      </c>
      <c r="H14" s="43">
        <v>0</v>
      </c>
      <c r="I14" s="43">
        <v>0</v>
      </c>
      <c r="J14" s="43">
        <v>0</v>
      </c>
      <c r="K14" s="43">
        <v>725593</v>
      </c>
      <c r="L14" s="43">
        <v>0</v>
      </c>
      <c r="M14" s="43">
        <v>0</v>
      </c>
      <c r="N14" s="43">
        <f t="shared" si="4"/>
        <v>5439012</v>
      </c>
      <c r="O14" s="44">
        <f t="shared" si="1"/>
        <v>536.7622619165104</v>
      </c>
      <c r="P14" s="9"/>
    </row>
    <row r="15" spans="1:133">
      <c r="A15" s="12"/>
      <c r="B15" s="42">
        <v>522</v>
      </c>
      <c r="C15" s="19" t="s">
        <v>28</v>
      </c>
      <c r="D15" s="43">
        <v>3152238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521554</v>
      </c>
      <c r="L15" s="43">
        <v>0</v>
      </c>
      <c r="M15" s="43">
        <v>0</v>
      </c>
      <c r="N15" s="43">
        <f t="shared" si="4"/>
        <v>3673792</v>
      </c>
      <c r="O15" s="44">
        <f t="shared" si="1"/>
        <v>362.55718938122965</v>
      </c>
      <c r="P15" s="9"/>
    </row>
    <row r="16" spans="1:133">
      <c r="A16" s="12"/>
      <c r="B16" s="42">
        <v>524</v>
      </c>
      <c r="C16" s="19" t="s">
        <v>29</v>
      </c>
      <c r="D16" s="43">
        <v>429006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429006</v>
      </c>
      <c r="O16" s="44">
        <f t="shared" si="1"/>
        <v>42.337511102338894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885635</v>
      </c>
      <c r="E17" s="29">
        <f t="shared" si="5"/>
        <v>4045769</v>
      </c>
      <c r="F17" s="29">
        <f t="shared" si="5"/>
        <v>585070</v>
      </c>
      <c r="G17" s="29">
        <f t="shared" si="5"/>
        <v>159555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5676029</v>
      </c>
      <c r="O17" s="41">
        <f t="shared" si="1"/>
        <v>560.15286687062076</v>
      </c>
      <c r="P17" s="10"/>
    </row>
    <row r="18" spans="1:119">
      <c r="A18" s="12"/>
      <c r="B18" s="42">
        <v>535</v>
      </c>
      <c r="C18" s="19" t="s">
        <v>32</v>
      </c>
      <c r="D18" s="43">
        <v>0</v>
      </c>
      <c r="E18" s="43">
        <v>4045769</v>
      </c>
      <c r="F18" s="43">
        <v>585070</v>
      </c>
      <c r="G18" s="43">
        <v>157538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4788377</v>
      </c>
      <c r="O18" s="44">
        <f t="shared" si="1"/>
        <v>472.55274844567253</v>
      </c>
      <c r="P18" s="9"/>
    </row>
    <row r="19" spans="1:119">
      <c r="A19" s="12"/>
      <c r="B19" s="42">
        <v>539</v>
      </c>
      <c r="C19" s="19" t="s">
        <v>33</v>
      </c>
      <c r="D19" s="43">
        <v>885635</v>
      </c>
      <c r="E19" s="43">
        <v>0</v>
      </c>
      <c r="F19" s="43">
        <v>0</v>
      </c>
      <c r="G19" s="43">
        <v>2017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887652</v>
      </c>
      <c r="O19" s="44">
        <f t="shared" si="1"/>
        <v>87.600118424948192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876728</v>
      </c>
      <c r="E20" s="29">
        <f t="shared" si="6"/>
        <v>0</v>
      </c>
      <c r="F20" s="29">
        <f t="shared" si="6"/>
        <v>0</v>
      </c>
      <c r="G20" s="29">
        <f t="shared" si="6"/>
        <v>166467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1043195</v>
      </c>
      <c r="O20" s="41">
        <f t="shared" si="1"/>
        <v>102.95026152176058</v>
      </c>
      <c r="P20" s="10"/>
    </row>
    <row r="21" spans="1:119">
      <c r="A21" s="12"/>
      <c r="B21" s="42">
        <v>541</v>
      </c>
      <c r="C21" s="19" t="s">
        <v>35</v>
      </c>
      <c r="D21" s="43">
        <v>876728</v>
      </c>
      <c r="E21" s="43">
        <v>0</v>
      </c>
      <c r="F21" s="43">
        <v>0</v>
      </c>
      <c r="G21" s="43">
        <v>166467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1043195</v>
      </c>
      <c r="O21" s="44">
        <f t="shared" si="1"/>
        <v>102.95026152176058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SUM(D23:D24)</f>
        <v>2272263</v>
      </c>
      <c r="E22" s="29">
        <f t="shared" si="7"/>
        <v>0</v>
      </c>
      <c r="F22" s="29">
        <f t="shared" si="7"/>
        <v>0</v>
      </c>
      <c r="G22" s="29">
        <f t="shared" si="7"/>
        <v>646640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2918903</v>
      </c>
      <c r="O22" s="41">
        <f t="shared" si="1"/>
        <v>288.05911378663774</v>
      </c>
      <c r="P22" s="9"/>
    </row>
    <row r="23" spans="1:119">
      <c r="A23" s="12"/>
      <c r="B23" s="42">
        <v>571</v>
      </c>
      <c r="C23" s="19" t="s">
        <v>37</v>
      </c>
      <c r="D23" s="43">
        <v>571361</v>
      </c>
      <c r="E23" s="43">
        <v>0</v>
      </c>
      <c r="F23" s="43">
        <v>0</v>
      </c>
      <c r="G23" s="43">
        <v>163251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734612</v>
      </c>
      <c r="O23" s="44">
        <f t="shared" si="1"/>
        <v>72.496990032566856</v>
      </c>
      <c r="P23" s="9"/>
    </row>
    <row r="24" spans="1:119">
      <c r="A24" s="12"/>
      <c r="B24" s="42">
        <v>572</v>
      </c>
      <c r="C24" s="19" t="s">
        <v>38</v>
      </c>
      <c r="D24" s="43">
        <v>1700902</v>
      </c>
      <c r="E24" s="43">
        <v>0</v>
      </c>
      <c r="F24" s="43">
        <v>0</v>
      </c>
      <c r="G24" s="43">
        <v>483389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2184291</v>
      </c>
      <c r="O24" s="44">
        <f t="shared" si="1"/>
        <v>215.56212375407085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SUM(D26:D26)</f>
        <v>450000</v>
      </c>
      <c r="E25" s="29">
        <f t="shared" si="8"/>
        <v>97101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547101</v>
      </c>
      <c r="O25" s="41">
        <f t="shared" si="1"/>
        <v>53.992006315997237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450000</v>
      </c>
      <c r="E26" s="43">
        <v>97101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547101</v>
      </c>
      <c r="O26" s="44">
        <f t="shared" si="1"/>
        <v>53.992006315997237</v>
      </c>
      <c r="P26" s="9"/>
    </row>
    <row r="27" spans="1:119" ht="16.5" thickBot="1">
      <c r="A27" s="13" t="s">
        <v>10</v>
      </c>
      <c r="B27" s="21"/>
      <c r="C27" s="20"/>
      <c r="D27" s="14">
        <f>SUM(D5,D13,D17,D20,D22,D25)</f>
        <v>14841909</v>
      </c>
      <c r="E27" s="14">
        <f t="shared" ref="E27:M27" si="9">SUM(E5,E13,E17,E20,E22,E25)</f>
        <v>4142870</v>
      </c>
      <c r="F27" s="14">
        <f t="shared" si="9"/>
        <v>755453</v>
      </c>
      <c r="G27" s="14">
        <f t="shared" si="9"/>
        <v>1411071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2195595</v>
      </c>
      <c r="L27" s="14">
        <f t="shared" si="9"/>
        <v>0</v>
      </c>
      <c r="M27" s="14">
        <f t="shared" si="9"/>
        <v>0</v>
      </c>
      <c r="N27" s="14">
        <f t="shared" si="4"/>
        <v>23346898</v>
      </c>
      <c r="O27" s="35">
        <f t="shared" si="1"/>
        <v>2304.0459883548801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60</v>
      </c>
      <c r="M29" s="157"/>
      <c r="N29" s="157"/>
      <c r="O29" s="39">
        <v>10133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54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2434363</v>
      </c>
      <c r="E5" s="24">
        <f t="shared" si="0"/>
        <v>0</v>
      </c>
      <c r="F5" s="24">
        <f t="shared" si="0"/>
        <v>0</v>
      </c>
      <c r="G5" s="24">
        <f t="shared" si="0"/>
        <v>291552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770881</v>
      </c>
      <c r="L5" s="24">
        <f t="shared" si="0"/>
        <v>0</v>
      </c>
      <c r="M5" s="24">
        <f t="shared" si="0"/>
        <v>0</v>
      </c>
      <c r="N5" s="25">
        <f>SUM(D5:M5)</f>
        <v>3496796</v>
      </c>
      <c r="O5" s="30">
        <f t="shared" ref="O5:O27" si="1">(N5/O$29)</f>
        <v>346.69799722387467</v>
      </c>
      <c r="P5" s="6"/>
    </row>
    <row r="6" spans="1:133">
      <c r="A6" s="12"/>
      <c r="B6" s="42">
        <v>511</v>
      </c>
      <c r="C6" s="19" t="s">
        <v>19</v>
      </c>
      <c r="D6" s="43">
        <v>63204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63204</v>
      </c>
      <c r="O6" s="44">
        <f t="shared" si="1"/>
        <v>6.2665080309339682</v>
      </c>
      <c r="P6" s="9"/>
    </row>
    <row r="7" spans="1:133">
      <c r="A7" s="12"/>
      <c r="B7" s="42">
        <v>512</v>
      </c>
      <c r="C7" s="19" t="s">
        <v>20</v>
      </c>
      <c r="D7" s="43">
        <v>1120255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1120255</v>
      </c>
      <c r="O7" s="44">
        <f t="shared" si="1"/>
        <v>111.07029545905215</v>
      </c>
      <c r="P7" s="9"/>
    </row>
    <row r="8" spans="1:133">
      <c r="A8" s="12"/>
      <c r="B8" s="42">
        <v>513</v>
      </c>
      <c r="C8" s="19" t="s">
        <v>21</v>
      </c>
      <c r="D8" s="43">
        <v>693499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693499</v>
      </c>
      <c r="O8" s="44">
        <f t="shared" si="1"/>
        <v>68.758576244299022</v>
      </c>
      <c r="P8" s="9"/>
    </row>
    <row r="9" spans="1:133">
      <c r="A9" s="12"/>
      <c r="B9" s="42">
        <v>514</v>
      </c>
      <c r="C9" s="19" t="s">
        <v>22</v>
      </c>
      <c r="D9" s="43">
        <v>209353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209353</v>
      </c>
      <c r="O9" s="44">
        <f t="shared" si="1"/>
        <v>20.756791592306168</v>
      </c>
      <c r="P9" s="9"/>
    </row>
    <row r="10" spans="1:133">
      <c r="A10" s="12"/>
      <c r="B10" s="42">
        <v>515</v>
      </c>
      <c r="C10" s="19" t="s">
        <v>23</v>
      </c>
      <c r="D10" s="43">
        <v>348052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348052</v>
      </c>
      <c r="O10" s="44">
        <f t="shared" si="1"/>
        <v>34.508427523299623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291552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291552</v>
      </c>
      <c r="O11" s="44">
        <f t="shared" si="1"/>
        <v>28.906603212373586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770881</v>
      </c>
      <c r="L12" s="43">
        <v>0</v>
      </c>
      <c r="M12" s="43">
        <v>0</v>
      </c>
      <c r="N12" s="43">
        <f t="shared" si="2"/>
        <v>770881</v>
      </c>
      <c r="O12" s="44">
        <f t="shared" si="1"/>
        <v>76.430795161610149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7752090</v>
      </c>
      <c r="E13" s="29">
        <f t="shared" si="3"/>
        <v>3500</v>
      </c>
      <c r="F13" s="29">
        <f t="shared" si="3"/>
        <v>170575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1331718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9257883</v>
      </c>
      <c r="O13" s="41">
        <f t="shared" si="1"/>
        <v>917.89440809042242</v>
      </c>
      <c r="P13" s="10"/>
    </row>
    <row r="14" spans="1:133">
      <c r="A14" s="12"/>
      <c r="B14" s="42">
        <v>521</v>
      </c>
      <c r="C14" s="19" t="s">
        <v>27</v>
      </c>
      <c r="D14" s="43">
        <v>4214070</v>
      </c>
      <c r="E14" s="43">
        <v>3500</v>
      </c>
      <c r="F14" s="43">
        <v>170575</v>
      </c>
      <c r="G14" s="43">
        <v>0</v>
      </c>
      <c r="H14" s="43">
        <v>0</v>
      </c>
      <c r="I14" s="43">
        <v>0</v>
      </c>
      <c r="J14" s="43">
        <v>0</v>
      </c>
      <c r="K14" s="43">
        <v>714420</v>
      </c>
      <c r="L14" s="43">
        <v>0</v>
      </c>
      <c r="M14" s="43">
        <v>0</v>
      </c>
      <c r="N14" s="43">
        <f t="shared" si="4"/>
        <v>5102565</v>
      </c>
      <c r="O14" s="44">
        <f t="shared" si="1"/>
        <v>505.90571088637716</v>
      </c>
      <c r="P14" s="9"/>
    </row>
    <row r="15" spans="1:133">
      <c r="A15" s="12"/>
      <c r="B15" s="42">
        <v>522</v>
      </c>
      <c r="C15" s="19" t="s">
        <v>28</v>
      </c>
      <c r="D15" s="43">
        <v>2993646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617298</v>
      </c>
      <c r="L15" s="43">
        <v>0</v>
      </c>
      <c r="M15" s="43">
        <v>0</v>
      </c>
      <c r="N15" s="43">
        <f t="shared" si="4"/>
        <v>3610944</v>
      </c>
      <c r="O15" s="44">
        <f t="shared" si="1"/>
        <v>358.01546698393815</v>
      </c>
      <c r="P15" s="9"/>
    </row>
    <row r="16" spans="1:133">
      <c r="A16" s="12"/>
      <c r="B16" s="42">
        <v>524</v>
      </c>
      <c r="C16" s="19" t="s">
        <v>29</v>
      </c>
      <c r="D16" s="43">
        <v>544374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544374</v>
      </c>
      <c r="O16" s="44">
        <f t="shared" si="1"/>
        <v>53.973230220107077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1121193</v>
      </c>
      <c r="E17" s="29">
        <f t="shared" si="5"/>
        <v>4605522</v>
      </c>
      <c r="F17" s="29">
        <f t="shared" si="5"/>
        <v>586291</v>
      </c>
      <c r="G17" s="29">
        <f t="shared" si="5"/>
        <v>2072913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8385919</v>
      </c>
      <c r="O17" s="41">
        <f t="shared" si="1"/>
        <v>831.44150307356733</v>
      </c>
      <c r="P17" s="10"/>
    </row>
    <row r="18" spans="1:119">
      <c r="A18" s="12"/>
      <c r="B18" s="42">
        <v>535</v>
      </c>
      <c r="C18" s="19" t="s">
        <v>32</v>
      </c>
      <c r="D18" s="43">
        <v>0</v>
      </c>
      <c r="E18" s="43">
        <v>4605522</v>
      </c>
      <c r="F18" s="43">
        <v>586291</v>
      </c>
      <c r="G18" s="43">
        <v>1310418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6502231</v>
      </c>
      <c r="O18" s="44">
        <f t="shared" si="1"/>
        <v>644.67886178861784</v>
      </c>
      <c r="P18" s="9"/>
    </row>
    <row r="19" spans="1:119">
      <c r="A19" s="12"/>
      <c r="B19" s="42">
        <v>539</v>
      </c>
      <c r="C19" s="19" t="s">
        <v>33</v>
      </c>
      <c r="D19" s="43">
        <v>1121193</v>
      </c>
      <c r="E19" s="43">
        <v>0</v>
      </c>
      <c r="F19" s="43">
        <v>0</v>
      </c>
      <c r="G19" s="43">
        <v>762495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1883688</v>
      </c>
      <c r="O19" s="44">
        <f t="shared" si="1"/>
        <v>186.76264128494944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1018475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1018475</v>
      </c>
      <c r="O20" s="41">
        <f t="shared" si="1"/>
        <v>100.97907991275035</v>
      </c>
      <c r="P20" s="10"/>
    </row>
    <row r="21" spans="1:119">
      <c r="A21" s="12"/>
      <c r="B21" s="42">
        <v>541</v>
      </c>
      <c r="C21" s="19" t="s">
        <v>35</v>
      </c>
      <c r="D21" s="43">
        <v>1018475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1018475</v>
      </c>
      <c r="O21" s="44">
        <f t="shared" si="1"/>
        <v>100.97907991275035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SUM(D23:D24)</f>
        <v>2200069</v>
      </c>
      <c r="E22" s="29">
        <f t="shared" si="7"/>
        <v>0</v>
      </c>
      <c r="F22" s="29">
        <f t="shared" si="7"/>
        <v>0</v>
      </c>
      <c r="G22" s="29">
        <f t="shared" si="7"/>
        <v>7083255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9283324</v>
      </c>
      <c r="O22" s="41">
        <f t="shared" si="1"/>
        <v>920.41681538766602</v>
      </c>
      <c r="P22" s="9"/>
    </row>
    <row r="23" spans="1:119">
      <c r="A23" s="12"/>
      <c r="B23" s="42">
        <v>571</v>
      </c>
      <c r="C23" s="19" t="s">
        <v>37</v>
      </c>
      <c r="D23" s="43">
        <v>639950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639950</v>
      </c>
      <c r="O23" s="44">
        <f t="shared" si="1"/>
        <v>63.449335712869321</v>
      </c>
      <c r="P23" s="9"/>
    </row>
    <row r="24" spans="1:119">
      <c r="A24" s="12"/>
      <c r="B24" s="42">
        <v>572</v>
      </c>
      <c r="C24" s="19" t="s">
        <v>38</v>
      </c>
      <c r="D24" s="43">
        <v>1560119</v>
      </c>
      <c r="E24" s="43">
        <v>0</v>
      </c>
      <c r="F24" s="43">
        <v>0</v>
      </c>
      <c r="G24" s="43">
        <v>7083255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8643374</v>
      </c>
      <c r="O24" s="44">
        <f t="shared" si="1"/>
        <v>856.96747967479678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SUM(D26:D26)</f>
        <v>604500</v>
      </c>
      <c r="E25" s="29">
        <f t="shared" si="8"/>
        <v>330101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934601</v>
      </c>
      <c r="O25" s="41">
        <f t="shared" si="1"/>
        <v>92.663196510013876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604500</v>
      </c>
      <c r="E26" s="43">
        <v>330101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934601</v>
      </c>
      <c r="O26" s="44">
        <f t="shared" si="1"/>
        <v>92.663196510013876</v>
      </c>
      <c r="P26" s="9"/>
    </row>
    <row r="27" spans="1:119" ht="16.5" thickBot="1">
      <c r="A27" s="13" t="s">
        <v>10</v>
      </c>
      <c r="B27" s="21"/>
      <c r="C27" s="20"/>
      <c r="D27" s="14">
        <f>SUM(D5,D13,D17,D20,D22,D25)</f>
        <v>15130690</v>
      </c>
      <c r="E27" s="14">
        <f t="shared" ref="E27:M27" si="9">SUM(E5,E13,E17,E20,E22,E25)</f>
        <v>4939123</v>
      </c>
      <c r="F27" s="14">
        <f t="shared" si="9"/>
        <v>756866</v>
      </c>
      <c r="G27" s="14">
        <f t="shared" si="9"/>
        <v>9447720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2102599</v>
      </c>
      <c r="L27" s="14">
        <f t="shared" si="9"/>
        <v>0</v>
      </c>
      <c r="M27" s="14">
        <f t="shared" si="9"/>
        <v>0</v>
      </c>
      <c r="N27" s="14">
        <f t="shared" si="4"/>
        <v>32376998</v>
      </c>
      <c r="O27" s="35">
        <f t="shared" si="1"/>
        <v>3210.0930001982947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72</v>
      </c>
      <c r="M29" s="157"/>
      <c r="N29" s="157"/>
      <c r="O29" s="39">
        <v>10086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54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94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4527175</v>
      </c>
      <c r="E5" s="24">
        <f t="shared" si="0"/>
        <v>87197</v>
      </c>
      <c r="F5" s="24">
        <f t="shared" si="0"/>
        <v>0</v>
      </c>
      <c r="G5" s="24">
        <f t="shared" si="0"/>
        <v>200996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1373175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6188543</v>
      </c>
      <c r="P5" s="30">
        <f t="shared" ref="P5:P31" si="1">(O5/P$33)</f>
        <v>697.06499211534128</v>
      </c>
      <c r="Q5" s="6"/>
    </row>
    <row r="6" spans="1:134">
      <c r="A6" s="12"/>
      <c r="B6" s="42">
        <v>511</v>
      </c>
      <c r="C6" s="19" t="s">
        <v>19</v>
      </c>
      <c r="D6" s="43">
        <v>119712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119712</v>
      </c>
      <c r="P6" s="44">
        <f t="shared" si="1"/>
        <v>13.48411804460464</v>
      </c>
      <c r="Q6" s="9"/>
    </row>
    <row r="7" spans="1:134">
      <c r="A7" s="12"/>
      <c r="B7" s="42">
        <v>512</v>
      </c>
      <c r="C7" s="19" t="s">
        <v>20</v>
      </c>
      <c r="D7" s="43">
        <v>825974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825974</v>
      </c>
      <c r="P7" s="44">
        <f t="shared" si="1"/>
        <v>93.036044154088756</v>
      </c>
      <c r="Q7" s="9"/>
    </row>
    <row r="8" spans="1:134">
      <c r="A8" s="12"/>
      <c r="B8" s="42">
        <v>513</v>
      </c>
      <c r="C8" s="19" t="s">
        <v>21</v>
      </c>
      <c r="D8" s="43">
        <v>1163830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1163830</v>
      </c>
      <c r="P8" s="44">
        <f t="shared" si="1"/>
        <v>131.09146204100023</v>
      </c>
      <c r="Q8" s="9"/>
    </row>
    <row r="9" spans="1:134">
      <c r="A9" s="12"/>
      <c r="B9" s="42">
        <v>514</v>
      </c>
      <c r="C9" s="19" t="s">
        <v>22</v>
      </c>
      <c r="D9" s="43">
        <v>442080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442080</v>
      </c>
      <c r="P9" s="44">
        <f t="shared" si="1"/>
        <v>49.794998873620187</v>
      </c>
      <c r="Q9" s="9"/>
    </row>
    <row r="10" spans="1:134">
      <c r="A10" s="12"/>
      <c r="B10" s="42">
        <v>515</v>
      </c>
      <c r="C10" s="19" t="s">
        <v>23</v>
      </c>
      <c r="D10" s="43">
        <v>404990</v>
      </c>
      <c r="E10" s="43">
        <v>0</v>
      </c>
      <c r="F10" s="43">
        <v>0</v>
      </c>
      <c r="G10" s="43">
        <v>200996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605986</v>
      </c>
      <c r="P10" s="44">
        <f t="shared" si="1"/>
        <v>68.257039873845457</v>
      </c>
      <c r="Q10" s="9"/>
    </row>
    <row r="11" spans="1:134">
      <c r="A11" s="12"/>
      <c r="B11" s="42">
        <v>517</v>
      </c>
      <c r="C11" s="19" t="s">
        <v>24</v>
      </c>
      <c r="D11" s="43">
        <v>552548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552548</v>
      </c>
      <c r="P11" s="44">
        <f t="shared" si="1"/>
        <v>62.237891416985811</v>
      </c>
      <c r="Q11" s="9"/>
    </row>
    <row r="12" spans="1:134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1373175</v>
      </c>
      <c r="L12" s="43">
        <v>0</v>
      </c>
      <c r="M12" s="43">
        <v>0</v>
      </c>
      <c r="N12" s="43">
        <v>0</v>
      </c>
      <c r="O12" s="43">
        <f t="shared" si="2"/>
        <v>1373175</v>
      </c>
      <c r="P12" s="44">
        <f t="shared" si="1"/>
        <v>154.6716602838477</v>
      </c>
      <c r="Q12" s="9"/>
    </row>
    <row r="13" spans="1:134">
      <c r="A13" s="12"/>
      <c r="B13" s="42">
        <v>519</v>
      </c>
      <c r="C13" s="19" t="s">
        <v>44</v>
      </c>
      <c r="D13" s="43">
        <v>1018041</v>
      </c>
      <c r="E13" s="43">
        <v>87197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1105238</v>
      </c>
      <c r="P13" s="44">
        <f t="shared" si="1"/>
        <v>124.4917774273485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SUM(D15:D17)</f>
        <v>8117216</v>
      </c>
      <c r="E14" s="29">
        <f t="shared" si="3"/>
        <v>1175594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2855660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12148470</v>
      </c>
      <c r="P14" s="41">
        <f t="shared" si="1"/>
        <v>1368.3791394458212</v>
      </c>
      <c r="Q14" s="10"/>
    </row>
    <row r="15" spans="1:134">
      <c r="A15" s="12"/>
      <c r="B15" s="42">
        <v>521</v>
      </c>
      <c r="C15" s="19" t="s">
        <v>27</v>
      </c>
      <c r="D15" s="43">
        <v>2967114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1407988</v>
      </c>
      <c r="L15" s="43">
        <v>0</v>
      </c>
      <c r="M15" s="43">
        <v>0</v>
      </c>
      <c r="N15" s="43">
        <v>0</v>
      </c>
      <c r="O15" s="43">
        <f>SUM(D15:N15)</f>
        <v>4375102</v>
      </c>
      <c r="P15" s="44">
        <f t="shared" si="1"/>
        <v>492.80265825636405</v>
      </c>
      <c r="Q15" s="9"/>
    </row>
    <row r="16" spans="1:134">
      <c r="A16" s="12"/>
      <c r="B16" s="42">
        <v>522</v>
      </c>
      <c r="C16" s="19" t="s">
        <v>28</v>
      </c>
      <c r="D16" s="43">
        <v>4967270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1447672</v>
      </c>
      <c r="L16" s="43">
        <v>0</v>
      </c>
      <c r="M16" s="43">
        <v>0</v>
      </c>
      <c r="N16" s="43">
        <v>0</v>
      </c>
      <c r="O16" s="43">
        <f t="shared" ref="O16:O17" si="4">SUM(D16:N16)</f>
        <v>6414942</v>
      </c>
      <c r="P16" s="44">
        <f t="shared" si="1"/>
        <v>722.56611849515662</v>
      </c>
      <c r="Q16" s="9"/>
    </row>
    <row r="17" spans="1:120">
      <c r="A17" s="12"/>
      <c r="B17" s="42">
        <v>524</v>
      </c>
      <c r="C17" s="19" t="s">
        <v>29</v>
      </c>
      <c r="D17" s="43">
        <v>182832</v>
      </c>
      <c r="E17" s="43">
        <v>1175594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1358426</v>
      </c>
      <c r="P17" s="44">
        <f t="shared" si="1"/>
        <v>153.01036269430051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8459353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8459353</v>
      </c>
      <c r="P18" s="41">
        <f t="shared" si="1"/>
        <v>952.84444694751073</v>
      </c>
      <c r="Q18" s="10"/>
    </row>
    <row r="19" spans="1:120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6429399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7" si="6">SUM(D19:N19)</f>
        <v>6429399</v>
      </c>
      <c r="P19" s="44">
        <f t="shared" si="1"/>
        <v>724.19452579409779</v>
      </c>
      <c r="Q19" s="9"/>
    </row>
    <row r="20" spans="1:120">
      <c r="A20" s="12"/>
      <c r="B20" s="42">
        <v>537</v>
      </c>
      <c r="C20" s="19" t="s">
        <v>50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1138263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1138263</v>
      </c>
      <c r="P20" s="44">
        <f t="shared" si="1"/>
        <v>128.21164676728992</v>
      </c>
      <c r="Q20" s="9"/>
    </row>
    <row r="21" spans="1:120">
      <c r="A21" s="12"/>
      <c r="B21" s="42">
        <v>538</v>
      </c>
      <c r="C21" s="19" t="s">
        <v>46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891691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891691</v>
      </c>
      <c r="P21" s="44">
        <f t="shared" si="1"/>
        <v>100.438274386123</v>
      </c>
      <c r="Q21" s="9"/>
    </row>
    <row r="22" spans="1:120" ht="15.75">
      <c r="A22" s="26" t="s">
        <v>34</v>
      </c>
      <c r="B22" s="27"/>
      <c r="C22" s="28"/>
      <c r="D22" s="29">
        <f t="shared" ref="D22:N22" si="7">SUM(D23:D24)</f>
        <v>2523884</v>
      </c>
      <c r="E22" s="29">
        <f t="shared" si="7"/>
        <v>0</v>
      </c>
      <c r="F22" s="29">
        <f t="shared" si="7"/>
        <v>0</v>
      </c>
      <c r="G22" s="29">
        <f t="shared" si="7"/>
        <v>5191130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7715014</v>
      </c>
      <c r="P22" s="41">
        <f t="shared" si="1"/>
        <v>869.00360441540886</v>
      </c>
      <c r="Q22" s="10"/>
    </row>
    <row r="23" spans="1:120">
      <c r="A23" s="12"/>
      <c r="B23" s="42">
        <v>541</v>
      </c>
      <c r="C23" s="19" t="s">
        <v>35</v>
      </c>
      <c r="D23" s="43">
        <v>864375</v>
      </c>
      <c r="E23" s="43">
        <v>0</v>
      </c>
      <c r="F23" s="43">
        <v>0</v>
      </c>
      <c r="G23" s="43">
        <v>5191130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6055505</v>
      </c>
      <c r="P23" s="44">
        <f t="shared" si="1"/>
        <v>682.0798603289029</v>
      </c>
      <c r="Q23" s="9"/>
    </row>
    <row r="24" spans="1:120">
      <c r="A24" s="12"/>
      <c r="B24" s="42">
        <v>545</v>
      </c>
      <c r="C24" s="19" t="s">
        <v>51</v>
      </c>
      <c r="D24" s="43">
        <v>1659509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1659509</v>
      </c>
      <c r="P24" s="44">
        <f t="shared" si="1"/>
        <v>186.92374408650596</v>
      </c>
      <c r="Q24" s="9"/>
    </row>
    <row r="25" spans="1:120" ht="15.75">
      <c r="A25" s="26" t="s">
        <v>36</v>
      </c>
      <c r="B25" s="27"/>
      <c r="C25" s="28"/>
      <c r="D25" s="29">
        <f t="shared" ref="D25:N25" si="8">SUM(D26:D27)</f>
        <v>3814289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>SUM(D25:N25)</f>
        <v>3814289</v>
      </c>
      <c r="P25" s="41">
        <f t="shared" si="1"/>
        <v>429.63381392205451</v>
      </c>
      <c r="Q25" s="9"/>
    </row>
    <row r="26" spans="1:120">
      <c r="A26" s="12"/>
      <c r="B26" s="42">
        <v>571</v>
      </c>
      <c r="C26" s="19" t="s">
        <v>37</v>
      </c>
      <c r="D26" s="43">
        <v>665583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665583</v>
      </c>
      <c r="P26" s="44">
        <f t="shared" si="1"/>
        <v>74.969925658932198</v>
      </c>
      <c r="Q26" s="9"/>
    </row>
    <row r="27" spans="1:120">
      <c r="A27" s="12"/>
      <c r="B27" s="42">
        <v>572</v>
      </c>
      <c r="C27" s="19" t="s">
        <v>38</v>
      </c>
      <c r="D27" s="43">
        <v>3148706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3148706</v>
      </c>
      <c r="P27" s="44">
        <f t="shared" si="1"/>
        <v>354.66388826312232</v>
      </c>
      <c r="Q27" s="9"/>
    </row>
    <row r="28" spans="1:120" ht="15.75">
      <c r="A28" s="26" t="s">
        <v>40</v>
      </c>
      <c r="B28" s="27"/>
      <c r="C28" s="28"/>
      <c r="D28" s="29">
        <f t="shared" ref="D28:N28" si="9">SUM(D29:D30)</f>
        <v>5832379</v>
      </c>
      <c r="E28" s="29">
        <f t="shared" si="9"/>
        <v>275023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>SUM(D28:N28)</f>
        <v>6107402</v>
      </c>
      <c r="P28" s="41">
        <f t="shared" si="1"/>
        <v>687.92543365622885</v>
      </c>
      <c r="Q28" s="9"/>
    </row>
    <row r="29" spans="1:120">
      <c r="A29" s="12"/>
      <c r="B29" s="42">
        <v>581</v>
      </c>
      <c r="C29" s="19" t="s">
        <v>91</v>
      </c>
      <c r="D29" s="43">
        <v>5832379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5832379</v>
      </c>
      <c r="P29" s="44">
        <f t="shared" si="1"/>
        <v>656.94739806262669</v>
      </c>
      <c r="Q29" s="9"/>
    </row>
    <row r="30" spans="1:120" ht="15.75" thickBot="1">
      <c r="A30" s="12"/>
      <c r="B30" s="42">
        <v>590</v>
      </c>
      <c r="C30" s="19" t="s">
        <v>92</v>
      </c>
      <c r="D30" s="43">
        <v>0</v>
      </c>
      <c r="E30" s="43">
        <v>275023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ref="O30" si="10">SUM(D30:N30)</f>
        <v>275023</v>
      </c>
      <c r="P30" s="44">
        <f t="shared" si="1"/>
        <v>30.978035593602161</v>
      </c>
      <c r="Q30" s="9"/>
    </row>
    <row r="31" spans="1:120" ht="16.5" thickBot="1">
      <c r="A31" s="13" t="s">
        <v>10</v>
      </c>
      <c r="B31" s="21"/>
      <c r="C31" s="20"/>
      <c r="D31" s="14">
        <f>SUM(D5,D14,D18,D22,D25,D28)</f>
        <v>24814943</v>
      </c>
      <c r="E31" s="14">
        <f t="shared" ref="E31:N31" si="11">SUM(E5,E14,E18,E22,E25,E28)</f>
        <v>1537814</v>
      </c>
      <c r="F31" s="14">
        <f t="shared" si="11"/>
        <v>0</v>
      </c>
      <c r="G31" s="14">
        <f t="shared" si="11"/>
        <v>5392126</v>
      </c>
      <c r="H31" s="14">
        <f t="shared" si="11"/>
        <v>0</v>
      </c>
      <c r="I31" s="14">
        <f t="shared" si="11"/>
        <v>8459353</v>
      </c>
      <c r="J31" s="14">
        <f t="shared" si="11"/>
        <v>0</v>
      </c>
      <c r="K31" s="14">
        <f t="shared" si="11"/>
        <v>4228835</v>
      </c>
      <c r="L31" s="14">
        <f t="shared" si="11"/>
        <v>0</v>
      </c>
      <c r="M31" s="14">
        <f t="shared" si="11"/>
        <v>0</v>
      </c>
      <c r="N31" s="14">
        <f t="shared" si="11"/>
        <v>0</v>
      </c>
      <c r="O31" s="14">
        <f>SUM(D31:N31)</f>
        <v>44433071</v>
      </c>
      <c r="P31" s="35">
        <f t="shared" si="1"/>
        <v>5004.8514305023655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157" t="s">
        <v>95</v>
      </c>
      <c r="N33" s="157"/>
      <c r="O33" s="157"/>
      <c r="P33" s="39">
        <v>8878</v>
      </c>
    </row>
    <row r="34" spans="1:16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6"/>
    </row>
    <row r="35" spans="1:16" ht="15.75" customHeight="1" thickBot="1">
      <c r="A35" s="159" t="s">
        <v>54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4275155</v>
      </c>
      <c r="E5" s="24">
        <f t="shared" si="0"/>
        <v>0</v>
      </c>
      <c r="F5" s="24">
        <f t="shared" si="0"/>
        <v>0</v>
      </c>
      <c r="G5" s="24">
        <f t="shared" si="0"/>
        <v>96358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1305997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5677510</v>
      </c>
      <c r="P5" s="30">
        <f t="shared" ref="P5:P31" si="1">(O5/P$33)</f>
        <v>640.29660539077474</v>
      </c>
      <c r="Q5" s="6"/>
    </row>
    <row r="6" spans="1:134">
      <c r="A6" s="12"/>
      <c r="B6" s="42">
        <v>511</v>
      </c>
      <c r="C6" s="19" t="s">
        <v>19</v>
      </c>
      <c r="D6" s="43">
        <v>84982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84982</v>
      </c>
      <c r="P6" s="44">
        <f t="shared" si="1"/>
        <v>9.5840757866245632</v>
      </c>
      <c r="Q6" s="9"/>
    </row>
    <row r="7" spans="1:134">
      <c r="A7" s="12"/>
      <c r="B7" s="42">
        <v>512</v>
      </c>
      <c r="C7" s="19" t="s">
        <v>20</v>
      </c>
      <c r="D7" s="43">
        <v>760543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760543</v>
      </c>
      <c r="P7" s="44">
        <f t="shared" si="1"/>
        <v>85.772301793165667</v>
      </c>
      <c r="Q7" s="9"/>
    </row>
    <row r="8" spans="1:134">
      <c r="A8" s="12"/>
      <c r="B8" s="42">
        <v>513</v>
      </c>
      <c r="C8" s="19" t="s">
        <v>21</v>
      </c>
      <c r="D8" s="43">
        <v>1051170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1051170</v>
      </c>
      <c r="P8" s="44">
        <f t="shared" si="1"/>
        <v>118.54855080636067</v>
      </c>
      <c r="Q8" s="9"/>
    </row>
    <row r="9" spans="1:134">
      <c r="A9" s="12"/>
      <c r="B9" s="42">
        <v>514</v>
      </c>
      <c r="C9" s="19" t="s">
        <v>22</v>
      </c>
      <c r="D9" s="43">
        <v>476626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476626</v>
      </c>
      <c r="P9" s="44">
        <f t="shared" si="1"/>
        <v>53.752791248449306</v>
      </c>
      <c r="Q9" s="9"/>
    </row>
    <row r="10" spans="1:134">
      <c r="A10" s="12"/>
      <c r="B10" s="42">
        <v>515</v>
      </c>
      <c r="C10" s="19" t="s">
        <v>23</v>
      </c>
      <c r="D10" s="43">
        <v>378995</v>
      </c>
      <c r="E10" s="43">
        <v>0</v>
      </c>
      <c r="F10" s="43">
        <v>0</v>
      </c>
      <c r="G10" s="43">
        <v>96358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475353</v>
      </c>
      <c r="P10" s="44">
        <f t="shared" si="1"/>
        <v>53.609225217097105</v>
      </c>
      <c r="Q10" s="9"/>
    </row>
    <row r="11" spans="1:134">
      <c r="A11" s="12"/>
      <c r="B11" s="42">
        <v>517</v>
      </c>
      <c r="C11" s="19" t="s">
        <v>24</v>
      </c>
      <c r="D11" s="43">
        <v>552704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552704</v>
      </c>
      <c r="P11" s="44">
        <f t="shared" si="1"/>
        <v>62.3326942596143</v>
      </c>
      <c r="Q11" s="9"/>
    </row>
    <row r="12" spans="1:134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1305997</v>
      </c>
      <c r="L12" s="43">
        <v>0</v>
      </c>
      <c r="M12" s="43">
        <v>0</v>
      </c>
      <c r="N12" s="43">
        <v>0</v>
      </c>
      <c r="O12" s="43">
        <f t="shared" si="2"/>
        <v>1305997</v>
      </c>
      <c r="P12" s="44">
        <f t="shared" si="1"/>
        <v>147.28735761813465</v>
      </c>
      <c r="Q12" s="9"/>
    </row>
    <row r="13" spans="1:134">
      <c r="A13" s="12"/>
      <c r="B13" s="42">
        <v>519</v>
      </c>
      <c r="C13" s="19" t="s">
        <v>44</v>
      </c>
      <c r="D13" s="43">
        <v>970135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970135</v>
      </c>
      <c r="P13" s="44">
        <f t="shared" si="1"/>
        <v>109.40960866132852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SUM(D15:D17)</f>
        <v>7636280</v>
      </c>
      <c r="E14" s="29">
        <f t="shared" si="3"/>
        <v>661015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2811908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31" si="4">SUM(D14:N14)</f>
        <v>11109203</v>
      </c>
      <c r="P14" s="41">
        <f t="shared" si="1"/>
        <v>1252.8705311830383</v>
      </c>
      <c r="Q14" s="10"/>
    </row>
    <row r="15" spans="1:134">
      <c r="A15" s="12"/>
      <c r="B15" s="42">
        <v>521</v>
      </c>
      <c r="C15" s="19" t="s">
        <v>27</v>
      </c>
      <c r="D15" s="43">
        <v>2771473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1387796</v>
      </c>
      <c r="L15" s="43">
        <v>0</v>
      </c>
      <c r="M15" s="43">
        <v>0</v>
      </c>
      <c r="N15" s="43">
        <v>0</v>
      </c>
      <c r="O15" s="43">
        <f t="shared" si="4"/>
        <v>4159269</v>
      </c>
      <c r="P15" s="44">
        <f t="shared" si="1"/>
        <v>469.07285440396976</v>
      </c>
      <c r="Q15" s="9"/>
    </row>
    <row r="16" spans="1:134">
      <c r="A16" s="12"/>
      <c r="B16" s="42">
        <v>522</v>
      </c>
      <c r="C16" s="19" t="s">
        <v>28</v>
      </c>
      <c r="D16" s="43">
        <v>4635167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1424112</v>
      </c>
      <c r="L16" s="43">
        <v>0</v>
      </c>
      <c r="M16" s="43">
        <v>0</v>
      </c>
      <c r="N16" s="43">
        <v>0</v>
      </c>
      <c r="O16" s="43">
        <f t="shared" si="4"/>
        <v>6059279</v>
      </c>
      <c r="P16" s="44">
        <f t="shared" si="1"/>
        <v>683.35164091575507</v>
      </c>
      <c r="Q16" s="9"/>
    </row>
    <row r="17" spans="1:120">
      <c r="A17" s="12"/>
      <c r="B17" s="42">
        <v>524</v>
      </c>
      <c r="C17" s="19" t="s">
        <v>29</v>
      </c>
      <c r="D17" s="43">
        <v>229640</v>
      </c>
      <c r="E17" s="43">
        <v>661015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890655</v>
      </c>
      <c r="P17" s="44">
        <f t="shared" si="1"/>
        <v>100.44603586331341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7872840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7872840</v>
      </c>
      <c r="P18" s="41">
        <f t="shared" si="1"/>
        <v>887.88090673282954</v>
      </c>
      <c r="Q18" s="10"/>
    </row>
    <row r="19" spans="1:120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6182325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6182325</v>
      </c>
      <c r="P19" s="44">
        <f t="shared" si="1"/>
        <v>697.22848765084018</v>
      </c>
      <c r="Q19" s="9"/>
    </row>
    <row r="20" spans="1:120">
      <c r="A20" s="12"/>
      <c r="B20" s="42">
        <v>537</v>
      </c>
      <c r="C20" s="19" t="s">
        <v>50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1020562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1020562</v>
      </c>
      <c r="P20" s="44">
        <f t="shared" si="1"/>
        <v>115.09665050186084</v>
      </c>
      <c r="Q20" s="9"/>
    </row>
    <row r="21" spans="1:120">
      <c r="A21" s="12"/>
      <c r="B21" s="42">
        <v>538</v>
      </c>
      <c r="C21" s="19" t="s">
        <v>46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669953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669953</v>
      </c>
      <c r="P21" s="44">
        <f t="shared" si="1"/>
        <v>75.555768580128571</v>
      </c>
      <c r="Q21" s="9"/>
    </row>
    <row r="22" spans="1:120" ht="15.75">
      <c r="A22" s="26" t="s">
        <v>34</v>
      </c>
      <c r="B22" s="27"/>
      <c r="C22" s="28"/>
      <c r="D22" s="29">
        <f t="shared" ref="D22:N22" si="6">SUM(D23:D24)</f>
        <v>2352676</v>
      </c>
      <c r="E22" s="29">
        <f t="shared" si="6"/>
        <v>0</v>
      </c>
      <c r="F22" s="29">
        <f t="shared" si="6"/>
        <v>0</v>
      </c>
      <c r="G22" s="29">
        <f t="shared" si="6"/>
        <v>12979698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4"/>
        <v>15332374</v>
      </c>
      <c r="P22" s="41">
        <f t="shared" si="1"/>
        <v>1729.1501071388293</v>
      </c>
      <c r="Q22" s="10"/>
    </row>
    <row r="23" spans="1:120">
      <c r="A23" s="12"/>
      <c r="B23" s="42">
        <v>541</v>
      </c>
      <c r="C23" s="19" t="s">
        <v>35</v>
      </c>
      <c r="D23" s="43">
        <v>921324</v>
      </c>
      <c r="E23" s="43">
        <v>0</v>
      </c>
      <c r="F23" s="43">
        <v>0</v>
      </c>
      <c r="G23" s="43">
        <v>12979698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13901022</v>
      </c>
      <c r="P23" s="44">
        <f t="shared" si="1"/>
        <v>1567.7254990413894</v>
      </c>
      <c r="Q23" s="9"/>
    </row>
    <row r="24" spans="1:120">
      <c r="A24" s="12"/>
      <c r="B24" s="42">
        <v>545</v>
      </c>
      <c r="C24" s="19" t="s">
        <v>51</v>
      </c>
      <c r="D24" s="43">
        <v>1431352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1431352</v>
      </c>
      <c r="P24" s="44">
        <f t="shared" si="1"/>
        <v>161.42460809743994</v>
      </c>
      <c r="Q24" s="9"/>
    </row>
    <row r="25" spans="1:120" ht="15.75">
      <c r="A25" s="26" t="s">
        <v>36</v>
      </c>
      <c r="B25" s="27"/>
      <c r="C25" s="28"/>
      <c r="D25" s="29">
        <f t="shared" ref="D25:N25" si="7">SUM(D26:D27)</f>
        <v>3763236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4"/>
        <v>3763236</v>
      </c>
      <c r="P25" s="41">
        <f t="shared" si="1"/>
        <v>424.40915755046802</v>
      </c>
      <c r="Q25" s="9"/>
    </row>
    <row r="26" spans="1:120">
      <c r="A26" s="12"/>
      <c r="B26" s="42">
        <v>571</v>
      </c>
      <c r="C26" s="19" t="s">
        <v>37</v>
      </c>
      <c r="D26" s="43">
        <v>628774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628774</v>
      </c>
      <c r="P26" s="44">
        <f t="shared" si="1"/>
        <v>70.911695049058309</v>
      </c>
      <c r="Q26" s="9"/>
    </row>
    <row r="27" spans="1:120">
      <c r="A27" s="12"/>
      <c r="B27" s="42">
        <v>572</v>
      </c>
      <c r="C27" s="19" t="s">
        <v>38</v>
      </c>
      <c r="D27" s="43">
        <v>3134462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3134462</v>
      </c>
      <c r="P27" s="44">
        <f t="shared" si="1"/>
        <v>353.4974625014097</v>
      </c>
      <c r="Q27" s="9"/>
    </row>
    <row r="28" spans="1:120" ht="15.75">
      <c r="A28" s="26" t="s">
        <v>40</v>
      </c>
      <c r="B28" s="27"/>
      <c r="C28" s="28"/>
      <c r="D28" s="29">
        <f t="shared" ref="D28:N28" si="8">SUM(D29:D30)</f>
        <v>4775786</v>
      </c>
      <c r="E28" s="29">
        <f t="shared" si="8"/>
        <v>136867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4"/>
        <v>4912653</v>
      </c>
      <c r="P28" s="41">
        <f t="shared" si="1"/>
        <v>554.03778053456642</v>
      </c>
      <c r="Q28" s="9"/>
    </row>
    <row r="29" spans="1:120">
      <c r="A29" s="12"/>
      <c r="B29" s="42">
        <v>581</v>
      </c>
      <c r="C29" s="19" t="s">
        <v>91</v>
      </c>
      <c r="D29" s="43">
        <v>4775786</v>
      </c>
      <c r="E29" s="43">
        <v>7333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4783119</v>
      </c>
      <c r="P29" s="44">
        <f t="shared" si="1"/>
        <v>539.42923198376002</v>
      </c>
      <c r="Q29" s="9"/>
    </row>
    <row r="30" spans="1:120" ht="15.75" thickBot="1">
      <c r="A30" s="12"/>
      <c r="B30" s="42">
        <v>590</v>
      </c>
      <c r="C30" s="19" t="s">
        <v>92</v>
      </c>
      <c r="D30" s="43">
        <v>0</v>
      </c>
      <c r="E30" s="43">
        <v>129534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4"/>
        <v>129534</v>
      </c>
      <c r="P30" s="44">
        <f t="shared" si="1"/>
        <v>14.608548550806361</v>
      </c>
      <c r="Q30" s="9"/>
    </row>
    <row r="31" spans="1:120" ht="16.5" thickBot="1">
      <c r="A31" s="13" t="s">
        <v>10</v>
      </c>
      <c r="B31" s="21"/>
      <c r="C31" s="20"/>
      <c r="D31" s="14">
        <f>SUM(D5,D14,D18,D22,D25,D28)</f>
        <v>22803133</v>
      </c>
      <c r="E31" s="14">
        <f t="shared" ref="E31:N31" si="9">SUM(E5,E14,E18,E22,E25,E28)</f>
        <v>797882</v>
      </c>
      <c r="F31" s="14">
        <f t="shared" si="9"/>
        <v>0</v>
      </c>
      <c r="G31" s="14">
        <f t="shared" si="9"/>
        <v>13076056</v>
      </c>
      <c r="H31" s="14">
        <f t="shared" si="9"/>
        <v>0</v>
      </c>
      <c r="I31" s="14">
        <f t="shared" si="9"/>
        <v>7872840</v>
      </c>
      <c r="J31" s="14">
        <f t="shared" si="9"/>
        <v>0</v>
      </c>
      <c r="K31" s="14">
        <f t="shared" si="9"/>
        <v>4117905</v>
      </c>
      <c r="L31" s="14">
        <f t="shared" si="9"/>
        <v>0</v>
      </c>
      <c r="M31" s="14">
        <f t="shared" si="9"/>
        <v>0</v>
      </c>
      <c r="N31" s="14">
        <f t="shared" si="9"/>
        <v>0</v>
      </c>
      <c r="O31" s="14">
        <f t="shared" si="4"/>
        <v>48667816</v>
      </c>
      <c r="P31" s="35">
        <f t="shared" si="1"/>
        <v>5488.6450885305067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157" t="s">
        <v>93</v>
      </c>
      <c r="N33" s="157"/>
      <c r="O33" s="157"/>
      <c r="P33" s="39">
        <v>8867</v>
      </c>
    </row>
    <row r="34" spans="1:16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6"/>
    </row>
    <row r="35" spans="1:16" ht="15.75" customHeight="1" thickBot="1">
      <c r="A35" s="159" t="s">
        <v>54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3910118</v>
      </c>
      <c r="E5" s="24">
        <f t="shared" si="0"/>
        <v>0</v>
      </c>
      <c r="F5" s="24">
        <f t="shared" si="0"/>
        <v>0</v>
      </c>
      <c r="G5" s="24">
        <f t="shared" si="0"/>
        <v>329249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1326502</v>
      </c>
      <c r="L5" s="24">
        <f t="shared" si="0"/>
        <v>0</v>
      </c>
      <c r="M5" s="24">
        <f t="shared" si="0"/>
        <v>0</v>
      </c>
      <c r="N5" s="25">
        <f>SUM(D5:M5)</f>
        <v>5565869</v>
      </c>
      <c r="O5" s="30">
        <f t="shared" ref="O5:O31" si="1">(N5/O$33)</f>
        <v>583.9753436155703</v>
      </c>
      <c r="P5" s="6"/>
    </row>
    <row r="6" spans="1:133">
      <c r="A6" s="12"/>
      <c r="B6" s="42">
        <v>511</v>
      </c>
      <c r="C6" s="19" t="s">
        <v>19</v>
      </c>
      <c r="D6" s="43">
        <v>91799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91799</v>
      </c>
      <c r="O6" s="44">
        <f t="shared" si="1"/>
        <v>9.6316231245409707</v>
      </c>
      <c r="P6" s="9"/>
    </row>
    <row r="7" spans="1:133">
      <c r="A7" s="12"/>
      <c r="B7" s="42">
        <v>512</v>
      </c>
      <c r="C7" s="19" t="s">
        <v>20</v>
      </c>
      <c r="D7" s="43">
        <v>767289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767289</v>
      </c>
      <c r="O7" s="44">
        <f t="shared" si="1"/>
        <v>80.504564054139124</v>
      </c>
      <c r="P7" s="9"/>
    </row>
    <row r="8" spans="1:133">
      <c r="A8" s="12"/>
      <c r="B8" s="42">
        <v>513</v>
      </c>
      <c r="C8" s="19" t="s">
        <v>21</v>
      </c>
      <c r="D8" s="43">
        <v>1015746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1015746</v>
      </c>
      <c r="O8" s="44">
        <f t="shared" si="1"/>
        <v>106.57286748504879</v>
      </c>
      <c r="P8" s="9"/>
    </row>
    <row r="9" spans="1:133">
      <c r="A9" s="12"/>
      <c r="B9" s="42">
        <v>514</v>
      </c>
      <c r="C9" s="19" t="s">
        <v>22</v>
      </c>
      <c r="D9" s="43">
        <v>449468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449468</v>
      </c>
      <c r="O9" s="44">
        <f t="shared" si="1"/>
        <v>47.15853530584409</v>
      </c>
      <c r="P9" s="9"/>
    </row>
    <row r="10" spans="1:133">
      <c r="A10" s="12"/>
      <c r="B10" s="42">
        <v>515</v>
      </c>
      <c r="C10" s="19" t="s">
        <v>23</v>
      </c>
      <c r="D10" s="43">
        <v>445348</v>
      </c>
      <c r="E10" s="43">
        <v>0</v>
      </c>
      <c r="F10" s="43">
        <v>0</v>
      </c>
      <c r="G10" s="43">
        <v>329249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774597</v>
      </c>
      <c r="O10" s="44">
        <f t="shared" si="1"/>
        <v>81.271325149512123</v>
      </c>
      <c r="P10" s="9"/>
    </row>
    <row r="11" spans="1:133">
      <c r="A11" s="12"/>
      <c r="B11" s="42">
        <v>517</v>
      </c>
      <c r="C11" s="19" t="s">
        <v>24</v>
      </c>
      <c r="D11" s="43">
        <v>157874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157874</v>
      </c>
      <c r="O11" s="44">
        <f t="shared" si="1"/>
        <v>16.564263980694577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1326502</v>
      </c>
      <c r="L12" s="43">
        <v>0</v>
      </c>
      <c r="M12" s="43">
        <v>0</v>
      </c>
      <c r="N12" s="43">
        <f t="shared" si="2"/>
        <v>1326502</v>
      </c>
      <c r="O12" s="44">
        <f t="shared" si="1"/>
        <v>139.17763088867903</v>
      </c>
      <c r="P12" s="9"/>
    </row>
    <row r="13" spans="1:133">
      <c r="A13" s="12"/>
      <c r="B13" s="42">
        <v>519</v>
      </c>
      <c r="C13" s="19" t="s">
        <v>62</v>
      </c>
      <c r="D13" s="43">
        <v>982594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982594</v>
      </c>
      <c r="O13" s="44">
        <f t="shared" si="1"/>
        <v>103.09453362711153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13170192</v>
      </c>
      <c r="E14" s="29">
        <f t="shared" si="3"/>
        <v>580520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2688600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16439312</v>
      </c>
      <c r="O14" s="41">
        <f t="shared" si="1"/>
        <v>1724.8255167348652</v>
      </c>
      <c r="P14" s="10"/>
    </row>
    <row r="15" spans="1:133">
      <c r="A15" s="12"/>
      <c r="B15" s="42">
        <v>521</v>
      </c>
      <c r="C15" s="19" t="s">
        <v>27</v>
      </c>
      <c r="D15" s="43">
        <v>8618752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1354704</v>
      </c>
      <c r="L15" s="43">
        <v>0</v>
      </c>
      <c r="M15" s="43">
        <v>0</v>
      </c>
      <c r="N15" s="43">
        <f t="shared" si="4"/>
        <v>9973456</v>
      </c>
      <c r="O15" s="44">
        <f t="shared" si="1"/>
        <v>1046.4228307627741</v>
      </c>
      <c r="P15" s="9"/>
    </row>
    <row r="16" spans="1:133">
      <c r="A16" s="12"/>
      <c r="B16" s="42">
        <v>522</v>
      </c>
      <c r="C16" s="19" t="s">
        <v>28</v>
      </c>
      <c r="D16" s="43">
        <v>4345299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1333896</v>
      </c>
      <c r="L16" s="43">
        <v>0</v>
      </c>
      <c r="M16" s="43">
        <v>0</v>
      </c>
      <c r="N16" s="43">
        <f t="shared" si="4"/>
        <v>5679195</v>
      </c>
      <c r="O16" s="44">
        <f t="shared" si="1"/>
        <v>595.86559647466163</v>
      </c>
      <c r="P16" s="9"/>
    </row>
    <row r="17" spans="1:119">
      <c r="A17" s="12"/>
      <c r="B17" s="42">
        <v>524</v>
      </c>
      <c r="C17" s="19" t="s">
        <v>29</v>
      </c>
      <c r="D17" s="43">
        <v>206141</v>
      </c>
      <c r="E17" s="43">
        <v>580520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786661</v>
      </c>
      <c r="O17" s="44">
        <f t="shared" si="1"/>
        <v>82.537089497429434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6369368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6369368</v>
      </c>
      <c r="O18" s="41">
        <f t="shared" si="1"/>
        <v>668.27908928758791</v>
      </c>
      <c r="P18" s="10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4803321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4803321</v>
      </c>
      <c r="O19" s="44">
        <f t="shared" si="1"/>
        <v>503.96820900220331</v>
      </c>
      <c r="P19" s="9"/>
    </row>
    <row r="20" spans="1:119">
      <c r="A20" s="12"/>
      <c r="B20" s="42">
        <v>537</v>
      </c>
      <c r="C20" s="19" t="s">
        <v>63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786299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786299</v>
      </c>
      <c r="O20" s="44">
        <f t="shared" si="1"/>
        <v>82.499108173329134</v>
      </c>
      <c r="P20" s="9"/>
    </row>
    <row r="21" spans="1:119">
      <c r="A21" s="12"/>
      <c r="B21" s="42">
        <v>538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779748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779748</v>
      </c>
      <c r="O21" s="44">
        <f t="shared" si="1"/>
        <v>81.811772112055394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SUM(D23:D24)</f>
        <v>2016357</v>
      </c>
      <c r="E22" s="29">
        <f t="shared" si="6"/>
        <v>0</v>
      </c>
      <c r="F22" s="29">
        <f t="shared" si="6"/>
        <v>0</v>
      </c>
      <c r="G22" s="29">
        <f t="shared" si="6"/>
        <v>6864333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8880690</v>
      </c>
      <c r="O22" s="41">
        <f t="shared" si="1"/>
        <v>931.76896443185399</v>
      </c>
      <c r="P22" s="10"/>
    </row>
    <row r="23" spans="1:119">
      <c r="A23" s="12"/>
      <c r="B23" s="42">
        <v>541</v>
      </c>
      <c r="C23" s="19" t="s">
        <v>65</v>
      </c>
      <c r="D23" s="43">
        <v>769896</v>
      </c>
      <c r="E23" s="43">
        <v>0</v>
      </c>
      <c r="F23" s="43">
        <v>0</v>
      </c>
      <c r="G23" s="43">
        <v>6864333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7634229</v>
      </c>
      <c r="O23" s="44">
        <f t="shared" si="1"/>
        <v>800.98929807994966</v>
      </c>
      <c r="P23" s="9"/>
    </row>
    <row r="24" spans="1:119">
      <c r="A24" s="12"/>
      <c r="B24" s="42">
        <v>545</v>
      </c>
      <c r="C24" s="19" t="s">
        <v>51</v>
      </c>
      <c r="D24" s="43">
        <v>1246461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1246461</v>
      </c>
      <c r="O24" s="44">
        <f t="shared" si="1"/>
        <v>130.77966635190432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SUM(D26:D27)</f>
        <v>3293120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3293120</v>
      </c>
      <c r="O25" s="41">
        <f t="shared" si="1"/>
        <v>345.51673486517677</v>
      </c>
      <c r="P25" s="9"/>
    </row>
    <row r="26" spans="1:119">
      <c r="A26" s="12"/>
      <c r="B26" s="42">
        <v>571</v>
      </c>
      <c r="C26" s="19" t="s">
        <v>37</v>
      </c>
      <c r="D26" s="43">
        <v>586443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586443</v>
      </c>
      <c r="O26" s="44">
        <f t="shared" si="1"/>
        <v>61.53005980484734</v>
      </c>
      <c r="P26" s="9"/>
    </row>
    <row r="27" spans="1:119">
      <c r="A27" s="12"/>
      <c r="B27" s="42">
        <v>572</v>
      </c>
      <c r="C27" s="19" t="s">
        <v>67</v>
      </c>
      <c r="D27" s="43">
        <v>2706677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2706677</v>
      </c>
      <c r="O27" s="44">
        <f t="shared" si="1"/>
        <v>283.98667506032945</v>
      </c>
      <c r="P27" s="9"/>
    </row>
    <row r="28" spans="1:119" ht="15.75">
      <c r="A28" s="26" t="s">
        <v>68</v>
      </c>
      <c r="B28" s="27"/>
      <c r="C28" s="28"/>
      <c r="D28" s="29">
        <f t="shared" ref="D28:M28" si="8">SUM(D29:D30)</f>
        <v>5659264</v>
      </c>
      <c r="E28" s="29">
        <f t="shared" si="8"/>
        <v>163811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5823075</v>
      </c>
      <c r="O28" s="41">
        <f t="shared" si="1"/>
        <v>610.96159899276051</v>
      </c>
      <c r="P28" s="9"/>
    </row>
    <row r="29" spans="1:119">
      <c r="A29" s="12"/>
      <c r="B29" s="42">
        <v>581</v>
      </c>
      <c r="C29" s="19" t="s">
        <v>69</v>
      </c>
      <c r="D29" s="43">
        <v>5659264</v>
      </c>
      <c r="E29" s="43">
        <v>3500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5662764</v>
      </c>
      <c r="O29" s="44">
        <f t="shared" si="1"/>
        <v>594.14164305949009</v>
      </c>
      <c r="P29" s="9"/>
    </row>
    <row r="30" spans="1:119" ht="15.75" thickBot="1">
      <c r="A30" s="12"/>
      <c r="B30" s="42">
        <v>590</v>
      </c>
      <c r="C30" s="19" t="s">
        <v>85</v>
      </c>
      <c r="D30" s="43">
        <v>0</v>
      </c>
      <c r="E30" s="43">
        <v>160311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160311</v>
      </c>
      <c r="O30" s="44">
        <f t="shared" si="1"/>
        <v>16.819955933270382</v>
      </c>
      <c r="P30" s="9"/>
    </row>
    <row r="31" spans="1:119" ht="16.5" thickBot="1">
      <c r="A31" s="13" t="s">
        <v>10</v>
      </c>
      <c r="B31" s="21"/>
      <c r="C31" s="20"/>
      <c r="D31" s="14">
        <f>SUM(D5,D14,D18,D22,D25,D28)</f>
        <v>28049051</v>
      </c>
      <c r="E31" s="14">
        <f t="shared" ref="E31:M31" si="9">SUM(E5,E14,E18,E22,E25,E28)</f>
        <v>744331</v>
      </c>
      <c r="F31" s="14">
        <f t="shared" si="9"/>
        <v>0</v>
      </c>
      <c r="G31" s="14">
        <f t="shared" si="9"/>
        <v>7193582</v>
      </c>
      <c r="H31" s="14">
        <f t="shared" si="9"/>
        <v>0</v>
      </c>
      <c r="I31" s="14">
        <f t="shared" si="9"/>
        <v>6369368</v>
      </c>
      <c r="J31" s="14">
        <f t="shared" si="9"/>
        <v>0</v>
      </c>
      <c r="K31" s="14">
        <f t="shared" si="9"/>
        <v>4015102</v>
      </c>
      <c r="L31" s="14">
        <f t="shared" si="9"/>
        <v>0</v>
      </c>
      <c r="M31" s="14">
        <f t="shared" si="9"/>
        <v>0</v>
      </c>
      <c r="N31" s="14">
        <f t="shared" si="4"/>
        <v>46371434</v>
      </c>
      <c r="O31" s="35">
        <f t="shared" si="1"/>
        <v>4865.3272479278148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86</v>
      </c>
      <c r="M33" s="157"/>
      <c r="N33" s="157"/>
      <c r="O33" s="39">
        <v>9531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54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3696461</v>
      </c>
      <c r="E5" s="24">
        <f t="shared" si="0"/>
        <v>0</v>
      </c>
      <c r="F5" s="24">
        <f t="shared" si="0"/>
        <v>0</v>
      </c>
      <c r="G5" s="24">
        <f t="shared" si="0"/>
        <v>234633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1347142</v>
      </c>
      <c r="L5" s="24">
        <f t="shared" si="0"/>
        <v>0</v>
      </c>
      <c r="M5" s="24">
        <f t="shared" si="0"/>
        <v>0</v>
      </c>
      <c r="N5" s="25">
        <f>SUM(D5:M5)</f>
        <v>5278236</v>
      </c>
      <c r="O5" s="30">
        <f t="shared" ref="O5:O30" si="1">(N5/O$32)</f>
        <v>554.32010081915564</v>
      </c>
      <c r="P5" s="6"/>
    </row>
    <row r="6" spans="1:133">
      <c r="A6" s="12"/>
      <c r="B6" s="42">
        <v>511</v>
      </c>
      <c r="C6" s="19" t="s">
        <v>19</v>
      </c>
      <c r="D6" s="43">
        <v>107850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107850</v>
      </c>
      <c r="O6" s="44">
        <f t="shared" si="1"/>
        <v>11.326402016383113</v>
      </c>
      <c r="P6" s="9"/>
    </row>
    <row r="7" spans="1:133">
      <c r="A7" s="12"/>
      <c r="B7" s="42">
        <v>512</v>
      </c>
      <c r="C7" s="19" t="s">
        <v>20</v>
      </c>
      <c r="D7" s="43">
        <v>685421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685421</v>
      </c>
      <c r="O7" s="44">
        <f t="shared" si="1"/>
        <v>71.982881747532034</v>
      </c>
      <c r="P7" s="9"/>
    </row>
    <row r="8" spans="1:133">
      <c r="A8" s="12"/>
      <c r="B8" s="42">
        <v>513</v>
      </c>
      <c r="C8" s="19" t="s">
        <v>21</v>
      </c>
      <c r="D8" s="43">
        <v>809454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809454</v>
      </c>
      <c r="O8" s="44">
        <f t="shared" si="1"/>
        <v>85.008821676118458</v>
      </c>
      <c r="P8" s="9"/>
    </row>
    <row r="9" spans="1:133">
      <c r="A9" s="12"/>
      <c r="B9" s="42">
        <v>514</v>
      </c>
      <c r="C9" s="19" t="s">
        <v>22</v>
      </c>
      <c r="D9" s="43">
        <v>431161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431161</v>
      </c>
      <c r="O9" s="44">
        <f t="shared" si="1"/>
        <v>45.28050829657635</v>
      </c>
      <c r="P9" s="9"/>
    </row>
    <row r="10" spans="1:133">
      <c r="A10" s="12"/>
      <c r="B10" s="42">
        <v>515</v>
      </c>
      <c r="C10" s="19" t="s">
        <v>23</v>
      </c>
      <c r="D10" s="43">
        <v>284101</v>
      </c>
      <c r="E10" s="43">
        <v>0</v>
      </c>
      <c r="F10" s="43">
        <v>0</v>
      </c>
      <c r="G10" s="43">
        <v>234633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518734</v>
      </c>
      <c r="O10" s="44">
        <f t="shared" si="1"/>
        <v>54.47742070993489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1347142</v>
      </c>
      <c r="L11" s="43">
        <v>0</v>
      </c>
      <c r="M11" s="43">
        <v>0</v>
      </c>
      <c r="N11" s="43">
        <f t="shared" si="2"/>
        <v>1347142</v>
      </c>
      <c r="O11" s="44">
        <f t="shared" si="1"/>
        <v>141.47679059021215</v>
      </c>
      <c r="P11" s="9"/>
    </row>
    <row r="12" spans="1:133">
      <c r="A12" s="12"/>
      <c r="B12" s="42">
        <v>519</v>
      </c>
      <c r="C12" s="19" t="s">
        <v>62</v>
      </c>
      <c r="D12" s="43">
        <v>1378474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1378474</v>
      </c>
      <c r="O12" s="44">
        <f t="shared" si="1"/>
        <v>144.76727578239866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7856105</v>
      </c>
      <c r="E13" s="29">
        <f t="shared" si="3"/>
        <v>589244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2453720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10899069</v>
      </c>
      <c r="O13" s="41">
        <f t="shared" si="1"/>
        <v>1144.6197227473219</v>
      </c>
      <c r="P13" s="10"/>
    </row>
    <row r="14" spans="1:133">
      <c r="A14" s="12"/>
      <c r="B14" s="42">
        <v>521</v>
      </c>
      <c r="C14" s="19" t="s">
        <v>27</v>
      </c>
      <c r="D14" s="43">
        <v>3168070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1312996</v>
      </c>
      <c r="L14" s="43">
        <v>0</v>
      </c>
      <c r="M14" s="43">
        <v>0</v>
      </c>
      <c r="N14" s="43">
        <f t="shared" si="4"/>
        <v>4481066</v>
      </c>
      <c r="O14" s="44">
        <f t="shared" si="1"/>
        <v>470.60134425540855</v>
      </c>
      <c r="P14" s="9"/>
    </row>
    <row r="15" spans="1:133">
      <c r="A15" s="12"/>
      <c r="B15" s="42">
        <v>522</v>
      </c>
      <c r="C15" s="19" t="s">
        <v>28</v>
      </c>
      <c r="D15" s="43">
        <v>4480370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1140724</v>
      </c>
      <c r="L15" s="43">
        <v>0</v>
      </c>
      <c r="M15" s="43">
        <v>0</v>
      </c>
      <c r="N15" s="43">
        <f t="shared" si="4"/>
        <v>5621094</v>
      </c>
      <c r="O15" s="44">
        <f t="shared" si="1"/>
        <v>590.32703213610591</v>
      </c>
      <c r="P15" s="9"/>
    </row>
    <row r="16" spans="1:133">
      <c r="A16" s="12"/>
      <c r="B16" s="42">
        <v>524</v>
      </c>
      <c r="C16" s="19" t="s">
        <v>29</v>
      </c>
      <c r="D16" s="43">
        <v>207665</v>
      </c>
      <c r="E16" s="43">
        <v>589244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796909</v>
      </c>
      <c r="O16" s="44">
        <f t="shared" si="1"/>
        <v>83.69134635580761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6404995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6404995</v>
      </c>
      <c r="O17" s="41">
        <f t="shared" si="1"/>
        <v>672.65227893299732</v>
      </c>
      <c r="P17" s="10"/>
    </row>
    <row r="18" spans="1:119">
      <c r="A18" s="12"/>
      <c r="B18" s="42">
        <v>535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5005765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5005765</v>
      </c>
      <c r="O18" s="44">
        <f t="shared" si="1"/>
        <v>525.70520898970801</v>
      </c>
      <c r="P18" s="9"/>
    </row>
    <row r="19" spans="1:119">
      <c r="A19" s="12"/>
      <c r="B19" s="42">
        <v>537</v>
      </c>
      <c r="C19" s="19" t="s">
        <v>63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764551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764551</v>
      </c>
      <c r="O19" s="44">
        <f t="shared" si="1"/>
        <v>80.293110691031302</v>
      </c>
      <c r="P19" s="9"/>
    </row>
    <row r="20" spans="1:119">
      <c r="A20" s="12"/>
      <c r="B20" s="42">
        <v>538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634679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634679</v>
      </c>
      <c r="O20" s="44">
        <f t="shared" si="1"/>
        <v>66.653959252257934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1286546</v>
      </c>
      <c r="E21" s="29">
        <f t="shared" si="6"/>
        <v>0</v>
      </c>
      <c r="F21" s="29">
        <f t="shared" si="6"/>
        <v>0</v>
      </c>
      <c r="G21" s="29">
        <f t="shared" si="6"/>
        <v>14764013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16050559</v>
      </c>
      <c r="O21" s="41">
        <f t="shared" si="1"/>
        <v>1685.6289645032557</v>
      </c>
      <c r="P21" s="10"/>
    </row>
    <row r="22" spans="1:119">
      <c r="A22" s="12"/>
      <c r="B22" s="42">
        <v>541</v>
      </c>
      <c r="C22" s="19" t="s">
        <v>65</v>
      </c>
      <c r="D22" s="43">
        <v>736309</v>
      </c>
      <c r="E22" s="43">
        <v>0</v>
      </c>
      <c r="F22" s="43">
        <v>0</v>
      </c>
      <c r="G22" s="43">
        <v>14764013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15500322</v>
      </c>
      <c r="O22" s="44">
        <f t="shared" si="1"/>
        <v>1627.843100189036</v>
      </c>
      <c r="P22" s="9"/>
    </row>
    <row r="23" spans="1:119">
      <c r="A23" s="12"/>
      <c r="B23" s="42">
        <v>545</v>
      </c>
      <c r="C23" s="19" t="s">
        <v>51</v>
      </c>
      <c r="D23" s="43">
        <v>550237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550237</v>
      </c>
      <c r="O23" s="44">
        <f t="shared" si="1"/>
        <v>57.785864314219701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4103292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4103292</v>
      </c>
      <c r="O24" s="41">
        <f t="shared" si="1"/>
        <v>430.92753623188406</v>
      </c>
      <c r="P24" s="9"/>
    </row>
    <row r="25" spans="1:119">
      <c r="A25" s="12"/>
      <c r="B25" s="42">
        <v>571</v>
      </c>
      <c r="C25" s="19" t="s">
        <v>37</v>
      </c>
      <c r="D25" s="43">
        <v>569033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569033</v>
      </c>
      <c r="O25" s="44">
        <f t="shared" si="1"/>
        <v>59.759819365679476</v>
      </c>
      <c r="P25" s="9"/>
    </row>
    <row r="26" spans="1:119">
      <c r="A26" s="12"/>
      <c r="B26" s="42">
        <v>572</v>
      </c>
      <c r="C26" s="19" t="s">
        <v>67</v>
      </c>
      <c r="D26" s="43">
        <v>3534259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3534259</v>
      </c>
      <c r="O26" s="44">
        <f t="shared" si="1"/>
        <v>371.16771686620456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SUM(D28:D29)</f>
        <v>5926048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5926048</v>
      </c>
      <c r="O27" s="41">
        <f t="shared" si="1"/>
        <v>622.35328712455362</v>
      </c>
      <c r="P27" s="9"/>
    </row>
    <row r="28" spans="1:119">
      <c r="A28" s="12"/>
      <c r="B28" s="42">
        <v>581</v>
      </c>
      <c r="C28" s="19" t="s">
        <v>69</v>
      </c>
      <c r="D28" s="43">
        <v>4758057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4758057</v>
      </c>
      <c r="O28" s="44">
        <f t="shared" si="1"/>
        <v>499.69092627599241</v>
      </c>
      <c r="P28" s="9"/>
    </row>
    <row r="29" spans="1:119" ht="15.75" thickBot="1">
      <c r="A29" s="12"/>
      <c r="B29" s="42">
        <v>593</v>
      </c>
      <c r="C29" s="19" t="s">
        <v>80</v>
      </c>
      <c r="D29" s="43">
        <v>1167991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1167991</v>
      </c>
      <c r="O29" s="44">
        <f t="shared" si="1"/>
        <v>122.66236084856122</v>
      </c>
      <c r="P29" s="9"/>
    </row>
    <row r="30" spans="1:119" ht="16.5" thickBot="1">
      <c r="A30" s="13" t="s">
        <v>10</v>
      </c>
      <c r="B30" s="21"/>
      <c r="C30" s="20"/>
      <c r="D30" s="14">
        <f>SUM(D5,D13,D17,D21,D24,D27)</f>
        <v>22868452</v>
      </c>
      <c r="E30" s="14">
        <f t="shared" ref="E30:M30" si="9">SUM(E5,E13,E17,E21,E24,E27)</f>
        <v>589244</v>
      </c>
      <c r="F30" s="14">
        <f t="shared" si="9"/>
        <v>0</v>
      </c>
      <c r="G30" s="14">
        <f t="shared" si="9"/>
        <v>14998646</v>
      </c>
      <c r="H30" s="14">
        <f t="shared" si="9"/>
        <v>0</v>
      </c>
      <c r="I30" s="14">
        <f t="shared" si="9"/>
        <v>6404995</v>
      </c>
      <c r="J30" s="14">
        <f t="shared" si="9"/>
        <v>0</v>
      </c>
      <c r="K30" s="14">
        <f t="shared" si="9"/>
        <v>3800862</v>
      </c>
      <c r="L30" s="14">
        <f t="shared" si="9"/>
        <v>0</v>
      </c>
      <c r="M30" s="14">
        <f t="shared" si="9"/>
        <v>0</v>
      </c>
      <c r="N30" s="14">
        <f t="shared" si="4"/>
        <v>48662199</v>
      </c>
      <c r="O30" s="35">
        <f t="shared" si="1"/>
        <v>5110.5018903591681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83</v>
      </c>
      <c r="M32" s="157"/>
      <c r="N32" s="157"/>
      <c r="O32" s="39">
        <v>9522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54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3254710</v>
      </c>
      <c r="E5" s="24">
        <f t="shared" si="0"/>
        <v>0</v>
      </c>
      <c r="F5" s="24">
        <f t="shared" si="0"/>
        <v>0</v>
      </c>
      <c r="G5" s="24">
        <f t="shared" si="0"/>
        <v>161968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1213541</v>
      </c>
      <c r="L5" s="24">
        <f t="shared" si="0"/>
        <v>0</v>
      </c>
      <c r="M5" s="24">
        <f t="shared" si="0"/>
        <v>0</v>
      </c>
      <c r="N5" s="25">
        <f>SUM(D5:M5)</f>
        <v>4630219</v>
      </c>
      <c r="O5" s="30">
        <f t="shared" ref="O5:O30" si="1">(N5/O$32)</f>
        <v>486.8789695057834</v>
      </c>
      <c r="P5" s="6"/>
    </row>
    <row r="6" spans="1:133">
      <c r="A6" s="12"/>
      <c r="B6" s="42">
        <v>511</v>
      </c>
      <c r="C6" s="19" t="s">
        <v>19</v>
      </c>
      <c r="D6" s="43">
        <v>57437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57437</v>
      </c>
      <c r="O6" s="44">
        <f t="shared" si="1"/>
        <v>6.0396424815983174</v>
      </c>
      <c r="P6" s="9"/>
    </row>
    <row r="7" spans="1:133">
      <c r="A7" s="12"/>
      <c r="B7" s="42">
        <v>512</v>
      </c>
      <c r="C7" s="19" t="s">
        <v>20</v>
      </c>
      <c r="D7" s="43">
        <v>712208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712208</v>
      </c>
      <c r="O7" s="44">
        <f t="shared" si="1"/>
        <v>74.890431125131443</v>
      </c>
      <c r="P7" s="9"/>
    </row>
    <row r="8" spans="1:133">
      <c r="A8" s="12"/>
      <c r="B8" s="42">
        <v>513</v>
      </c>
      <c r="C8" s="19" t="s">
        <v>21</v>
      </c>
      <c r="D8" s="43">
        <v>626736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626736</v>
      </c>
      <c r="O8" s="44">
        <f t="shared" si="1"/>
        <v>65.90283911671925</v>
      </c>
      <c r="P8" s="9"/>
    </row>
    <row r="9" spans="1:133">
      <c r="A9" s="12"/>
      <c r="B9" s="42">
        <v>514</v>
      </c>
      <c r="C9" s="19" t="s">
        <v>22</v>
      </c>
      <c r="D9" s="43">
        <v>314394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314394</v>
      </c>
      <c r="O9" s="44">
        <f t="shared" si="1"/>
        <v>33.059305993690849</v>
      </c>
      <c r="P9" s="9"/>
    </row>
    <row r="10" spans="1:133">
      <c r="A10" s="12"/>
      <c r="B10" s="42">
        <v>515</v>
      </c>
      <c r="C10" s="19" t="s">
        <v>23</v>
      </c>
      <c r="D10" s="43">
        <v>214950</v>
      </c>
      <c r="E10" s="43">
        <v>0</v>
      </c>
      <c r="F10" s="43">
        <v>0</v>
      </c>
      <c r="G10" s="43">
        <v>161968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376918</v>
      </c>
      <c r="O10" s="44">
        <f t="shared" si="1"/>
        <v>39.633859095688749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1213541</v>
      </c>
      <c r="L11" s="43">
        <v>0</v>
      </c>
      <c r="M11" s="43">
        <v>0</v>
      </c>
      <c r="N11" s="43">
        <f t="shared" si="2"/>
        <v>1213541</v>
      </c>
      <c r="O11" s="44">
        <f t="shared" si="1"/>
        <v>127.60683491062039</v>
      </c>
      <c r="P11" s="9"/>
    </row>
    <row r="12" spans="1:133">
      <c r="A12" s="12"/>
      <c r="B12" s="42">
        <v>519</v>
      </c>
      <c r="C12" s="19" t="s">
        <v>62</v>
      </c>
      <c r="D12" s="43">
        <v>1328985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1328985</v>
      </c>
      <c r="O12" s="44">
        <f t="shared" si="1"/>
        <v>139.74605678233439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7643470</v>
      </c>
      <c r="E13" s="29">
        <f t="shared" si="3"/>
        <v>576227</v>
      </c>
      <c r="F13" s="29">
        <f t="shared" si="3"/>
        <v>0</v>
      </c>
      <c r="G13" s="29">
        <f t="shared" si="3"/>
        <v>80001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2405677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10705375</v>
      </c>
      <c r="O13" s="41">
        <f t="shared" si="1"/>
        <v>1125.6966351209253</v>
      </c>
      <c r="P13" s="10"/>
    </row>
    <row r="14" spans="1:133">
      <c r="A14" s="12"/>
      <c r="B14" s="42">
        <v>521</v>
      </c>
      <c r="C14" s="19" t="s">
        <v>27</v>
      </c>
      <c r="D14" s="43">
        <v>3030358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1329606</v>
      </c>
      <c r="L14" s="43">
        <v>0</v>
      </c>
      <c r="M14" s="43">
        <v>0</v>
      </c>
      <c r="N14" s="43">
        <f t="shared" si="4"/>
        <v>4359964</v>
      </c>
      <c r="O14" s="44">
        <f t="shared" si="1"/>
        <v>458.46098843322818</v>
      </c>
      <c r="P14" s="9"/>
    </row>
    <row r="15" spans="1:133">
      <c r="A15" s="12"/>
      <c r="B15" s="42">
        <v>522</v>
      </c>
      <c r="C15" s="19" t="s">
        <v>28</v>
      </c>
      <c r="D15" s="43">
        <v>4411715</v>
      </c>
      <c r="E15" s="43">
        <v>0</v>
      </c>
      <c r="F15" s="43">
        <v>0</v>
      </c>
      <c r="G15" s="43">
        <v>80001</v>
      </c>
      <c r="H15" s="43">
        <v>0</v>
      </c>
      <c r="I15" s="43">
        <v>0</v>
      </c>
      <c r="J15" s="43">
        <v>0</v>
      </c>
      <c r="K15" s="43">
        <v>1076071</v>
      </c>
      <c r="L15" s="43">
        <v>0</v>
      </c>
      <c r="M15" s="43">
        <v>0</v>
      </c>
      <c r="N15" s="43">
        <f t="shared" si="4"/>
        <v>5567787</v>
      </c>
      <c r="O15" s="44">
        <f t="shared" si="1"/>
        <v>585.46656151419563</v>
      </c>
      <c r="P15" s="9"/>
    </row>
    <row r="16" spans="1:133">
      <c r="A16" s="12"/>
      <c r="B16" s="42">
        <v>524</v>
      </c>
      <c r="C16" s="19" t="s">
        <v>29</v>
      </c>
      <c r="D16" s="43">
        <v>201397</v>
      </c>
      <c r="E16" s="43">
        <v>576227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777624</v>
      </c>
      <c r="O16" s="44">
        <f t="shared" si="1"/>
        <v>81.76908517350158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9596458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9596458</v>
      </c>
      <c r="O17" s="41">
        <f t="shared" si="1"/>
        <v>1009.0912723449001</v>
      </c>
      <c r="P17" s="10"/>
    </row>
    <row r="18" spans="1:119">
      <c r="A18" s="12"/>
      <c r="B18" s="42">
        <v>535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7784525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7784525</v>
      </c>
      <c r="O18" s="44">
        <f t="shared" si="1"/>
        <v>818.56203995793896</v>
      </c>
      <c r="P18" s="9"/>
    </row>
    <row r="19" spans="1:119">
      <c r="A19" s="12"/>
      <c r="B19" s="42">
        <v>537</v>
      </c>
      <c r="C19" s="19" t="s">
        <v>63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755705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755705</v>
      </c>
      <c r="O19" s="44">
        <f t="shared" si="1"/>
        <v>79.464248159831754</v>
      </c>
      <c r="P19" s="9"/>
    </row>
    <row r="20" spans="1:119">
      <c r="A20" s="12"/>
      <c r="B20" s="42">
        <v>538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1056228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1056228</v>
      </c>
      <c r="O20" s="44">
        <f t="shared" si="1"/>
        <v>111.06498422712934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1440235</v>
      </c>
      <c r="E21" s="29">
        <f t="shared" si="6"/>
        <v>0</v>
      </c>
      <c r="F21" s="29">
        <f t="shared" si="6"/>
        <v>0</v>
      </c>
      <c r="G21" s="29">
        <f t="shared" si="6"/>
        <v>11791957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13232192</v>
      </c>
      <c r="O21" s="41">
        <f t="shared" si="1"/>
        <v>1391.3976866456362</v>
      </c>
      <c r="P21" s="10"/>
    </row>
    <row r="22" spans="1:119">
      <c r="A22" s="12"/>
      <c r="B22" s="42">
        <v>541</v>
      </c>
      <c r="C22" s="19" t="s">
        <v>65</v>
      </c>
      <c r="D22" s="43">
        <v>852293</v>
      </c>
      <c r="E22" s="43">
        <v>0</v>
      </c>
      <c r="F22" s="43">
        <v>0</v>
      </c>
      <c r="G22" s="43">
        <v>11791957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12644250</v>
      </c>
      <c r="O22" s="44">
        <f t="shared" si="1"/>
        <v>1329.5741324921137</v>
      </c>
      <c r="P22" s="9"/>
    </row>
    <row r="23" spans="1:119">
      <c r="A23" s="12"/>
      <c r="B23" s="42">
        <v>545</v>
      </c>
      <c r="C23" s="19" t="s">
        <v>51</v>
      </c>
      <c r="D23" s="43">
        <v>587942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587942</v>
      </c>
      <c r="O23" s="44">
        <f t="shared" si="1"/>
        <v>61.823554153522608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3313469</v>
      </c>
      <c r="E24" s="29">
        <f t="shared" si="7"/>
        <v>0</v>
      </c>
      <c r="F24" s="29">
        <f t="shared" si="7"/>
        <v>0</v>
      </c>
      <c r="G24" s="29">
        <f t="shared" si="7"/>
        <v>441297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3754766</v>
      </c>
      <c r="O24" s="41">
        <f t="shared" si="1"/>
        <v>394.82292323869609</v>
      </c>
      <c r="P24" s="9"/>
    </row>
    <row r="25" spans="1:119">
      <c r="A25" s="12"/>
      <c r="B25" s="42">
        <v>571</v>
      </c>
      <c r="C25" s="19" t="s">
        <v>37</v>
      </c>
      <c r="D25" s="43">
        <v>595042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595042</v>
      </c>
      <c r="O25" s="44">
        <f t="shared" si="1"/>
        <v>62.570136698212409</v>
      </c>
      <c r="P25" s="9"/>
    </row>
    <row r="26" spans="1:119">
      <c r="A26" s="12"/>
      <c r="B26" s="42">
        <v>572</v>
      </c>
      <c r="C26" s="19" t="s">
        <v>67</v>
      </c>
      <c r="D26" s="43">
        <v>2718427</v>
      </c>
      <c r="E26" s="43">
        <v>0</v>
      </c>
      <c r="F26" s="43">
        <v>0</v>
      </c>
      <c r="G26" s="43">
        <v>441297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3159724</v>
      </c>
      <c r="O26" s="44">
        <f t="shared" si="1"/>
        <v>332.25278654048373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SUM(D28:D29)</f>
        <v>4974270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1710479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6684749</v>
      </c>
      <c r="O27" s="41">
        <f t="shared" si="1"/>
        <v>702.91787592008416</v>
      </c>
      <c r="P27" s="9"/>
    </row>
    <row r="28" spans="1:119">
      <c r="A28" s="12"/>
      <c r="B28" s="42">
        <v>581</v>
      </c>
      <c r="C28" s="19" t="s">
        <v>69</v>
      </c>
      <c r="D28" s="43">
        <v>2809075</v>
      </c>
      <c r="E28" s="43">
        <v>0</v>
      </c>
      <c r="F28" s="43">
        <v>0</v>
      </c>
      <c r="G28" s="43">
        <v>0</v>
      </c>
      <c r="H28" s="43">
        <v>0</v>
      </c>
      <c r="I28" s="43">
        <v>1710479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4519554</v>
      </c>
      <c r="O28" s="44">
        <f t="shared" si="1"/>
        <v>475.24227129337538</v>
      </c>
      <c r="P28" s="9"/>
    </row>
    <row r="29" spans="1:119" ht="15.75" thickBot="1">
      <c r="A29" s="12"/>
      <c r="B29" s="42">
        <v>593</v>
      </c>
      <c r="C29" s="19" t="s">
        <v>80</v>
      </c>
      <c r="D29" s="43">
        <v>2165195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2165195</v>
      </c>
      <c r="O29" s="44">
        <f t="shared" si="1"/>
        <v>227.67560462670872</v>
      </c>
      <c r="P29" s="9"/>
    </row>
    <row r="30" spans="1:119" ht="16.5" thickBot="1">
      <c r="A30" s="13" t="s">
        <v>10</v>
      </c>
      <c r="B30" s="21"/>
      <c r="C30" s="20"/>
      <c r="D30" s="14">
        <f>SUM(D5,D13,D17,D21,D24,D27)</f>
        <v>20626154</v>
      </c>
      <c r="E30" s="14">
        <f t="shared" ref="E30:M30" si="9">SUM(E5,E13,E17,E21,E24,E27)</f>
        <v>576227</v>
      </c>
      <c r="F30" s="14">
        <f t="shared" si="9"/>
        <v>0</v>
      </c>
      <c r="G30" s="14">
        <f t="shared" si="9"/>
        <v>12475223</v>
      </c>
      <c r="H30" s="14">
        <f t="shared" si="9"/>
        <v>0</v>
      </c>
      <c r="I30" s="14">
        <f t="shared" si="9"/>
        <v>11306937</v>
      </c>
      <c r="J30" s="14">
        <f t="shared" si="9"/>
        <v>0</v>
      </c>
      <c r="K30" s="14">
        <f t="shared" si="9"/>
        <v>3619218</v>
      </c>
      <c r="L30" s="14">
        <f t="shared" si="9"/>
        <v>0</v>
      </c>
      <c r="M30" s="14">
        <f t="shared" si="9"/>
        <v>0</v>
      </c>
      <c r="N30" s="14">
        <f t="shared" si="4"/>
        <v>48603759</v>
      </c>
      <c r="O30" s="35">
        <f t="shared" si="1"/>
        <v>5110.8053627760255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81</v>
      </c>
      <c r="M32" s="157"/>
      <c r="N32" s="157"/>
      <c r="O32" s="39">
        <v>9510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54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3183059</v>
      </c>
      <c r="E5" s="24">
        <f t="shared" si="0"/>
        <v>0</v>
      </c>
      <c r="F5" s="24">
        <f t="shared" si="0"/>
        <v>0</v>
      </c>
      <c r="G5" s="24">
        <f t="shared" si="0"/>
        <v>22650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1160550</v>
      </c>
      <c r="L5" s="24">
        <f t="shared" si="0"/>
        <v>0</v>
      </c>
      <c r="M5" s="24">
        <f t="shared" si="0"/>
        <v>0</v>
      </c>
      <c r="N5" s="25">
        <f>SUM(D5:M5)</f>
        <v>4366259</v>
      </c>
      <c r="O5" s="30">
        <f t="shared" ref="O5:O29" si="1">(N5/O$31)</f>
        <v>460.1875</v>
      </c>
      <c r="P5" s="6"/>
    </row>
    <row r="6" spans="1:133">
      <c r="A6" s="12"/>
      <c r="B6" s="42">
        <v>511</v>
      </c>
      <c r="C6" s="19" t="s">
        <v>19</v>
      </c>
      <c r="D6" s="43">
        <v>71805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71805</v>
      </c>
      <c r="O6" s="44">
        <f t="shared" si="1"/>
        <v>7.5679806070826308</v>
      </c>
      <c r="P6" s="9"/>
    </row>
    <row r="7" spans="1:133">
      <c r="A7" s="12"/>
      <c r="B7" s="42">
        <v>512</v>
      </c>
      <c r="C7" s="19" t="s">
        <v>20</v>
      </c>
      <c r="D7" s="43">
        <v>682497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682497</v>
      </c>
      <c r="O7" s="44">
        <f t="shared" si="1"/>
        <v>71.932651770657671</v>
      </c>
      <c r="P7" s="9"/>
    </row>
    <row r="8" spans="1:133">
      <c r="A8" s="12"/>
      <c r="B8" s="42">
        <v>513</v>
      </c>
      <c r="C8" s="19" t="s">
        <v>21</v>
      </c>
      <c r="D8" s="43">
        <v>591356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591356</v>
      </c>
      <c r="O8" s="44">
        <f t="shared" si="1"/>
        <v>62.326728499156829</v>
      </c>
      <c r="P8" s="9"/>
    </row>
    <row r="9" spans="1:133">
      <c r="A9" s="12"/>
      <c r="B9" s="42">
        <v>514</v>
      </c>
      <c r="C9" s="19" t="s">
        <v>22</v>
      </c>
      <c r="D9" s="43">
        <v>432650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432650</v>
      </c>
      <c r="O9" s="44">
        <f t="shared" si="1"/>
        <v>45.599704890387855</v>
      </c>
      <c r="P9" s="9"/>
    </row>
    <row r="10" spans="1:133">
      <c r="A10" s="12"/>
      <c r="B10" s="42">
        <v>515</v>
      </c>
      <c r="C10" s="19" t="s">
        <v>23</v>
      </c>
      <c r="D10" s="43">
        <v>270802</v>
      </c>
      <c r="E10" s="43">
        <v>0</v>
      </c>
      <c r="F10" s="43">
        <v>0</v>
      </c>
      <c r="G10" s="43">
        <v>22650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293452</v>
      </c>
      <c r="O10" s="44">
        <f t="shared" si="1"/>
        <v>30.928752107925803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1160550</v>
      </c>
      <c r="L11" s="43">
        <v>0</v>
      </c>
      <c r="M11" s="43">
        <v>0</v>
      </c>
      <c r="N11" s="43">
        <f t="shared" si="2"/>
        <v>1160550</v>
      </c>
      <c r="O11" s="44">
        <f t="shared" si="1"/>
        <v>122.31766441821247</v>
      </c>
      <c r="P11" s="9"/>
    </row>
    <row r="12" spans="1:133">
      <c r="A12" s="12"/>
      <c r="B12" s="42">
        <v>519</v>
      </c>
      <c r="C12" s="19" t="s">
        <v>62</v>
      </c>
      <c r="D12" s="43">
        <v>1133949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1133949</v>
      </c>
      <c r="O12" s="44">
        <f t="shared" si="1"/>
        <v>119.51401770657672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7772447</v>
      </c>
      <c r="E13" s="29">
        <f t="shared" si="3"/>
        <v>0</v>
      </c>
      <c r="F13" s="29">
        <f t="shared" si="3"/>
        <v>0</v>
      </c>
      <c r="G13" s="29">
        <f t="shared" si="3"/>
        <v>80000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2399049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10251496</v>
      </c>
      <c r="O13" s="41">
        <f t="shared" si="1"/>
        <v>1080.4696458684655</v>
      </c>
      <c r="P13" s="10"/>
    </row>
    <row r="14" spans="1:133">
      <c r="A14" s="12"/>
      <c r="B14" s="42">
        <v>521</v>
      </c>
      <c r="C14" s="19" t="s">
        <v>27</v>
      </c>
      <c r="D14" s="43">
        <v>2830499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1289197</v>
      </c>
      <c r="L14" s="43">
        <v>0</v>
      </c>
      <c r="M14" s="43">
        <v>0</v>
      </c>
      <c r="N14" s="43">
        <f t="shared" si="4"/>
        <v>4119696</v>
      </c>
      <c r="O14" s="44">
        <f t="shared" si="1"/>
        <v>434.20067453625632</v>
      </c>
      <c r="P14" s="9"/>
    </row>
    <row r="15" spans="1:133">
      <c r="A15" s="12"/>
      <c r="B15" s="42">
        <v>522</v>
      </c>
      <c r="C15" s="19" t="s">
        <v>28</v>
      </c>
      <c r="D15" s="43">
        <v>4333802</v>
      </c>
      <c r="E15" s="43">
        <v>0</v>
      </c>
      <c r="F15" s="43">
        <v>0</v>
      </c>
      <c r="G15" s="43">
        <v>80000</v>
      </c>
      <c r="H15" s="43">
        <v>0</v>
      </c>
      <c r="I15" s="43">
        <v>0</v>
      </c>
      <c r="J15" s="43">
        <v>0</v>
      </c>
      <c r="K15" s="43">
        <v>1109852</v>
      </c>
      <c r="L15" s="43">
        <v>0</v>
      </c>
      <c r="M15" s="43">
        <v>0</v>
      </c>
      <c r="N15" s="43">
        <f t="shared" si="4"/>
        <v>5523654</v>
      </c>
      <c r="O15" s="44">
        <f t="shared" si="1"/>
        <v>582.17263912310284</v>
      </c>
      <c r="P15" s="9"/>
    </row>
    <row r="16" spans="1:133">
      <c r="A16" s="12"/>
      <c r="B16" s="42">
        <v>524</v>
      </c>
      <c r="C16" s="19" t="s">
        <v>29</v>
      </c>
      <c r="D16" s="43">
        <v>608146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608146</v>
      </c>
      <c r="O16" s="44">
        <f t="shared" si="1"/>
        <v>64.096332209106237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8580163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8580163</v>
      </c>
      <c r="O17" s="41">
        <f t="shared" si="1"/>
        <v>904.31734822934231</v>
      </c>
      <c r="P17" s="10"/>
    </row>
    <row r="18" spans="1:119">
      <c r="A18" s="12"/>
      <c r="B18" s="42">
        <v>535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7039362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7039362</v>
      </c>
      <c r="O18" s="44">
        <f t="shared" si="1"/>
        <v>741.92263912310284</v>
      </c>
      <c r="P18" s="9"/>
    </row>
    <row r="19" spans="1:119">
      <c r="A19" s="12"/>
      <c r="B19" s="42">
        <v>537</v>
      </c>
      <c r="C19" s="19" t="s">
        <v>63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841137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841137</v>
      </c>
      <c r="O19" s="44">
        <f t="shared" si="1"/>
        <v>88.652719224283302</v>
      </c>
      <c r="P19" s="9"/>
    </row>
    <row r="20" spans="1:119">
      <c r="A20" s="12"/>
      <c r="B20" s="42">
        <v>538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699664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699664</v>
      </c>
      <c r="O20" s="44">
        <f t="shared" si="1"/>
        <v>73.741989881956158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1409107</v>
      </c>
      <c r="E21" s="29">
        <f t="shared" si="6"/>
        <v>23</v>
      </c>
      <c r="F21" s="29">
        <f t="shared" si="6"/>
        <v>0</v>
      </c>
      <c r="G21" s="29">
        <f t="shared" si="6"/>
        <v>6856215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8265345</v>
      </c>
      <c r="O21" s="41">
        <f t="shared" si="1"/>
        <v>871.13669898819558</v>
      </c>
      <c r="P21" s="10"/>
    </row>
    <row r="22" spans="1:119">
      <c r="A22" s="12"/>
      <c r="B22" s="42">
        <v>541</v>
      </c>
      <c r="C22" s="19" t="s">
        <v>65</v>
      </c>
      <c r="D22" s="43">
        <v>826538</v>
      </c>
      <c r="E22" s="43">
        <v>23</v>
      </c>
      <c r="F22" s="43">
        <v>0</v>
      </c>
      <c r="G22" s="43">
        <v>6856215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7682776</v>
      </c>
      <c r="O22" s="44">
        <f t="shared" si="1"/>
        <v>809.73608768971337</v>
      </c>
      <c r="P22" s="9"/>
    </row>
    <row r="23" spans="1:119">
      <c r="A23" s="12"/>
      <c r="B23" s="42">
        <v>545</v>
      </c>
      <c r="C23" s="19" t="s">
        <v>51</v>
      </c>
      <c r="D23" s="43">
        <v>582569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582569</v>
      </c>
      <c r="O23" s="44">
        <f t="shared" si="1"/>
        <v>61.400611298482296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2804618</v>
      </c>
      <c r="E24" s="29">
        <f t="shared" si="7"/>
        <v>0</v>
      </c>
      <c r="F24" s="29">
        <f t="shared" si="7"/>
        <v>0</v>
      </c>
      <c r="G24" s="29">
        <f t="shared" si="7"/>
        <v>442598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3247216</v>
      </c>
      <c r="O24" s="41">
        <f t="shared" si="1"/>
        <v>342.24451939291737</v>
      </c>
      <c r="P24" s="9"/>
    </row>
    <row r="25" spans="1:119">
      <c r="A25" s="12"/>
      <c r="B25" s="42">
        <v>571</v>
      </c>
      <c r="C25" s="19" t="s">
        <v>37</v>
      </c>
      <c r="D25" s="43">
        <v>549681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549681</v>
      </c>
      <c r="O25" s="44">
        <f t="shared" si="1"/>
        <v>57.93433811129848</v>
      </c>
      <c r="P25" s="9"/>
    </row>
    <row r="26" spans="1:119">
      <c r="A26" s="12"/>
      <c r="B26" s="42">
        <v>572</v>
      </c>
      <c r="C26" s="19" t="s">
        <v>67</v>
      </c>
      <c r="D26" s="43">
        <v>2254937</v>
      </c>
      <c r="E26" s="43">
        <v>0</v>
      </c>
      <c r="F26" s="43">
        <v>0</v>
      </c>
      <c r="G26" s="43">
        <v>442598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2697535</v>
      </c>
      <c r="O26" s="44">
        <f t="shared" si="1"/>
        <v>284.3101812816189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SUM(D28:D28)</f>
        <v>4509836</v>
      </c>
      <c r="E27" s="29">
        <f t="shared" si="8"/>
        <v>0</v>
      </c>
      <c r="F27" s="29">
        <f t="shared" si="8"/>
        <v>0</v>
      </c>
      <c r="G27" s="29">
        <f t="shared" si="8"/>
        <v>2000000</v>
      </c>
      <c r="H27" s="29">
        <f t="shared" si="8"/>
        <v>0</v>
      </c>
      <c r="I27" s="29">
        <f t="shared" si="8"/>
        <v>8736541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15246377</v>
      </c>
      <c r="O27" s="41">
        <f t="shared" si="1"/>
        <v>1606.9115725126476</v>
      </c>
      <c r="P27" s="9"/>
    </row>
    <row r="28" spans="1:119" ht="15.75" thickBot="1">
      <c r="A28" s="12"/>
      <c r="B28" s="42">
        <v>581</v>
      </c>
      <c r="C28" s="19" t="s">
        <v>69</v>
      </c>
      <c r="D28" s="43">
        <v>4509836</v>
      </c>
      <c r="E28" s="43">
        <v>0</v>
      </c>
      <c r="F28" s="43">
        <v>0</v>
      </c>
      <c r="G28" s="43">
        <v>2000000</v>
      </c>
      <c r="H28" s="43">
        <v>0</v>
      </c>
      <c r="I28" s="43">
        <v>8736541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15246377</v>
      </c>
      <c r="O28" s="44">
        <f t="shared" si="1"/>
        <v>1606.9115725126476</v>
      </c>
      <c r="P28" s="9"/>
    </row>
    <row r="29" spans="1:119" ht="16.5" thickBot="1">
      <c r="A29" s="13" t="s">
        <v>10</v>
      </c>
      <c r="B29" s="21"/>
      <c r="C29" s="20"/>
      <c r="D29" s="14">
        <f>SUM(D5,D13,D17,D21,D24,D27)</f>
        <v>19679067</v>
      </c>
      <c r="E29" s="14">
        <f t="shared" ref="E29:M29" si="9">SUM(E5,E13,E17,E21,E24,E27)</f>
        <v>23</v>
      </c>
      <c r="F29" s="14">
        <f t="shared" si="9"/>
        <v>0</v>
      </c>
      <c r="G29" s="14">
        <f t="shared" si="9"/>
        <v>9401463</v>
      </c>
      <c r="H29" s="14">
        <f t="shared" si="9"/>
        <v>0</v>
      </c>
      <c r="I29" s="14">
        <f t="shared" si="9"/>
        <v>17316704</v>
      </c>
      <c r="J29" s="14">
        <f t="shared" si="9"/>
        <v>0</v>
      </c>
      <c r="K29" s="14">
        <f t="shared" si="9"/>
        <v>3559599</v>
      </c>
      <c r="L29" s="14">
        <f t="shared" si="9"/>
        <v>0</v>
      </c>
      <c r="M29" s="14">
        <f t="shared" si="9"/>
        <v>0</v>
      </c>
      <c r="N29" s="14">
        <f t="shared" si="4"/>
        <v>49956856</v>
      </c>
      <c r="O29" s="35">
        <f t="shared" si="1"/>
        <v>5265.267284991568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78</v>
      </c>
      <c r="M31" s="157"/>
      <c r="N31" s="157"/>
      <c r="O31" s="39">
        <v>9488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54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3465782</v>
      </c>
      <c r="E5" s="24">
        <f t="shared" si="0"/>
        <v>0</v>
      </c>
      <c r="F5" s="24">
        <f t="shared" si="0"/>
        <v>0</v>
      </c>
      <c r="G5" s="24">
        <f t="shared" si="0"/>
        <v>4299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1350365</v>
      </c>
      <c r="L5" s="24">
        <f t="shared" si="0"/>
        <v>0</v>
      </c>
      <c r="M5" s="24">
        <f t="shared" si="0"/>
        <v>0</v>
      </c>
      <c r="N5" s="25">
        <f>SUM(D5:M5)</f>
        <v>4820446</v>
      </c>
      <c r="O5" s="30">
        <f t="shared" ref="O5:O29" si="1">(N5/O$31)</f>
        <v>509.99217096910706</v>
      </c>
      <c r="P5" s="6"/>
    </row>
    <row r="6" spans="1:133">
      <c r="A6" s="12"/>
      <c r="B6" s="42">
        <v>511</v>
      </c>
      <c r="C6" s="19" t="s">
        <v>19</v>
      </c>
      <c r="D6" s="43">
        <v>77344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77344</v>
      </c>
      <c r="O6" s="44">
        <f t="shared" si="1"/>
        <v>8.1828184511214559</v>
      </c>
      <c r="P6" s="9"/>
    </row>
    <row r="7" spans="1:133">
      <c r="A7" s="12"/>
      <c r="B7" s="42">
        <v>512</v>
      </c>
      <c r="C7" s="19" t="s">
        <v>20</v>
      </c>
      <c r="D7" s="43">
        <v>684472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684472</v>
      </c>
      <c r="O7" s="44">
        <f t="shared" si="1"/>
        <v>72.415573423614049</v>
      </c>
      <c r="P7" s="9"/>
    </row>
    <row r="8" spans="1:133">
      <c r="A8" s="12"/>
      <c r="B8" s="42">
        <v>513</v>
      </c>
      <c r="C8" s="19" t="s">
        <v>21</v>
      </c>
      <c r="D8" s="43">
        <v>616580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616580</v>
      </c>
      <c r="O8" s="44">
        <f t="shared" si="1"/>
        <v>65.2327549724926</v>
      </c>
      <c r="P8" s="9"/>
    </row>
    <row r="9" spans="1:133">
      <c r="A9" s="12"/>
      <c r="B9" s="42">
        <v>514</v>
      </c>
      <c r="C9" s="19" t="s">
        <v>22</v>
      </c>
      <c r="D9" s="43">
        <v>788773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788773</v>
      </c>
      <c r="O9" s="44">
        <f t="shared" si="1"/>
        <v>83.450380871773163</v>
      </c>
      <c r="P9" s="9"/>
    </row>
    <row r="10" spans="1:133">
      <c r="A10" s="12"/>
      <c r="B10" s="42">
        <v>515</v>
      </c>
      <c r="C10" s="19" t="s">
        <v>23</v>
      </c>
      <c r="D10" s="43">
        <v>324862</v>
      </c>
      <c r="E10" s="43">
        <v>0</v>
      </c>
      <c r="F10" s="43">
        <v>0</v>
      </c>
      <c r="G10" s="43">
        <v>4299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329161</v>
      </c>
      <c r="O10" s="44">
        <f t="shared" si="1"/>
        <v>34.824481591197632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1350365</v>
      </c>
      <c r="L11" s="43">
        <v>0</v>
      </c>
      <c r="M11" s="43">
        <v>0</v>
      </c>
      <c r="N11" s="43">
        <f t="shared" si="2"/>
        <v>1350365</v>
      </c>
      <c r="O11" s="44">
        <f t="shared" si="1"/>
        <v>142.86553110452815</v>
      </c>
      <c r="P11" s="9"/>
    </row>
    <row r="12" spans="1:133">
      <c r="A12" s="12"/>
      <c r="B12" s="42">
        <v>519</v>
      </c>
      <c r="C12" s="19" t="s">
        <v>62</v>
      </c>
      <c r="D12" s="43">
        <v>973751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973751</v>
      </c>
      <c r="O12" s="44">
        <f t="shared" si="1"/>
        <v>103.02063055438002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7287046</v>
      </c>
      <c r="E13" s="29">
        <f t="shared" si="3"/>
        <v>2</v>
      </c>
      <c r="F13" s="29">
        <f t="shared" si="3"/>
        <v>0</v>
      </c>
      <c r="G13" s="29">
        <f t="shared" si="3"/>
        <v>80000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2719357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10086405</v>
      </c>
      <c r="O13" s="41">
        <f t="shared" si="1"/>
        <v>1067.1185992382564</v>
      </c>
      <c r="P13" s="10"/>
    </row>
    <row r="14" spans="1:133">
      <c r="A14" s="12"/>
      <c r="B14" s="42">
        <v>521</v>
      </c>
      <c r="C14" s="19" t="s">
        <v>27</v>
      </c>
      <c r="D14" s="43">
        <v>2891325</v>
      </c>
      <c r="E14" s="43">
        <v>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1668483</v>
      </c>
      <c r="L14" s="43">
        <v>0</v>
      </c>
      <c r="M14" s="43">
        <v>0</v>
      </c>
      <c r="N14" s="43">
        <f t="shared" si="4"/>
        <v>4559810</v>
      </c>
      <c r="O14" s="44">
        <f t="shared" si="1"/>
        <v>482.41747778247992</v>
      </c>
      <c r="P14" s="9"/>
    </row>
    <row r="15" spans="1:133">
      <c r="A15" s="12"/>
      <c r="B15" s="42">
        <v>522</v>
      </c>
      <c r="C15" s="19" t="s">
        <v>28</v>
      </c>
      <c r="D15" s="43">
        <v>3807329</v>
      </c>
      <c r="E15" s="43">
        <v>0</v>
      </c>
      <c r="F15" s="43">
        <v>0</v>
      </c>
      <c r="G15" s="43">
        <v>80000</v>
      </c>
      <c r="H15" s="43">
        <v>0</v>
      </c>
      <c r="I15" s="43">
        <v>0</v>
      </c>
      <c r="J15" s="43">
        <v>0</v>
      </c>
      <c r="K15" s="43">
        <v>1050874</v>
      </c>
      <c r="L15" s="43">
        <v>0</v>
      </c>
      <c r="M15" s="43">
        <v>0</v>
      </c>
      <c r="N15" s="43">
        <f t="shared" si="4"/>
        <v>4938203</v>
      </c>
      <c r="O15" s="44">
        <f t="shared" si="1"/>
        <v>522.45059246720268</v>
      </c>
      <c r="P15" s="9"/>
    </row>
    <row r="16" spans="1:133">
      <c r="A16" s="12"/>
      <c r="B16" s="42">
        <v>524</v>
      </c>
      <c r="C16" s="19" t="s">
        <v>29</v>
      </c>
      <c r="D16" s="43">
        <v>588392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588392</v>
      </c>
      <c r="O16" s="44">
        <f t="shared" si="1"/>
        <v>62.250528988573848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6222474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6222474</v>
      </c>
      <c r="O17" s="41">
        <f t="shared" si="1"/>
        <v>658.32352941176475</v>
      </c>
      <c r="P17" s="10"/>
    </row>
    <row r="18" spans="1:119">
      <c r="A18" s="12"/>
      <c r="B18" s="42">
        <v>535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5000215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5000215</v>
      </c>
      <c r="O18" s="44">
        <f t="shared" si="1"/>
        <v>529.01132035548028</v>
      </c>
      <c r="P18" s="9"/>
    </row>
    <row r="19" spans="1:119">
      <c r="A19" s="12"/>
      <c r="B19" s="42">
        <v>537</v>
      </c>
      <c r="C19" s="19" t="s">
        <v>63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831244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831244</v>
      </c>
      <c r="O19" s="44">
        <f t="shared" si="1"/>
        <v>87.943715615742704</v>
      </c>
      <c r="P19" s="9"/>
    </row>
    <row r="20" spans="1:119">
      <c r="A20" s="12"/>
      <c r="B20" s="42">
        <v>538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391015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391015</v>
      </c>
      <c r="O20" s="44">
        <f t="shared" si="1"/>
        <v>41.368493440541684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1545615</v>
      </c>
      <c r="E21" s="29">
        <f t="shared" si="6"/>
        <v>76</v>
      </c>
      <c r="F21" s="29">
        <f t="shared" si="6"/>
        <v>0</v>
      </c>
      <c r="G21" s="29">
        <f t="shared" si="6"/>
        <v>7251530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8797221</v>
      </c>
      <c r="O21" s="41">
        <f t="shared" si="1"/>
        <v>930.72587812103257</v>
      </c>
      <c r="P21" s="10"/>
    </row>
    <row r="22" spans="1:119">
      <c r="A22" s="12"/>
      <c r="B22" s="42">
        <v>541</v>
      </c>
      <c r="C22" s="19" t="s">
        <v>65</v>
      </c>
      <c r="D22" s="43">
        <v>1009645</v>
      </c>
      <c r="E22" s="43">
        <v>76</v>
      </c>
      <c r="F22" s="43">
        <v>0</v>
      </c>
      <c r="G22" s="43">
        <v>7251530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8261251</v>
      </c>
      <c r="O22" s="44">
        <f t="shared" si="1"/>
        <v>874.02147693609822</v>
      </c>
      <c r="P22" s="9"/>
    </row>
    <row r="23" spans="1:119">
      <c r="A23" s="12"/>
      <c r="B23" s="42">
        <v>545</v>
      </c>
      <c r="C23" s="19" t="s">
        <v>51</v>
      </c>
      <c r="D23" s="43">
        <v>535970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535970</v>
      </c>
      <c r="O23" s="44">
        <f t="shared" si="1"/>
        <v>56.704401184934405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2460152</v>
      </c>
      <c r="E24" s="29">
        <f t="shared" si="7"/>
        <v>0</v>
      </c>
      <c r="F24" s="29">
        <f t="shared" si="7"/>
        <v>0</v>
      </c>
      <c r="G24" s="29">
        <f t="shared" si="7"/>
        <v>445250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2905402</v>
      </c>
      <c r="O24" s="41">
        <f t="shared" si="1"/>
        <v>307.38489208633092</v>
      </c>
      <c r="P24" s="9"/>
    </row>
    <row r="25" spans="1:119">
      <c r="A25" s="12"/>
      <c r="B25" s="42">
        <v>571</v>
      </c>
      <c r="C25" s="19" t="s">
        <v>37</v>
      </c>
      <c r="D25" s="43">
        <v>581115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581115</v>
      </c>
      <c r="O25" s="44">
        <f t="shared" si="1"/>
        <v>61.480639018197209</v>
      </c>
      <c r="P25" s="9"/>
    </row>
    <row r="26" spans="1:119">
      <c r="A26" s="12"/>
      <c r="B26" s="42">
        <v>572</v>
      </c>
      <c r="C26" s="19" t="s">
        <v>67</v>
      </c>
      <c r="D26" s="43">
        <v>1879037</v>
      </c>
      <c r="E26" s="43">
        <v>0</v>
      </c>
      <c r="F26" s="43">
        <v>0</v>
      </c>
      <c r="G26" s="43">
        <v>445250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2324287</v>
      </c>
      <c r="O26" s="44">
        <f t="shared" si="1"/>
        <v>245.90425306813373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SUM(D28:D28)</f>
        <v>1975000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147044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2122044</v>
      </c>
      <c r="O27" s="41">
        <f t="shared" si="1"/>
        <v>224.50740584003387</v>
      </c>
      <c r="P27" s="9"/>
    </row>
    <row r="28" spans="1:119" ht="15.75" thickBot="1">
      <c r="A28" s="12"/>
      <c r="B28" s="42">
        <v>581</v>
      </c>
      <c r="C28" s="19" t="s">
        <v>69</v>
      </c>
      <c r="D28" s="43">
        <v>1975000</v>
      </c>
      <c r="E28" s="43">
        <v>0</v>
      </c>
      <c r="F28" s="43">
        <v>0</v>
      </c>
      <c r="G28" s="43">
        <v>0</v>
      </c>
      <c r="H28" s="43">
        <v>0</v>
      </c>
      <c r="I28" s="43">
        <v>147044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2122044</v>
      </c>
      <c r="O28" s="44">
        <f t="shared" si="1"/>
        <v>224.50740584003387</v>
      </c>
      <c r="P28" s="9"/>
    </row>
    <row r="29" spans="1:119" ht="16.5" thickBot="1">
      <c r="A29" s="13" t="s">
        <v>10</v>
      </c>
      <c r="B29" s="21"/>
      <c r="C29" s="20"/>
      <c r="D29" s="14">
        <f>SUM(D5,D13,D17,D21,D24,D27)</f>
        <v>16733595</v>
      </c>
      <c r="E29" s="14">
        <f t="shared" ref="E29:M29" si="9">SUM(E5,E13,E17,E21,E24,E27)</f>
        <v>78</v>
      </c>
      <c r="F29" s="14">
        <f t="shared" si="9"/>
        <v>0</v>
      </c>
      <c r="G29" s="14">
        <f t="shared" si="9"/>
        <v>7781079</v>
      </c>
      <c r="H29" s="14">
        <f t="shared" si="9"/>
        <v>0</v>
      </c>
      <c r="I29" s="14">
        <f t="shared" si="9"/>
        <v>6369518</v>
      </c>
      <c r="J29" s="14">
        <f t="shared" si="9"/>
        <v>0</v>
      </c>
      <c r="K29" s="14">
        <f t="shared" si="9"/>
        <v>4069722</v>
      </c>
      <c r="L29" s="14">
        <f t="shared" si="9"/>
        <v>0</v>
      </c>
      <c r="M29" s="14">
        <f t="shared" si="9"/>
        <v>0</v>
      </c>
      <c r="N29" s="14">
        <f t="shared" si="4"/>
        <v>34953992</v>
      </c>
      <c r="O29" s="35">
        <f t="shared" si="1"/>
        <v>3698.0524756665254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76</v>
      </c>
      <c r="M31" s="157"/>
      <c r="N31" s="157"/>
      <c r="O31" s="39">
        <v>9452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54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2886462</v>
      </c>
      <c r="E5" s="24">
        <f t="shared" si="0"/>
        <v>0</v>
      </c>
      <c r="F5" s="24">
        <f t="shared" si="0"/>
        <v>0</v>
      </c>
      <c r="G5" s="24">
        <f t="shared" si="0"/>
        <v>260130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1312661</v>
      </c>
      <c r="L5" s="24">
        <f t="shared" si="0"/>
        <v>0</v>
      </c>
      <c r="M5" s="24">
        <f t="shared" si="0"/>
        <v>0</v>
      </c>
      <c r="N5" s="25">
        <f>SUM(D5:M5)</f>
        <v>4459253</v>
      </c>
      <c r="O5" s="30">
        <f t="shared" ref="O5:O30" si="1">(N5/O$32)</f>
        <v>473.78378665533364</v>
      </c>
      <c r="P5" s="6"/>
    </row>
    <row r="6" spans="1:133">
      <c r="A6" s="12"/>
      <c r="B6" s="42">
        <v>511</v>
      </c>
      <c r="C6" s="19" t="s">
        <v>19</v>
      </c>
      <c r="D6" s="43">
        <v>60215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60215</v>
      </c>
      <c r="O6" s="44">
        <f t="shared" si="1"/>
        <v>6.3976838079048024</v>
      </c>
      <c r="P6" s="9"/>
    </row>
    <row r="7" spans="1:133">
      <c r="A7" s="12"/>
      <c r="B7" s="42">
        <v>512</v>
      </c>
      <c r="C7" s="19" t="s">
        <v>20</v>
      </c>
      <c r="D7" s="43">
        <v>704148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704148</v>
      </c>
      <c r="O7" s="44">
        <f t="shared" si="1"/>
        <v>74.813854653633655</v>
      </c>
      <c r="P7" s="9"/>
    </row>
    <row r="8" spans="1:133">
      <c r="A8" s="12"/>
      <c r="B8" s="42">
        <v>513</v>
      </c>
      <c r="C8" s="19" t="s">
        <v>21</v>
      </c>
      <c r="D8" s="43">
        <v>642211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642211</v>
      </c>
      <c r="O8" s="44">
        <f t="shared" si="1"/>
        <v>68.233212919677001</v>
      </c>
      <c r="P8" s="9"/>
    </row>
    <row r="9" spans="1:133">
      <c r="A9" s="12"/>
      <c r="B9" s="42">
        <v>514</v>
      </c>
      <c r="C9" s="19" t="s">
        <v>22</v>
      </c>
      <c r="D9" s="43">
        <v>699291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699291</v>
      </c>
      <c r="O9" s="44">
        <f t="shared" si="1"/>
        <v>74.297811304717385</v>
      </c>
      <c r="P9" s="9"/>
    </row>
    <row r="10" spans="1:133">
      <c r="A10" s="12"/>
      <c r="B10" s="42">
        <v>515</v>
      </c>
      <c r="C10" s="19" t="s">
        <v>23</v>
      </c>
      <c r="D10" s="43">
        <v>288399</v>
      </c>
      <c r="E10" s="43">
        <v>0</v>
      </c>
      <c r="F10" s="43">
        <v>0</v>
      </c>
      <c r="G10" s="43">
        <v>260130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548529</v>
      </c>
      <c r="O10" s="44">
        <f t="shared" si="1"/>
        <v>58.279749256268595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1312661</v>
      </c>
      <c r="L11" s="43">
        <v>0</v>
      </c>
      <c r="M11" s="43">
        <v>0</v>
      </c>
      <c r="N11" s="43">
        <f t="shared" si="2"/>
        <v>1312661</v>
      </c>
      <c r="O11" s="44">
        <f t="shared" si="1"/>
        <v>139.46674458138546</v>
      </c>
      <c r="P11" s="9"/>
    </row>
    <row r="12" spans="1:133">
      <c r="A12" s="12"/>
      <c r="B12" s="42">
        <v>519</v>
      </c>
      <c r="C12" s="19" t="s">
        <v>62</v>
      </c>
      <c r="D12" s="43">
        <v>492198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492198</v>
      </c>
      <c r="O12" s="44">
        <f t="shared" si="1"/>
        <v>52.294730131746704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6777267</v>
      </c>
      <c r="E13" s="29">
        <f t="shared" si="3"/>
        <v>0</v>
      </c>
      <c r="F13" s="29">
        <f t="shared" si="3"/>
        <v>0</v>
      </c>
      <c r="G13" s="29">
        <f t="shared" si="3"/>
        <v>78531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2632710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9488508</v>
      </c>
      <c r="O13" s="41">
        <f t="shared" si="1"/>
        <v>1008.1287717807055</v>
      </c>
      <c r="P13" s="10"/>
    </row>
    <row r="14" spans="1:133">
      <c r="A14" s="12"/>
      <c r="B14" s="42">
        <v>521</v>
      </c>
      <c r="C14" s="19" t="s">
        <v>27</v>
      </c>
      <c r="D14" s="43">
        <v>2770179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1178563</v>
      </c>
      <c r="L14" s="43">
        <v>0</v>
      </c>
      <c r="M14" s="43">
        <v>0</v>
      </c>
      <c r="N14" s="43">
        <f t="shared" si="4"/>
        <v>3948742</v>
      </c>
      <c r="O14" s="44">
        <f t="shared" si="1"/>
        <v>419.54334891627707</v>
      </c>
      <c r="P14" s="9"/>
    </row>
    <row r="15" spans="1:133">
      <c r="A15" s="12"/>
      <c r="B15" s="42">
        <v>522</v>
      </c>
      <c r="C15" s="19" t="s">
        <v>28</v>
      </c>
      <c r="D15" s="43">
        <v>3502605</v>
      </c>
      <c r="E15" s="43">
        <v>0</v>
      </c>
      <c r="F15" s="43">
        <v>0</v>
      </c>
      <c r="G15" s="43">
        <v>78531</v>
      </c>
      <c r="H15" s="43">
        <v>0</v>
      </c>
      <c r="I15" s="43">
        <v>0</v>
      </c>
      <c r="J15" s="43">
        <v>0</v>
      </c>
      <c r="K15" s="43">
        <v>1454147</v>
      </c>
      <c r="L15" s="43">
        <v>0</v>
      </c>
      <c r="M15" s="43">
        <v>0</v>
      </c>
      <c r="N15" s="43">
        <f t="shared" si="4"/>
        <v>5035283</v>
      </c>
      <c r="O15" s="44">
        <f t="shared" si="1"/>
        <v>534.98544411389719</v>
      </c>
      <c r="P15" s="9"/>
    </row>
    <row r="16" spans="1:133">
      <c r="A16" s="12"/>
      <c r="B16" s="42">
        <v>524</v>
      </c>
      <c r="C16" s="19" t="s">
        <v>29</v>
      </c>
      <c r="D16" s="43">
        <v>504483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504483</v>
      </c>
      <c r="O16" s="44">
        <f t="shared" si="1"/>
        <v>53.599978750531236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5304611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5304611</v>
      </c>
      <c r="O17" s="41">
        <f t="shared" si="1"/>
        <v>563.60082872928172</v>
      </c>
      <c r="P17" s="10"/>
    </row>
    <row r="18" spans="1:119">
      <c r="A18" s="12"/>
      <c r="B18" s="42">
        <v>535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4222963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4222963</v>
      </c>
      <c r="O18" s="44">
        <f t="shared" si="1"/>
        <v>448.67860178495539</v>
      </c>
      <c r="P18" s="9"/>
    </row>
    <row r="19" spans="1:119">
      <c r="A19" s="12"/>
      <c r="B19" s="42">
        <v>537</v>
      </c>
      <c r="C19" s="19" t="s">
        <v>63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761196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761196</v>
      </c>
      <c r="O19" s="44">
        <f t="shared" si="1"/>
        <v>80.875053123671904</v>
      </c>
      <c r="P19" s="9"/>
    </row>
    <row r="20" spans="1:119">
      <c r="A20" s="12"/>
      <c r="B20" s="42">
        <v>538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320452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320452</v>
      </c>
      <c r="O20" s="44">
        <f t="shared" si="1"/>
        <v>34.047173820654486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1792212</v>
      </c>
      <c r="E21" s="29">
        <f t="shared" si="6"/>
        <v>0</v>
      </c>
      <c r="F21" s="29">
        <f t="shared" si="6"/>
        <v>0</v>
      </c>
      <c r="G21" s="29">
        <f t="shared" si="6"/>
        <v>1537294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3329506</v>
      </c>
      <c r="O21" s="41">
        <f t="shared" si="1"/>
        <v>353.751168720782</v>
      </c>
      <c r="P21" s="10"/>
    </row>
    <row r="22" spans="1:119">
      <c r="A22" s="12"/>
      <c r="B22" s="42">
        <v>541</v>
      </c>
      <c r="C22" s="19" t="s">
        <v>65</v>
      </c>
      <c r="D22" s="43">
        <v>932966</v>
      </c>
      <c r="E22" s="43">
        <v>0</v>
      </c>
      <c r="F22" s="43">
        <v>0</v>
      </c>
      <c r="G22" s="43">
        <v>1537294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2470260</v>
      </c>
      <c r="O22" s="44">
        <f t="shared" si="1"/>
        <v>262.45856353591159</v>
      </c>
      <c r="P22" s="9"/>
    </row>
    <row r="23" spans="1:119">
      <c r="A23" s="12"/>
      <c r="B23" s="42">
        <v>544</v>
      </c>
      <c r="C23" s="19" t="s">
        <v>66</v>
      </c>
      <c r="D23" s="43">
        <v>443219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443219</v>
      </c>
      <c r="O23" s="44">
        <f t="shared" si="1"/>
        <v>47.090841478963029</v>
      </c>
      <c r="P23" s="9"/>
    </row>
    <row r="24" spans="1:119">
      <c r="A24" s="12"/>
      <c r="B24" s="42">
        <v>545</v>
      </c>
      <c r="C24" s="19" t="s">
        <v>51</v>
      </c>
      <c r="D24" s="43">
        <v>416027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416027</v>
      </c>
      <c r="O24" s="44">
        <f t="shared" si="1"/>
        <v>44.201763705907354</v>
      </c>
      <c r="P24" s="9"/>
    </row>
    <row r="25" spans="1:119" ht="15.75">
      <c r="A25" s="26" t="s">
        <v>36</v>
      </c>
      <c r="B25" s="27"/>
      <c r="C25" s="28"/>
      <c r="D25" s="29">
        <f t="shared" ref="D25:M25" si="7">SUM(D26:D27)</f>
        <v>2543897</v>
      </c>
      <c r="E25" s="29">
        <f t="shared" si="7"/>
        <v>0</v>
      </c>
      <c r="F25" s="29">
        <f t="shared" si="7"/>
        <v>0</v>
      </c>
      <c r="G25" s="29">
        <f t="shared" si="7"/>
        <v>542036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3085933</v>
      </c>
      <c r="O25" s="41">
        <f t="shared" si="1"/>
        <v>327.87218444538888</v>
      </c>
      <c r="P25" s="9"/>
    </row>
    <row r="26" spans="1:119">
      <c r="A26" s="12"/>
      <c r="B26" s="42">
        <v>571</v>
      </c>
      <c r="C26" s="19" t="s">
        <v>37</v>
      </c>
      <c r="D26" s="43">
        <v>617829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617829</v>
      </c>
      <c r="O26" s="44">
        <f t="shared" si="1"/>
        <v>65.642690182745426</v>
      </c>
      <c r="P26" s="9"/>
    </row>
    <row r="27" spans="1:119">
      <c r="A27" s="12"/>
      <c r="B27" s="42">
        <v>572</v>
      </c>
      <c r="C27" s="19" t="s">
        <v>67</v>
      </c>
      <c r="D27" s="43">
        <v>1926068</v>
      </c>
      <c r="E27" s="43">
        <v>0</v>
      </c>
      <c r="F27" s="43">
        <v>0</v>
      </c>
      <c r="G27" s="43">
        <v>542036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2468104</v>
      </c>
      <c r="O27" s="44">
        <f t="shared" si="1"/>
        <v>262.22949426264341</v>
      </c>
      <c r="P27" s="9"/>
    </row>
    <row r="28" spans="1:119" ht="15.75">
      <c r="A28" s="26" t="s">
        <v>68</v>
      </c>
      <c r="B28" s="27"/>
      <c r="C28" s="28"/>
      <c r="D28" s="29">
        <f t="shared" ref="D28:M28" si="8">SUM(D29:D29)</f>
        <v>1904000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57909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1961909</v>
      </c>
      <c r="O28" s="41">
        <f t="shared" si="1"/>
        <v>208.44762005949852</v>
      </c>
      <c r="P28" s="9"/>
    </row>
    <row r="29" spans="1:119" ht="15.75" thickBot="1">
      <c r="A29" s="12"/>
      <c r="B29" s="42">
        <v>581</v>
      </c>
      <c r="C29" s="19" t="s">
        <v>69</v>
      </c>
      <c r="D29" s="43">
        <v>1904000</v>
      </c>
      <c r="E29" s="43">
        <v>0</v>
      </c>
      <c r="F29" s="43">
        <v>0</v>
      </c>
      <c r="G29" s="43">
        <v>0</v>
      </c>
      <c r="H29" s="43">
        <v>0</v>
      </c>
      <c r="I29" s="43">
        <v>57909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1961909</v>
      </c>
      <c r="O29" s="44">
        <f t="shared" si="1"/>
        <v>208.44762005949852</v>
      </c>
      <c r="P29" s="9"/>
    </row>
    <row r="30" spans="1:119" ht="16.5" thickBot="1">
      <c r="A30" s="13" t="s">
        <v>10</v>
      </c>
      <c r="B30" s="21"/>
      <c r="C30" s="20"/>
      <c r="D30" s="14">
        <f>SUM(D5,D13,D17,D21,D25,D28)</f>
        <v>15903838</v>
      </c>
      <c r="E30" s="14">
        <f t="shared" ref="E30:M30" si="9">SUM(E5,E13,E17,E21,E25,E28)</f>
        <v>0</v>
      </c>
      <c r="F30" s="14">
        <f t="shared" si="9"/>
        <v>0</v>
      </c>
      <c r="G30" s="14">
        <f t="shared" si="9"/>
        <v>2417991</v>
      </c>
      <c r="H30" s="14">
        <f t="shared" si="9"/>
        <v>0</v>
      </c>
      <c r="I30" s="14">
        <f t="shared" si="9"/>
        <v>5362520</v>
      </c>
      <c r="J30" s="14">
        <f t="shared" si="9"/>
        <v>0</v>
      </c>
      <c r="K30" s="14">
        <f t="shared" si="9"/>
        <v>3945371</v>
      </c>
      <c r="L30" s="14">
        <f t="shared" si="9"/>
        <v>0</v>
      </c>
      <c r="M30" s="14">
        <f t="shared" si="9"/>
        <v>0</v>
      </c>
      <c r="N30" s="14">
        <f t="shared" si="4"/>
        <v>27629720</v>
      </c>
      <c r="O30" s="35">
        <f t="shared" si="1"/>
        <v>2935.5843603909902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74</v>
      </c>
      <c r="M32" s="157"/>
      <c r="N32" s="157"/>
      <c r="O32" s="39">
        <v>9412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54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2024-10-30T18:47:32Z</cp:lastPrinted>
  <dcterms:created xsi:type="dcterms:W3CDTF">2000-08-31T21:26:31Z</dcterms:created>
  <dcterms:modified xsi:type="dcterms:W3CDTF">2024-11-07T18:54:24Z</dcterms:modified>
</cp:coreProperties>
</file>