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69" documentId="11_B6B64D2F8D29C5487EA5EF49BCB9F41C64CC18B6" xr6:coauthVersionLast="47" xr6:coauthVersionMax="47" xr10:uidLastSave="{1CEC7CD2-C5E5-451B-999C-032BF1B15869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'2008'!$A$1:$O$36</definedName>
    <definedName name="_xlnm.Print_Area" localSheetId="14">'2009'!$A$1:$O$35</definedName>
    <definedName name="_xlnm.Print_Area" localSheetId="13">'2010'!$A$1:$O$35</definedName>
    <definedName name="_xlnm.Print_Area" localSheetId="12">'2011'!$A$1:$O$35</definedName>
    <definedName name="_xlnm.Print_Area" localSheetId="11">'2012'!$A$1:$O$33</definedName>
    <definedName name="_xlnm.Print_Area" localSheetId="10">'2013'!$A$1:$O$32</definedName>
    <definedName name="_xlnm.Print_Area" localSheetId="9">'2014'!$A$1:$O$29</definedName>
    <definedName name="_xlnm.Print_Area" localSheetId="8">'2015'!$A$1:$O$33</definedName>
    <definedName name="_xlnm.Print_Area" localSheetId="7">'2016'!$A$1:$O$34</definedName>
    <definedName name="_xlnm.Print_Area" localSheetId="6">'2017'!$A$1:$O$35</definedName>
    <definedName name="_xlnm.Print_Area" localSheetId="5">'2018'!$A$1:$O$32</definedName>
    <definedName name="_xlnm.Print_Area" localSheetId="4">'2019'!$A$1:$O$36</definedName>
    <definedName name="_xlnm.Print_Area" localSheetId="3">'2020'!$A$1:$O$33</definedName>
    <definedName name="_xlnm.Print_Area" localSheetId="2">'2021'!$A$1:$P$38</definedName>
    <definedName name="_xlnm.Print_Area" localSheetId="1">'2022'!$A$1:$P$36</definedName>
    <definedName name="_xlnm.Print_Area" localSheetId="0">'2023'!$A$1:$P$33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48" l="1"/>
  <c r="F29" i="48"/>
  <c r="G29" i="48"/>
  <c r="H29" i="48"/>
  <c r="I29" i="48"/>
  <c r="J29" i="48"/>
  <c r="K29" i="48"/>
  <c r="L29" i="48"/>
  <c r="M29" i="48"/>
  <c r="N29" i="48"/>
  <c r="D29" i="48"/>
  <c r="O28" i="48"/>
  <c r="P28" i="48" s="1"/>
  <c r="N27" i="48"/>
  <c r="M27" i="48"/>
  <c r="L27" i="48"/>
  <c r="K27" i="48"/>
  <c r="J27" i="48"/>
  <c r="I27" i="48"/>
  <c r="H27" i="48"/>
  <c r="G27" i="48"/>
  <c r="F27" i="48"/>
  <c r="E27" i="48"/>
  <c r="D27" i="48"/>
  <c r="O26" i="48"/>
  <c r="P26" i="48" s="1"/>
  <c r="O25" i="48"/>
  <c r="P25" i="48" s="1"/>
  <c r="O24" i="48"/>
  <c r="P24" i="48" s="1"/>
  <c r="N23" i="48"/>
  <c r="M23" i="48"/>
  <c r="L23" i="48"/>
  <c r="K23" i="48"/>
  <c r="J23" i="48"/>
  <c r="I23" i="48"/>
  <c r="H23" i="48"/>
  <c r="G23" i="48"/>
  <c r="F23" i="48"/>
  <c r="E23" i="48"/>
  <c r="D23" i="48"/>
  <c r="O22" i="48"/>
  <c r="P22" i="48" s="1"/>
  <c r="O21" i="48"/>
  <c r="P21" i="48" s="1"/>
  <c r="O20" i="48"/>
  <c r="P20" i="48" s="1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N10" i="48"/>
  <c r="M10" i="48"/>
  <c r="L10" i="48"/>
  <c r="K10" i="48"/>
  <c r="J10" i="48"/>
  <c r="I10" i="48"/>
  <c r="H10" i="48"/>
  <c r="G10" i="48"/>
  <c r="F10" i="48"/>
  <c r="E10" i="48"/>
  <c r="D10" i="48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27" i="48" l="1"/>
  <c r="P27" i="48" s="1"/>
  <c r="O13" i="48"/>
  <c r="P13" i="48" s="1"/>
  <c r="O10" i="48"/>
  <c r="P10" i="48" s="1"/>
  <c r="O23" i="48"/>
  <c r="P23" i="48" s="1"/>
  <c r="O18" i="48"/>
  <c r="P18" i="48" s="1"/>
  <c r="O5" i="48"/>
  <c r="P5" i="48" s="1"/>
  <c r="O31" i="47"/>
  <c r="P31" i="47" s="1"/>
  <c r="O30" i="47"/>
  <c r="P30" i="47" s="1"/>
  <c r="N29" i="47"/>
  <c r="M29" i="47"/>
  <c r="L29" i="47"/>
  <c r="K29" i="47"/>
  <c r="J29" i="47"/>
  <c r="I29" i="47"/>
  <c r="H29" i="47"/>
  <c r="G29" i="47"/>
  <c r="F29" i="47"/>
  <c r="E29" i="47"/>
  <c r="D29" i="47"/>
  <c r="O28" i="47"/>
  <c r="P28" i="47" s="1"/>
  <c r="O27" i="47"/>
  <c r="P27" i="47" s="1"/>
  <c r="O26" i="47"/>
  <c r="P26" i="47" s="1"/>
  <c r="N25" i="47"/>
  <c r="M25" i="47"/>
  <c r="L25" i="47"/>
  <c r="K25" i="47"/>
  <c r="J25" i="47"/>
  <c r="I25" i="47"/>
  <c r="H25" i="47"/>
  <c r="G25" i="47"/>
  <c r="F25" i="47"/>
  <c r="E25" i="47"/>
  <c r="D25" i="47"/>
  <c r="O24" i="47"/>
  <c r="P24" i="47" s="1"/>
  <c r="O23" i="47"/>
  <c r="P23" i="47" s="1"/>
  <c r="O22" i="47"/>
  <c r="P22" i="47" s="1"/>
  <c r="O21" i="47"/>
  <c r="P21" i="47" s="1"/>
  <c r="N20" i="47"/>
  <c r="M20" i="47"/>
  <c r="L20" i="47"/>
  <c r="K20" i="47"/>
  <c r="J20" i="47"/>
  <c r="I20" i="47"/>
  <c r="H20" i="47"/>
  <c r="G20" i="47"/>
  <c r="F20" i="47"/>
  <c r="E20" i="47"/>
  <c r="D20" i="47"/>
  <c r="O19" i="47"/>
  <c r="P19" i="47" s="1"/>
  <c r="O18" i="47"/>
  <c r="P18" i="47" s="1"/>
  <c r="O17" i="47"/>
  <c r="P17" i="47" s="1"/>
  <c r="O16" i="47"/>
  <c r="P16" i="47" s="1"/>
  <c r="O15" i="47"/>
  <c r="P15" i="47" s="1"/>
  <c r="O14" i="47"/>
  <c r="P14" i="47" s="1"/>
  <c r="N13" i="47"/>
  <c r="M13" i="47"/>
  <c r="L13" i="47"/>
  <c r="K13" i="47"/>
  <c r="J13" i="47"/>
  <c r="I13" i="47"/>
  <c r="H13" i="47"/>
  <c r="G13" i="47"/>
  <c r="F13" i="47"/>
  <c r="E13" i="47"/>
  <c r="D13" i="47"/>
  <c r="O12" i="47"/>
  <c r="P12" i="47" s="1"/>
  <c r="O11" i="47"/>
  <c r="P11" i="47" s="1"/>
  <c r="N10" i="47"/>
  <c r="M10" i="47"/>
  <c r="L10" i="47"/>
  <c r="K10" i="47"/>
  <c r="J10" i="47"/>
  <c r="I10" i="47"/>
  <c r="H10" i="47"/>
  <c r="G10" i="47"/>
  <c r="F10" i="47"/>
  <c r="E10" i="47"/>
  <c r="D10" i="47"/>
  <c r="O9" i="47"/>
  <c r="P9" i="47" s="1"/>
  <c r="O8" i="47"/>
  <c r="P8" i="47" s="1"/>
  <c r="O7" i="47"/>
  <c r="P7" i="47" s="1"/>
  <c r="O6" i="47"/>
  <c r="P6" i="47" s="1"/>
  <c r="N5" i="47"/>
  <c r="N32" i="47" s="1"/>
  <c r="M5" i="47"/>
  <c r="M32" i="47" s="1"/>
  <c r="L5" i="47"/>
  <c r="L32" i="47" s="1"/>
  <c r="K5" i="47"/>
  <c r="K32" i="47" s="1"/>
  <c r="J5" i="47"/>
  <c r="I5" i="47"/>
  <c r="H5" i="47"/>
  <c r="G5" i="47"/>
  <c r="F5" i="47"/>
  <c r="E5" i="47"/>
  <c r="D5" i="47"/>
  <c r="O29" i="48" l="1"/>
  <c r="P29" i="48" s="1"/>
  <c r="G32" i="47"/>
  <c r="H32" i="47"/>
  <c r="I32" i="47"/>
  <c r="D32" i="47"/>
  <c r="E32" i="47"/>
  <c r="F32" i="47"/>
  <c r="J32" i="47"/>
  <c r="O29" i="47"/>
  <c r="P29" i="47" s="1"/>
  <c r="O25" i="47"/>
  <c r="P25" i="47" s="1"/>
  <c r="O20" i="47"/>
  <c r="P20" i="47" s="1"/>
  <c r="O13" i="47"/>
  <c r="P13" i="47" s="1"/>
  <c r="O10" i="47"/>
  <c r="P10" i="47" s="1"/>
  <c r="O5" i="47"/>
  <c r="P5" i="47" s="1"/>
  <c r="O33" i="46"/>
  <c r="P33" i="46"/>
  <c r="N32" i="46"/>
  <c r="M32" i="46"/>
  <c r="L32" i="46"/>
  <c r="K32" i="46"/>
  <c r="J32" i="46"/>
  <c r="I32" i="46"/>
  <c r="H32" i="46"/>
  <c r="G32" i="46"/>
  <c r="F32" i="46"/>
  <c r="E32" i="46"/>
  <c r="D32" i="46"/>
  <c r="O31" i="46"/>
  <c r="P31" i="46"/>
  <c r="O30" i="46"/>
  <c r="P30" i="46"/>
  <c r="O29" i="46"/>
  <c r="P29" i="46"/>
  <c r="N28" i="46"/>
  <c r="M28" i="46"/>
  <c r="L28" i="46"/>
  <c r="K28" i="46"/>
  <c r="J28" i="46"/>
  <c r="I28" i="46"/>
  <c r="H28" i="46"/>
  <c r="G28" i="46"/>
  <c r="F28" i="46"/>
  <c r="E28" i="46"/>
  <c r="D28" i="46"/>
  <c r="O27" i="46"/>
  <c r="P27" i="46" s="1"/>
  <c r="O26" i="46"/>
  <c r="P26" i="46"/>
  <c r="O25" i="46"/>
  <c r="P25" i="46"/>
  <c r="O24" i="46"/>
  <c r="P24" i="46"/>
  <c r="O23" i="46"/>
  <c r="P23" i="46" s="1"/>
  <c r="O22" i="46"/>
  <c r="P22" i="46" s="1"/>
  <c r="N21" i="46"/>
  <c r="M21" i="46"/>
  <c r="L21" i="46"/>
  <c r="K21" i="46"/>
  <c r="J21" i="46"/>
  <c r="I21" i="46"/>
  <c r="H21" i="46"/>
  <c r="G21" i="46"/>
  <c r="F21" i="46"/>
  <c r="E21" i="46"/>
  <c r="D21" i="46"/>
  <c r="O20" i="46"/>
  <c r="P20" i="46" s="1"/>
  <c r="O19" i="46"/>
  <c r="P19" i="46" s="1"/>
  <c r="O18" i="46"/>
  <c r="P18" i="46" s="1"/>
  <c r="O17" i="46"/>
  <c r="P17" i="46" s="1"/>
  <c r="O16" i="46"/>
  <c r="P16" i="46"/>
  <c r="O15" i="46"/>
  <c r="P15" i="46"/>
  <c r="O14" i="46"/>
  <c r="P14" i="46"/>
  <c r="N13" i="46"/>
  <c r="M13" i="46"/>
  <c r="L13" i="46"/>
  <c r="K13" i="46"/>
  <c r="J13" i="46"/>
  <c r="I13" i="46"/>
  <c r="H13" i="46"/>
  <c r="G13" i="46"/>
  <c r="F13" i="46"/>
  <c r="E13" i="46"/>
  <c r="D13" i="46"/>
  <c r="O12" i="46"/>
  <c r="P12" i="46" s="1"/>
  <c r="O11" i="46"/>
  <c r="P11" i="46"/>
  <c r="N10" i="46"/>
  <c r="M10" i="46"/>
  <c r="L10" i="46"/>
  <c r="K10" i="46"/>
  <c r="J10" i="46"/>
  <c r="I10" i="46"/>
  <c r="H10" i="46"/>
  <c r="G10" i="46"/>
  <c r="F10" i="46"/>
  <c r="E10" i="46"/>
  <c r="D10" i="46"/>
  <c r="O9" i="46"/>
  <c r="P9" i="46" s="1"/>
  <c r="O8" i="46"/>
  <c r="P8" i="46" s="1"/>
  <c r="O7" i="46"/>
  <c r="P7" i="46" s="1"/>
  <c r="O6" i="46"/>
  <c r="P6" i="46" s="1"/>
  <c r="N5" i="46"/>
  <c r="M5" i="46"/>
  <c r="L5" i="46"/>
  <c r="K5" i="46"/>
  <c r="J5" i="46"/>
  <c r="I5" i="46"/>
  <c r="H5" i="46"/>
  <c r="G5" i="46"/>
  <c r="F5" i="46"/>
  <c r="E5" i="46"/>
  <c r="D5" i="46"/>
  <c r="D34" i="46" s="1"/>
  <c r="N28" i="45"/>
  <c r="O28" i="45" s="1"/>
  <c r="M27" i="45"/>
  <c r="L27" i="45"/>
  <c r="K27" i="45"/>
  <c r="J27" i="45"/>
  <c r="I27" i="45"/>
  <c r="H27" i="45"/>
  <c r="G27" i="45"/>
  <c r="F27" i="45"/>
  <c r="E27" i="45"/>
  <c r="D27" i="45"/>
  <c r="N26" i="45"/>
  <c r="O26" i="45" s="1"/>
  <c r="N25" i="45"/>
  <c r="O25" i="45" s="1"/>
  <c r="N24" i="45"/>
  <c r="O24" i="45" s="1"/>
  <c r="M23" i="45"/>
  <c r="L23" i="45"/>
  <c r="K23" i="45"/>
  <c r="J23" i="45"/>
  <c r="I23" i="45"/>
  <c r="H23" i="45"/>
  <c r="G23" i="45"/>
  <c r="F23" i="45"/>
  <c r="E23" i="45"/>
  <c r="D23" i="45"/>
  <c r="N22" i="45"/>
  <c r="O22" i="45" s="1"/>
  <c r="N21" i="45"/>
  <c r="O21" i="45" s="1"/>
  <c r="N20" i="45"/>
  <c r="O20" i="45"/>
  <c r="M19" i="45"/>
  <c r="L19" i="45"/>
  <c r="K19" i="45"/>
  <c r="J19" i="45"/>
  <c r="I19" i="45"/>
  <c r="H19" i="45"/>
  <c r="G19" i="45"/>
  <c r="F19" i="45"/>
  <c r="E19" i="45"/>
  <c r="D19" i="45"/>
  <c r="N19" i="45" s="1"/>
  <c r="O19" i="45" s="1"/>
  <c r="N18" i="45"/>
  <c r="O18" i="45"/>
  <c r="N17" i="45"/>
  <c r="O17" i="45"/>
  <c r="N16" i="45"/>
  <c r="O16" i="45" s="1"/>
  <c r="N15" i="45"/>
  <c r="O15" i="45" s="1"/>
  <c r="N14" i="45"/>
  <c r="O14" i="45" s="1"/>
  <c r="M13" i="45"/>
  <c r="L13" i="45"/>
  <c r="K13" i="45"/>
  <c r="J13" i="45"/>
  <c r="I13" i="45"/>
  <c r="H13" i="45"/>
  <c r="G13" i="45"/>
  <c r="F13" i="45"/>
  <c r="E13" i="45"/>
  <c r="D13" i="45"/>
  <c r="N12" i="45"/>
  <c r="O12" i="45" s="1"/>
  <c r="N11" i="45"/>
  <c r="O11" i="45" s="1"/>
  <c r="M10" i="45"/>
  <c r="L10" i="45"/>
  <c r="K10" i="45"/>
  <c r="J10" i="45"/>
  <c r="I10" i="45"/>
  <c r="H10" i="45"/>
  <c r="G10" i="45"/>
  <c r="F10" i="45"/>
  <c r="E10" i="45"/>
  <c r="D10" i="45"/>
  <c r="N9" i="45"/>
  <c r="O9" i="45" s="1"/>
  <c r="N8" i="45"/>
  <c r="O8" i="45"/>
  <c r="N7" i="45"/>
  <c r="O7" i="45"/>
  <c r="N6" i="45"/>
  <c r="O6" i="45" s="1"/>
  <c r="M5" i="45"/>
  <c r="L5" i="45"/>
  <c r="K5" i="45"/>
  <c r="J5" i="45"/>
  <c r="I5" i="45"/>
  <c r="H5" i="45"/>
  <c r="G5" i="45"/>
  <c r="F5" i="45"/>
  <c r="E5" i="45"/>
  <c r="D5" i="45"/>
  <c r="D29" i="45" s="1"/>
  <c r="N31" i="44"/>
  <c r="O31" i="44"/>
  <c r="N30" i="44"/>
  <c r="O30" i="44" s="1"/>
  <c r="M29" i="44"/>
  <c r="L29" i="44"/>
  <c r="K29" i="44"/>
  <c r="J29" i="44"/>
  <c r="I29" i="44"/>
  <c r="H29" i="44"/>
  <c r="G29" i="44"/>
  <c r="F29" i="44"/>
  <c r="E29" i="44"/>
  <c r="D29" i="44"/>
  <c r="N29" i="44" s="1"/>
  <c r="O29" i="44" s="1"/>
  <c r="N28" i="44"/>
  <c r="O28" i="44" s="1"/>
  <c r="N27" i="44"/>
  <c r="O27" i="44" s="1"/>
  <c r="N26" i="44"/>
  <c r="O26" i="44" s="1"/>
  <c r="M25" i="44"/>
  <c r="L25" i="44"/>
  <c r="K25" i="44"/>
  <c r="J25" i="44"/>
  <c r="I25" i="44"/>
  <c r="H25" i="44"/>
  <c r="G25" i="44"/>
  <c r="F25" i="44"/>
  <c r="E25" i="44"/>
  <c r="D25" i="44"/>
  <c r="N24" i="44"/>
  <c r="O24" i="44" s="1"/>
  <c r="N23" i="44"/>
  <c r="O23" i="44" s="1"/>
  <c r="N22" i="44"/>
  <c r="O22" i="44"/>
  <c r="N21" i="44"/>
  <c r="O21" i="44"/>
  <c r="M20" i="44"/>
  <c r="L20" i="44"/>
  <c r="K20" i="44"/>
  <c r="J20" i="44"/>
  <c r="I20" i="44"/>
  <c r="H20" i="44"/>
  <c r="G20" i="44"/>
  <c r="F20" i="44"/>
  <c r="E20" i="44"/>
  <c r="D20" i="44"/>
  <c r="N19" i="44"/>
  <c r="O19" i="44"/>
  <c r="N18" i="44"/>
  <c r="O18" i="44" s="1"/>
  <c r="N17" i="44"/>
  <c r="O17" i="44" s="1"/>
  <c r="N16" i="44"/>
  <c r="O16" i="44" s="1"/>
  <c r="N15" i="44"/>
  <c r="O15" i="44" s="1"/>
  <c r="N14" i="44"/>
  <c r="O14" i="44"/>
  <c r="N13" i="44"/>
  <c r="O13" i="44"/>
  <c r="M12" i="44"/>
  <c r="L12" i="44"/>
  <c r="K12" i="44"/>
  <c r="J12" i="44"/>
  <c r="I12" i="44"/>
  <c r="H12" i="44"/>
  <c r="G12" i="44"/>
  <c r="F12" i="44"/>
  <c r="E12" i="44"/>
  <c r="D12" i="44"/>
  <c r="N11" i="44"/>
  <c r="O11" i="44"/>
  <c r="M10" i="44"/>
  <c r="L10" i="44"/>
  <c r="K10" i="44"/>
  <c r="J10" i="44"/>
  <c r="I10" i="44"/>
  <c r="H10" i="44"/>
  <c r="G10" i="44"/>
  <c r="F10" i="44"/>
  <c r="E10" i="44"/>
  <c r="D10" i="44"/>
  <c r="N10" i="44" s="1"/>
  <c r="O10" i="44" s="1"/>
  <c r="N9" i="44"/>
  <c r="O9" i="44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E32" i="44" s="1"/>
  <c r="D5" i="44"/>
  <c r="N27" i="43"/>
  <c r="O27" i="43" s="1"/>
  <c r="N26" i="43"/>
  <c r="O26" i="43" s="1"/>
  <c r="N25" i="43"/>
  <c r="O25" i="43" s="1"/>
  <c r="M24" i="43"/>
  <c r="L24" i="43"/>
  <c r="K24" i="43"/>
  <c r="J24" i="43"/>
  <c r="I24" i="43"/>
  <c r="H24" i="43"/>
  <c r="G24" i="43"/>
  <c r="F24" i="43"/>
  <c r="E24" i="43"/>
  <c r="D24" i="43"/>
  <c r="N23" i="43"/>
  <c r="O23" i="43" s="1"/>
  <c r="N22" i="43"/>
  <c r="O22" i="43" s="1"/>
  <c r="N21" i="43"/>
  <c r="O21" i="43" s="1"/>
  <c r="M20" i="43"/>
  <c r="L20" i="43"/>
  <c r="K20" i="43"/>
  <c r="J20" i="43"/>
  <c r="I20" i="43"/>
  <c r="H20" i="43"/>
  <c r="G20" i="43"/>
  <c r="F20" i="43"/>
  <c r="E20" i="43"/>
  <c r="D20" i="43"/>
  <c r="N20" i="43" s="1"/>
  <c r="O20" i="43" s="1"/>
  <c r="N19" i="43"/>
  <c r="O19" i="43"/>
  <c r="N18" i="43"/>
  <c r="O18" i="43" s="1"/>
  <c r="N17" i="43"/>
  <c r="O17" i="43" s="1"/>
  <c r="N16" i="43"/>
  <c r="O16" i="43" s="1"/>
  <c r="N15" i="43"/>
  <c r="O15" i="43" s="1"/>
  <c r="N14" i="43"/>
  <c r="O14" i="43" s="1"/>
  <c r="M13" i="43"/>
  <c r="L13" i="43"/>
  <c r="K13" i="43"/>
  <c r="J13" i="43"/>
  <c r="I13" i="43"/>
  <c r="H13" i="43"/>
  <c r="G13" i="43"/>
  <c r="F13" i="43"/>
  <c r="E13" i="43"/>
  <c r="D13" i="43"/>
  <c r="N13" i="43" s="1"/>
  <c r="O13" i="43" s="1"/>
  <c r="N12" i="43"/>
  <c r="O12" i="43"/>
  <c r="N11" i="43"/>
  <c r="O11" i="43"/>
  <c r="M10" i="43"/>
  <c r="L10" i="43"/>
  <c r="K10" i="43"/>
  <c r="J10" i="43"/>
  <c r="I10" i="43"/>
  <c r="H10" i="43"/>
  <c r="G10" i="43"/>
  <c r="F10" i="43"/>
  <c r="E10" i="43"/>
  <c r="D10" i="43"/>
  <c r="N10" i="43" s="1"/>
  <c r="O10" i="43" s="1"/>
  <c r="N9" i="43"/>
  <c r="O9" i="43"/>
  <c r="N8" i="43"/>
  <c r="O8" i="43" s="1"/>
  <c r="N7" i="43"/>
  <c r="O7" i="43" s="1"/>
  <c r="N6" i="43"/>
  <c r="O6" i="43" s="1"/>
  <c r="M5" i="43"/>
  <c r="L5" i="43"/>
  <c r="K5" i="43"/>
  <c r="K28" i="43" s="1"/>
  <c r="J5" i="43"/>
  <c r="J28" i="43" s="1"/>
  <c r="I5" i="43"/>
  <c r="I28" i="43" s="1"/>
  <c r="H5" i="43"/>
  <c r="G5" i="43"/>
  <c r="F5" i="43"/>
  <c r="E5" i="43"/>
  <c r="D5" i="43"/>
  <c r="N30" i="42"/>
  <c r="O30" i="42" s="1"/>
  <c r="N29" i="42"/>
  <c r="O29" i="42" s="1"/>
  <c r="N28" i="42"/>
  <c r="O28" i="42" s="1"/>
  <c r="M27" i="42"/>
  <c r="L27" i="42"/>
  <c r="K27" i="42"/>
  <c r="J27" i="42"/>
  <c r="I27" i="42"/>
  <c r="H27" i="42"/>
  <c r="G27" i="42"/>
  <c r="F27" i="42"/>
  <c r="E27" i="42"/>
  <c r="D27" i="42"/>
  <c r="N26" i="42"/>
  <c r="O26" i="42" s="1"/>
  <c r="N25" i="42"/>
  <c r="O25" i="42" s="1"/>
  <c r="N24" i="42"/>
  <c r="O24" i="42"/>
  <c r="N23" i="42"/>
  <c r="O23" i="42" s="1"/>
  <c r="M22" i="42"/>
  <c r="L22" i="42"/>
  <c r="K22" i="42"/>
  <c r="J22" i="42"/>
  <c r="I22" i="42"/>
  <c r="H22" i="42"/>
  <c r="G22" i="42"/>
  <c r="F22" i="42"/>
  <c r="E22" i="42"/>
  <c r="D22" i="42"/>
  <c r="N21" i="42"/>
  <c r="O21" i="42" s="1"/>
  <c r="N20" i="42"/>
  <c r="O20" i="42" s="1"/>
  <c r="N19" i="42"/>
  <c r="O19" i="42" s="1"/>
  <c r="N18" i="42"/>
  <c r="O18" i="42" s="1"/>
  <c r="N17" i="42"/>
  <c r="O17" i="42"/>
  <c r="N16" i="42"/>
  <c r="O16" i="42"/>
  <c r="N15" i="42"/>
  <c r="O15" i="42" s="1"/>
  <c r="N14" i="42"/>
  <c r="O14" i="42" s="1"/>
  <c r="M13" i="42"/>
  <c r="L13" i="42"/>
  <c r="K13" i="42"/>
  <c r="J13" i="42"/>
  <c r="I13" i="42"/>
  <c r="H13" i="42"/>
  <c r="G13" i="42"/>
  <c r="F13" i="42"/>
  <c r="E13" i="42"/>
  <c r="D13" i="42"/>
  <c r="N13" i="42" s="1"/>
  <c r="O13" i="42" s="1"/>
  <c r="N12" i="42"/>
  <c r="O12" i="42" s="1"/>
  <c r="N11" i="42"/>
  <c r="O11" i="42" s="1"/>
  <c r="M10" i="42"/>
  <c r="L10" i="42"/>
  <c r="K10" i="42"/>
  <c r="J10" i="42"/>
  <c r="J31" i="42" s="1"/>
  <c r="I10" i="42"/>
  <c r="H10" i="42"/>
  <c r="G10" i="42"/>
  <c r="F10" i="42"/>
  <c r="E10" i="42"/>
  <c r="D10" i="42"/>
  <c r="N9" i="42"/>
  <c r="O9" i="42" s="1"/>
  <c r="N8" i="42"/>
  <c r="O8" i="42" s="1"/>
  <c r="N7" i="42"/>
  <c r="O7" i="42"/>
  <c r="N6" i="42"/>
  <c r="O6" i="42"/>
  <c r="M5" i="42"/>
  <c r="L5" i="42"/>
  <c r="K5" i="42"/>
  <c r="J5" i="42"/>
  <c r="I5" i="42"/>
  <c r="I31" i="42" s="1"/>
  <c r="H5" i="42"/>
  <c r="H31" i="42" s="1"/>
  <c r="G5" i="42"/>
  <c r="G31" i="42" s="1"/>
  <c r="F5" i="42"/>
  <c r="F31" i="42" s="1"/>
  <c r="E5" i="42"/>
  <c r="D5" i="42"/>
  <c r="N29" i="41"/>
  <c r="O29" i="41"/>
  <c r="N28" i="41"/>
  <c r="O28" i="41" s="1"/>
  <c r="N27" i="41"/>
  <c r="O27" i="41" s="1"/>
  <c r="M26" i="41"/>
  <c r="L26" i="41"/>
  <c r="K26" i="41"/>
  <c r="J26" i="41"/>
  <c r="I26" i="41"/>
  <c r="H26" i="41"/>
  <c r="G26" i="41"/>
  <c r="F26" i="41"/>
  <c r="E26" i="41"/>
  <c r="D26" i="41"/>
  <c r="N25" i="41"/>
  <c r="O25" i="41" s="1"/>
  <c r="N24" i="41"/>
  <c r="O24" i="41" s="1"/>
  <c r="N23" i="41"/>
  <c r="O23" i="41" s="1"/>
  <c r="N22" i="41"/>
  <c r="O22" i="41" s="1"/>
  <c r="M21" i="41"/>
  <c r="L21" i="41"/>
  <c r="K21" i="41"/>
  <c r="J21" i="41"/>
  <c r="I21" i="41"/>
  <c r="H21" i="41"/>
  <c r="G21" i="41"/>
  <c r="F21" i="41"/>
  <c r="E21" i="41"/>
  <c r="D21" i="41"/>
  <c r="N20" i="41"/>
  <c r="O20" i="41" s="1"/>
  <c r="N19" i="41"/>
  <c r="O19" i="41"/>
  <c r="N18" i="41"/>
  <c r="O18" i="41" s="1"/>
  <c r="N17" i="41"/>
  <c r="O17" i="41" s="1"/>
  <c r="N16" i="41"/>
  <c r="O16" i="41" s="1"/>
  <c r="N15" i="41"/>
  <c r="O15" i="41" s="1"/>
  <c r="N14" i="41"/>
  <c r="O14" i="41" s="1"/>
  <c r="M13" i="41"/>
  <c r="L13" i="41"/>
  <c r="K13" i="41"/>
  <c r="J13" i="41"/>
  <c r="I13" i="41"/>
  <c r="H13" i="41"/>
  <c r="G13" i="41"/>
  <c r="F13" i="41"/>
  <c r="E13" i="41"/>
  <c r="D13" i="41"/>
  <c r="N12" i="41"/>
  <c r="O12" i="41" s="1"/>
  <c r="N11" i="41"/>
  <c r="O11" i="41"/>
  <c r="M10" i="41"/>
  <c r="L10" i="41"/>
  <c r="K10" i="41"/>
  <c r="K30" i="41" s="1"/>
  <c r="J10" i="41"/>
  <c r="I10" i="41"/>
  <c r="H10" i="41"/>
  <c r="G10" i="41"/>
  <c r="F10" i="41"/>
  <c r="E10" i="41"/>
  <c r="D10" i="4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G5" i="41"/>
  <c r="G30" i="41" s="1"/>
  <c r="F5" i="41"/>
  <c r="E5" i="41"/>
  <c r="E30" i="41" s="1"/>
  <c r="D5" i="41"/>
  <c r="D30" i="41" s="1"/>
  <c r="N28" i="40"/>
  <c r="O28" i="40" s="1"/>
  <c r="N27" i="40"/>
  <c r="O27" i="40" s="1"/>
  <c r="N26" i="40"/>
  <c r="O26" i="40" s="1"/>
  <c r="M25" i="40"/>
  <c r="L25" i="40"/>
  <c r="K25" i="40"/>
  <c r="J25" i="40"/>
  <c r="I25" i="40"/>
  <c r="H25" i="40"/>
  <c r="G25" i="40"/>
  <c r="F25" i="40"/>
  <c r="E25" i="40"/>
  <c r="D25" i="40"/>
  <c r="N24" i="40"/>
  <c r="O24" i="40" s="1"/>
  <c r="N23" i="40"/>
  <c r="O23" i="40" s="1"/>
  <c r="N22" i="40"/>
  <c r="O22" i="40"/>
  <c r="N21" i="40"/>
  <c r="O21" i="40" s="1"/>
  <c r="M20" i="40"/>
  <c r="L20" i="40"/>
  <c r="L29" i="40" s="1"/>
  <c r="K20" i="40"/>
  <c r="J20" i="40"/>
  <c r="I20" i="40"/>
  <c r="H20" i="40"/>
  <c r="G20" i="40"/>
  <c r="F20" i="40"/>
  <c r="E20" i="40"/>
  <c r="D20" i="40"/>
  <c r="N19" i="40"/>
  <c r="O19" i="40" s="1"/>
  <c r="N18" i="40"/>
  <c r="O18" i="40" s="1"/>
  <c r="N17" i="40"/>
  <c r="O17" i="40" s="1"/>
  <c r="N16" i="40"/>
  <c r="O16" i="40" s="1"/>
  <c r="N15" i="40"/>
  <c r="O15" i="40" s="1"/>
  <c r="N14" i="40"/>
  <c r="O14" i="40"/>
  <c r="M13" i="40"/>
  <c r="L13" i="40"/>
  <c r="K13" i="40"/>
  <c r="J13" i="40"/>
  <c r="I13" i="40"/>
  <c r="H13" i="40"/>
  <c r="G13" i="40"/>
  <c r="F13" i="40"/>
  <c r="E13" i="40"/>
  <c r="D13" i="40"/>
  <c r="N12" i="40"/>
  <c r="O12" i="40" s="1"/>
  <c r="N11" i="40"/>
  <c r="O11" i="40" s="1"/>
  <c r="M10" i="40"/>
  <c r="L10" i="40"/>
  <c r="K10" i="40"/>
  <c r="J10" i="40"/>
  <c r="I10" i="40"/>
  <c r="H10" i="40"/>
  <c r="G10" i="40"/>
  <c r="F10" i="40"/>
  <c r="E10" i="40"/>
  <c r="D10" i="40"/>
  <c r="N10" i="40" s="1"/>
  <c r="O10" i="40" s="1"/>
  <c r="N9" i="40"/>
  <c r="O9" i="40" s="1"/>
  <c r="N8" i="40"/>
  <c r="O8" i="40" s="1"/>
  <c r="N7" i="40"/>
  <c r="O7" i="40" s="1"/>
  <c r="N6" i="40"/>
  <c r="O6" i="40" s="1"/>
  <c r="M5" i="40"/>
  <c r="L5" i="40"/>
  <c r="K5" i="40"/>
  <c r="J5" i="40"/>
  <c r="I5" i="40"/>
  <c r="H5" i="40"/>
  <c r="G5" i="40"/>
  <c r="F5" i="40"/>
  <c r="E5" i="40"/>
  <c r="D5" i="40"/>
  <c r="N24" i="39"/>
  <c r="O24" i="39" s="1"/>
  <c r="N23" i="39"/>
  <c r="O23" i="39" s="1"/>
  <c r="M22" i="39"/>
  <c r="L22" i="39"/>
  <c r="K22" i="39"/>
  <c r="J22" i="39"/>
  <c r="I22" i="39"/>
  <c r="H22" i="39"/>
  <c r="G22" i="39"/>
  <c r="F22" i="39"/>
  <c r="E22" i="39"/>
  <c r="D22" i="39"/>
  <c r="N21" i="39"/>
  <c r="O21" i="39"/>
  <c r="N20" i="39"/>
  <c r="O20" i="39" s="1"/>
  <c r="N19" i="39"/>
  <c r="O19" i="39" s="1"/>
  <c r="M18" i="39"/>
  <c r="L18" i="39"/>
  <c r="K18" i="39"/>
  <c r="J18" i="39"/>
  <c r="I18" i="39"/>
  <c r="H18" i="39"/>
  <c r="G18" i="39"/>
  <c r="F18" i="39"/>
  <c r="E18" i="39"/>
  <c r="D18" i="39"/>
  <c r="N17" i="39"/>
  <c r="O17" i="39" s="1"/>
  <c r="N16" i="39"/>
  <c r="O16" i="39" s="1"/>
  <c r="N15" i="39"/>
  <c r="O15" i="39" s="1"/>
  <c r="N14" i="39"/>
  <c r="O14" i="39" s="1"/>
  <c r="M13" i="39"/>
  <c r="L13" i="39"/>
  <c r="K13" i="39"/>
  <c r="J13" i="39"/>
  <c r="I13" i="39"/>
  <c r="H13" i="39"/>
  <c r="G13" i="39"/>
  <c r="F13" i="39"/>
  <c r="E13" i="39"/>
  <c r="D13" i="39"/>
  <c r="N12" i="39"/>
  <c r="O12" i="39"/>
  <c r="N11" i="39"/>
  <c r="O11" i="39" s="1"/>
  <c r="M10" i="39"/>
  <c r="L10" i="39"/>
  <c r="K10" i="39"/>
  <c r="J10" i="39"/>
  <c r="I10" i="39"/>
  <c r="H10" i="39"/>
  <c r="H25" i="39" s="1"/>
  <c r="G10" i="39"/>
  <c r="F10" i="39"/>
  <c r="E10" i="39"/>
  <c r="D10" i="39"/>
  <c r="N9" i="39"/>
  <c r="O9" i="39" s="1"/>
  <c r="N8" i="39"/>
  <c r="O8" i="39" s="1"/>
  <c r="N7" i="39"/>
  <c r="O7" i="39" s="1"/>
  <c r="N6" i="39"/>
  <c r="O6" i="39"/>
  <c r="M5" i="39"/>
  <c r="L5" i="39"/>
  <c r="K5" i="39"/>
  <c r="J5" i="39"/>
  <c r="I5" i="39"/>
  <c r="H5" i="39"/>
  <c r="G5" i="39"/>
  <c r="F5" i="39"/>
  <c r="F25" i="39" s="1"/>
  <c r="E5" i="39"/>
  <c r="D5" i="39"/>
  <c r="D25" i="39" s="1"/>
  <c r="N31" i="38"/>
  <c r="O31" i="38" s="1"/>
  <c r="M30" i="38"/>
  <c r="L30" i="38"/>
  <c r="K30" i="38"/>
  <c r="J30" i="38"/>
  <c r="I30" i="38"/>
  <c r="H30" i="38"/>
  <c r="G30" i="38"/>
  <c r="F30" i="38"/>
  <c r="E30" i="38"/>
  <c r="D30" i="38"/>
  <c r="N29" i="38"/>
  <c r="O29" i="38" s="1"/>
  <c r="N28" i="38"/>
  <c r="O28" i="38" s="1"/>
  <c r="N27" i="38"/>
  <c r="O27" i="38"/>
  <c r="M26" i="38"/>
  <c r="L26" i="38"/>
  <c r="K26" i="38"/>
  <c r="J26" i="38"/>
  <c r="I26" i="38"/>
  <c r="H26" i="38"/>
  <c r="G26" i="38"/>
  <c r="F26" i="38"/>
  <c r="E26" i="38"/>
  <c r="D26" i="38"/>
  <c r="N25" i="38"/>
  <c r="O25" i="38" s="1"/>
  <c r="N24" i="38"/>
  <c r="O24" i="38" s="1"/>
  <c r="N23" i="38"/>
  <c r="O23" i="38" s="1"/>
  <c r="N22" i="38"/>
  <c r="O22" i="38" s="1"/>
  <c r="M21" i="38"/>
  <c r="L21" i="38"/>
  <c r="K21" i="38"/>
  <c r="J21" i="38"/>
  <c r="I21" i="38"/>
  <c r="H21" i="38"/>
  <c r="G21" i="38"/>
  <c r="F21" i="38"/>
  <c r="E21" i="38"/>
  <c r="D21" i="38"/>
  <c r="N20" i="38"/>
  <c r="O20" i="38" s="1"/>
  <c r="N19" i="38"/>
  <c r="O19" i="38" s="1"/>
  <c r="N18" i="38"/>
  <c r="O18" i="38" s="1"/>
  <c r="N17" i="38"/>
  <c r="O17" i="38" s="1"/>
  <c r="N16" i="38"/>
  <c r="O16" i="38" s="1"/>
  <c r="N15" i="38"/>
  <c r="O15" i="38" s="1"/>
  <c r="N14" i="38"/>
  <c r="O14" i="38" s="1"/>
  <c r="M13" i="38"/>
  <c r="L13" i="38"/>
  <c r="K13" i="38"/>
  <c r="J13" i="38"/>
  <c r="I13" i="38"/>
  <c r="I32" i="38" s="1"/>
  <c r="H13" i="38"/>
  <c r="H32" i="38" s="1"/>
  <c r="G13" i="38"/>
  <c r="F13" i="38"/>
  <c r="E13" i="38"/>
  <c r="D13" i="38"/>
  <c r="N12" i="38"/>
  <c r="O12" i="38" s="1"/>
  <c r="N11" i="38"/>
  <c r="O11" i="38" s="1"/>
  <c r="M10" i="38"/>
  <c r="L10" i="38"/>
  <c r="K10" i="38"/>
  <c r="J10" i="38"/>
  <c r="I10" i="38"/>
  <c r="H10" i="38"/>
  <c r="G10" i="38"/>
  <c r="F10" i="38"/>
  <c r="E10" i="38"/>
  <c r="E32" i="38" s="1"/>
  <c r="D10" i="38"/>
  <c r="N9" i="38"/>
  <c r="O9" i="38" s="1"/>
  <c r="N8" i="38"/>
  <c r="O8" i="38" s="1"/>
  <c r="N7" i="38"/>
  <c r="O7" i="38" s="1"/>
  <c r="N6" i="38"/>
  <c r="O6" i="38" s="1"/>
  <c r="M5" i="38"/>
  <c r="L5" i="38"/>
  <c r="L32" i="38"/>
  <c r="K5" i="38"/>
  <c r="J5" i="38"/>
  <c r="J32" i="38" s="1"/>
  <c r="I5" i="38"/>
  <c r="H5" i="38"/>
  <c r="G5" i="38"/>
  <c r="F5" i="38"/>
  <c r="E5" i="38"/>
  <c r="D5" i="38"/>
  <c r="N27" i="37"/>
  <c r="O27" i="37" s="1"/>
  <c r="N26" i="37"/>
  <c r="O26" i="37" s="1"/>
  <c r="N25" i="37"/>
  <c r="O25" i="37" s="1"/>
  <c r="M24" i="37"/>
  <c r="L24" i="37"/>
  <c r="K24" i="37"/>
  <c r="J24" i="37"/>
  <c r="I24" i="37"/>
  <c r="H24" i="37"/>
  <c r="G24" i="37"/>
  <c r="F24" i="37"/>
  <c r="E24" i="37"/>
  <c r="D24" i="37"/>
  <c r="N23" i="37"/>
  <c r="O23" i="37" s="1"/>
  <c r="N22" i="37"/>
  <c r="O22" i="37" s="1"/>
  <c r="N21" i="37"/>
  <c r="O21" i="37" s="1"/>
  <c r="N20" i="37"/>
  <c r="O20" i="37" s="1"/>
  <c r="M19" i="37"/>
  <c r="L19" i="37"/>
  <c r="K19" i="37"/>
  <c r="J19" i="37"/>
  <c r="I19" i="37"/>
  <c r="H19" i="37"/>
  <c r="G19" i="37"/>
  <c r="F19" i="37"/>
  <c r="E19" i="37"/>
  <c r="D19" i="37"/>
  <c r="N19" i="37" s="1"/>
  <c r="O19" i="37" s="1"/>
  <c r="N18" i="37"/>
  <c r="O18" i="37"/>
  <c r="N17" i="37"/>
  <c r="O17" i="37" s="1"/>
  <c r="N16" i="37"/>
  <c r="O16" i="37" s="1"/>
  <c r="N15" i="37"/>
  <c r="O15" i="37" s="1"/>
  <c r="N14" i="37"/>
  <c r="O14" i="37"/>
  <c r="M13" i="37"/>
  <c r="L13" i="37"/>
  <c r="K13" i="37"/>
  <c r="J13" i="37"/>
  <c r="I13" i="37"/>
  <c r="H13" i="37"/>
  <c r="G13" i="37"/>
  <c r="F13" i="37"/>
  <c r="E13" i="37"/>
  <c r="D13" i="37"/>
  <c r="N12" i="37"/>
  <c r="O12" i="37" s="1"/>
  <c r="N11" i="37"/>
  <c r="O11" i="37"/>
  <c r="M10" i="37"/>
  <c r="M28" i="37" s="1"/>
  <c r="L10" i="37"/>
  <c r="K10" i="37"/>
  <c r="J10" i="37"/>
  <c r="I10" i="37"/>
  <c r="H10" i="37"/>
  <c r="G10" i="37"/>
  <c r="F10" i="37"/>
  <c r="E10" i="37"/>
  <c r="D10" i="37"/>
  <c r="N9" i="37"/>
  <c r="O9" i="37" s="1"/>
  <c r="N8" i="37"/>
  <c r="O8" i="37"/>
  <c r="N7" i="37"/>
  <c r="O7" i="37" s="1"/>
  <c r="N6" i="37"/>
  <c r="O6" i="37" s="1"/>
  <c r="M5" i="37"/>
  <c r="L5" i="37"/>
  <c r="K5" i="37"/>
  <c r="K28" i="37" s="1"/>
  <c r="J5" i="37"/>
  <c r="I5" i="37"/>
  <c r="H5" i="37"/>
  <c r="H28" i="37" s="1"/>
  <c r="G5" i="37"/>
  <c r="F5" i="37"/>
  <c r="F28" i="37" s="1"/>
  <c r="E5" i="37"/>
  <c r="D5" i="37"/>
  <c r="N28" i="36"/>
  <c r="O28" i="36" s="1"/>
  <c r="N27" i="36"/>
  <c r="O27" i="36" s="1"/>
  <c r="N26" i="36"/>
  <c r="O26" i="36" s="1"/>
  <c r="M25" i="36"/>
  <c r="L25" i="36"/>
  <c r="K25" i="36"/>
  <c r="J25" i="36"/>
  <c r="I25" i="36"/>
  <c r="H25" i="36"/>
  <c r="G25" i="36"/>
  <c r="F25" i="36"/>
  <c r="F29" i="36" s="1"/>
  <c r="E25" i="36"/>
  <c r="D25" i="36"/>
  <c r="N25" i="36" s="1"/>
  <c r="O25" i="36" s="1"/>
  <c r="N24" i="36"/>
  <c r="O24" i="36"/>
  <c r="N23" i="36"/>
  <c r="O23" i="36" s="1"/>
  <c r="N22" i="36"/>
  <c r="O22" i="36" s="1"/>
  <c r="N21" i="36"/>
  <c r="O21" i="36"/>
  <c r="M20" i="36"/>
  <c r="L20" i="36"/>
  <c r="K20" i="36"/>
  <c r="J20" i="36"/>
  <c r="I20" i="36"/>
  <c r="H20" i="36"/>
  <c r="G20" i="36"/>
  <c r="F20" i="36"/>
  <c r="E20" i="36"/>
  <c r="D20" i="36"/>
  <c r="N19" i="36"/>
  <c r="O19" i="36" s="1"/>
  <c r="N18" i="36"/>
  <c r="O18" i="36" s="1"/>
  <c r="N17" i="36"/>
  <c r="O17" i="36" s="1"/>
  <c r="N16" i="36"/>
  <c r="O16" i="36" s="1"/>
  <c r="N15" i="36"/>
  <c r="O15" i="36" s="1"/>
  <c r="N14" i="36"/>
  <c r="O14" i="36"/>
  <c r="M13" i="36"/>
  <c r="L13" i="36"/>
  <c r="K13" i="36"/>
  <c r="J13" i="36"/>
  <c r="I13" i="36"/>
  <c r="H13" i="36"/>
  <c r="G13" i="36"/>
  <c r="F13" i="36"/>
  <c r="E13" i="36"/>
  <c r="D13" i="36"/>
  <c r="N12" i="36"/>
  <c r="O12" i="36"/>
  <c r="N11" i="36"/>
  <c r="O11" i="36" s="1"/>
  <c r="M10" i="36"/>
  <c r="M29" i="36" s="1"/>
  <c r="L10" i="36"/>
  <c r="K10" i="36"/>
  <c r="J10" i="36"/>
  <c r="I10" i="36"/>
  <c r="H10" i="36"/>
  <c r="G10" i="36"/>
  <c r="F10" i="36"/>
  <c r="E10" i="36"/>
  <c r="D10" i="36"/>
  <c r="N9" i="36"/>
  <c r="O9" i="36" s="1"/>
  <c r="N8" i="36"/>
  <c r="O8" i="36"/>
  <c r="N7" i="36"/>
  <c r="O7" i="36" s="1"/>
  <c r="N6" i="36"/>
  <c r="O6" i="36" s="1"/>
  <c r="M5" i="36"/>
  <c r="L5" i="36"/>
  <c r="K5" i="36"/>
  <c r="K29" i="36" s="1"/>
  <c r="J5" i="36"/>
  <c r="J29" i="36"/>
  <c r="I5" i="36"/>
  <c r="I29" i="36" s="1"/>
  <c r="H5" i="36"/>
  <c r="H29" i="36" s="1"/>
  <c r="G5" i="36"/>
  <c r="G29" i="36" s="1"/>
  <c r="F5" i="36"/>
  <c r="E5" i="36"/>
  <c r="D5" i="36"/>
  <c r="D29" i="36" s="1"/>
  <c r="N30" i="35"/>
  <c r="O30" i="35" s="1"/>
  <c r="M29" i="35"/>
  <c r="L29" i="35"/>
  <c r="K29" i="35"/>
  <c r="J29" i="35"/>
  <c r="I29" i="35"/>
  <c r="H29" i="35"/>
  <c r="G29" i="35"/>
  <c r="F29" i="35"/>
  <c r="E29" i="35"/>
  <c r="D29" i="35"/>
  <c r="N28" i="35"/>
  <c r="O28" i="35"/>
  <c r="N27" i="35"/>
  <c r="O27" i="35" s="1"/>
  <c r="N26" i="35"/>
  <c r="O26" i="35" s="1"/>
  <c r="M25" i="35"/>
  <c r="L25" i="35"/>
  <c r="K25" i="35"/>
  <c r="J25" i="35"/>
  <c r="I25" i="35"/>
  <c r="H25" i="35"/>
  <c r="G25" i="35"/>
  <c r="F25" i="35"/>
  <c r="E25" i="35"/>
  <c r="D25" i="35"/>
  <c r="N25" i="35" s="1"/>
  <c r="O25" i="35" s="1"/>
  <c r="N24" i="35"/>
  <c r="O24" i="35"/>
  <c r="N23" i="35"/>
  <c r="O23" i="35" s="1"/>
  <c r="N22" i="35"/>
  <c r="O22" i="35" s="1"/>
  <c r="N21" i="35"/>
  <c r="O21" i="35"/>
  <c r="M20" i="35"/>
  <c r="L20" i="35"/>
  <c r="K20" i="35"/>
  <c r="J20" i="35"/>
  <c r="I20" i="35"/>
  <c r="H20" i="35"/>
  <c r="G20" i="35"/>
  <c r="F20" i="35"/>
  <c r="E20" i="35"/>
  <c r="D20" i="35"/>
  <c r="N19" i="35"/>
  <c r="O19" i="35" s="1"/>
  <c r="N18" i="35"/>
  <c r="O18" i="35" s="1"/>
  <c r="N17" i="35"/>
  <c r="O17" i="35"/>
  <c r="N16" i="35"/>
  <c r="O16" i="35" s="1"/>
  <c r="N15" i="35"/>
  <c r="O15" i="35" s="1"/>
  <c r="N14" i="35"/>
  <c r="O14" i="35"/>
  <c r="M13" i="35"/>
  <c r="L13" i="35"/>
  <c r="K13" i="35"/>
  <c r="J13" i="35"/>
  <c r="I13" i="35"/>
  <c r="H13" i="35"/>
  <c r="G13" i="35"/>
  <c r="F13" i="35"/>
  <c r="E13" i="35"/>
  <c r="D13" i="35"/>
  <c r="N12" i="35"/>
  <c r="O12" i="35" s="1"/>
  <c r="N11" i="35"/>
  <c r="O11" i="35" s="1"/>
  <c r="M10" i="35"/>
  <c r="L10" i="35"/>
  <c r="K10" i="35"/>
  <c r="J10" i="35"/>
  <c r="I10" i="35"/>
  <c r="H10" i="35"/>
  <c r="G10" i="35"/>
  <c r="G31" i="35" s="1"/>
  <c r="F10" i="35"/>
  <c r="E10" i="35"/>
  <c r="D10" i="35"/>
  <c r="N9" i="35"/>
  <c r="O9" i="35" s="1"/>
  <c r="N8" i="35"/>
  <c r="O8" i="35"/>
  <c r="N7" i="35"/>
  <c r="O7" i="35" s="1"/>
  <c r="N6" i="35"/>
  <c r="O6" i="35" s="1"/>
  <c r="M5" i="35"/>
  <c r="M31" i="35" s="1"/>
  <c r="L5" i="35"/>
  <c r="K5" i="35"/>
  <c r="J5" i="35"/>
  <c r="J31" i="35" s="1"/>
  <c r="I5" i="35"/>
  <c r="H5" i="35"/>
  <c r="G5" i="35"/>
  <c r="F5" i="35"/>
  <c r="E5" i="35"/>
  <c r="D5" i="35"/>
  <c r="N30" i="34"/>
  <c r="O30" i="34"/>
  <c r="N29" i="34"/>
  <c r="O29" i="34" s="1"/>
  <c r="N28" i="34"/>
  <c r="O28" i="34" s="1"/>
  <c r="M27" i="34"/>
  <c r="L27" i="34"/>
  <c r="K27" i="34"/>
  <c r="J27" i="34"/>
  <c r="I27" i="34"/>
  <c r="H27" i="34"/>
  <c r="G27" i="34"/>
  <c r="F27" i="34"/>
  <c r="E27" i="34"/>
  <c r="D27" i="34"/>
  <c r="N26" i="34"/>
  <c r="O26" i="34" s="1"/>
  <c r="N25" i="34"/>
  <c r="O25" i="34" s="1"/>
  <c r="N24" i="34"/>
  <c r="O24" i="34"/>
  <c r="N23" i="34"/>
  <c r="O23" i="34"/>
  <c r="M22" i="34"/>
  <c r="L22" i="34"/>
  <c r="K22" i="34"/>
  <c r="J22" i="34"/>
  <c r="I22" i="34"/>
  <c r="H22" i="34"/>
  <c r="G22" i="34"/>
  <c r="F22" i="34"/>
  <c r="E22" i="34"/>
  <c r="D22" i="34"/>
  <c r="N21" i="34"/>
  <c r="O21" i="34"/>
  <c r="N20" i="34"/>
  <c r="O20" i="34" s="1"/>
  <c r="N19" i="34"/>
  <c r="O19" i="34" s="1"/>
  <c r="N18" i="34"/>
  <c r="O18" i="34" s="1"/>
  <c r="N17" i="34"/>
  <c r="O17" i="34"/>
  <c r="N16" i="34"/>
  <c r="O16" i="34" s="1"/>
  <c r="N15" i="34"/>
  <c r="O15" i="34"/>
  <c r="N14" i="34"/>
  <c r="O14" i="34" s="1"/>
  <c r="M13" i="34"/>
  <c r="L13" i="34"/>
  <c r="K13" i="34"/>
  <c r="J13" i="34"/>
  <c r="I13" i="34"/>
  <c r="H13" i="34"/>
  <c r="G13" i="34"/>
  <c r="F13" i="34"/>
  <c r="E13" i="34"/>
  <c r="D13" i="34"/>
  <c r="N12" i="34"/>
  <c r="O12" i="34" s="1"/>
  <c r="N11" i="34"/>
  <c r="O11" i="34" s="1"/>
  <c r="M10" i="34"/>
  <c r="L10" i="34"/>
  <c r="K10" i="34"/>
  <c r="J10" i="34"/>
  <c r="I10" i="34"/>
  <c r="H10" i="34"/>
  <c r="G10" i="34"/>
  <c r="F10" i="34"/>
  <c r="E10" i="34"/>
  <c r="D10" i="34"/>
  <c r="D31" i="34" s="1"/>
  <c r="N9" i="34"/>
  <c r="O9" i="34" s="1"/>
  <c r="N8" i="34"/>
  <c r="O8" i="34" s="1"/>
  <c r="N7" i="34"/>
  <c r="O7" i="34" s="1"/>
  <c r="N6" i="34"/>
  <c r="O6" i="34" s="1"/>
  <c r="M5" i="34"/>
  <c r="L5" i="34"/>
  <c r="K5" i="34"/>
  <c r="J5" i="34"/>
  <c r="I5" i="34"/>
  <c r="H5" i="34"/>
  <c r="G5" i="34"/>
  <c r="F5" i="34"/>
  <c r="E5" i="34"/>
  <c r="D5" i="34"/>
  <c r="N5" i="34" s="1"/>
  <c r="O5" i="34" s="1"/>
  <c r="N23" i="33"/>
  <c r="O23" i="33"/>
  <c r="N24" i="33"/>
  <c r="O24" i="33" s="1"/>
  <c r="N25" i="33"/>
  <c r="O25" i="33" s="1"/>
  <c r="N26" i="33"/>
  <c r="O26" i="33" s="1"/>
  <c r="N14" i="33"/>
  <c r="O14" i="33"/>
  <c r="N15" i="33"/>
  <c r="O15" i="33" s="1"/>
  <c r="N16" i="33"/>
  <c r="O16" i="33"/>
  <c r="N17" i="33"/>
  <c r="O17" i="33" s="1"/>
  <c r="N18" i="33"/>
  <c r="O18" i="33" s="1"/>
  <c r="N19" i="33"/>
  <c r="O19" i="33" s="1"/>
  <c r="N20" i="33"/>
  <c r="O20" i="33" s="1"/>
  <c r="N21" i="33"/>
  <c r="O21" i="33" s="1"/>
  <c r="E22" i="33"/>
  <c r="F22" i="33"/>
  <c r="G22" i="33"/>
  <c r="H22" i="33"/>
  <c r="I22" i="33"/>
  <c r="J22" i="33"/>
  <c r="K22" i="33"/>
  <c r="L22" i="33"/>
  <c r="M22" i="33"/>
  <c r="D22" i="33"/>
  <c r="E13" i="33"/>
  <c r="F13" i="33"/>
  <c r="G13" i="33"/>
  <c r="H13" i="33"/>
  <c r="I13" i="33"/>
  <c r="J13" i="33"/>
  <c r="K13" i="33"/>
  <c r="L13" i="33"/>
  <c r="M13" i="33"/>
  <c r="D13" i="33"/>
  <c r="E10" i="33"/>
  <c r="F10" i="33"/>
  <c r="G10" i="33"/>
  <c r="H10" i="33"/>
  <c r="I10" i="33"/>
  <c r="J10" i="33"/>
  <c r="K10" i="33"/>
  <c r="L10" i="33"/>
  <c r="M10" i="33"/>
  <c r="D10" i="33"/>
  <c r="N10" i="33" s="1"/>
  <c r="O10" i="33" s="1"/>
  <c r="E5" i="33"/>
  <c r="F5" i="33"/>
  <c r="G5" i="33"/>
  <c r="G31" i="33" s="1"/>
  <c r="H5" i="33"/>
  <c r="I5" i="33"/>
  <c r="J5" i="33"/>
  <c r="K5" i="33"/>
  <c r="L5" i="33"/>
  <c r="L31" i="33" s="1"/>
  <c r="M5" i="33"/>
  <c r="D5" i="33"/>
  <c r="N29" i="33"/>
  <c r="O29" i="33"/>
  <c r="N30" i="33"/>
  <c r="O30" i="33"/>
  <c r="N28" i="33"/>
  <c r="O28" i="33" s="1"/>
  <c r="E27" i="33"/>
  <c r="N27" i="33" s="1"/>
  <c r="O27" i="33" s="1"/>
  <c r="F27" i="33"/>
  <c r="G27" i="33"/>
  <c r="H27" i="33"/>
  <c r="H31" i="33" s="1"/>
  <c r="I27" i="33"/>
  <c r="J27" i="33"/>
  <c r="K27" i="33"/>
  <c r="L27" i="33"/>
  <c r="M27" i="33"/>
  <c r="D27" i="33"/>
  <c r="N11" i="33"/>
  <c r="O11" i="33" s="1"/>
  <c r="N12" i="33"/>
  <c r="O12" i="33" s="1"/>
  <c r="N7" i="33"/>
  <c r="O7" i="33" s="1"/>
  <c r="N8" i="33"/>
  <c r="O8" i="33"/>
  <c r="N9" i="33"/>
  <c r="O9" i="33"/>
  <c r="N6" i="33"/>
  <c r="O6" i="33" s="1"/>
  <c r="N5" i="40"/>
  <c r="O5" i="40" s="1"/>
  <c r="N10" i="41"/>
  <c r="O10" i="41" s="1"/>
  <c r="L28" i="37" l="1"/>
  <c r="M32" i="38"/>
  <c r="K31" i="42"/>
  <c r="I30" i="41"/>
  <c r="N22" i="42"/>
  <c r="O22" i="42" s="1"/>
  <c r="L25" i="39"/>
  <c r="M25" i="39"/>
  <c r="F29" i="40"/>
  <c r="N25" i="40"/>
  <c r="O25" i="40" s="1"/>
  <c r="M30" i="41"/>
  <c r="G29" i="45"/>
  <c r="K31" i="33"/>
  <c r="I31" i="34"/>
  <c r="N13" i="36"/>
  <c r="O13" i="36" s="1"/>
  <c r="G29" i="40"/>
  <c r="L28" i="43"/>
  <c r="F32" i="44"/>
  <c r="M34" i="46"/>
  <c r="N5" i="39"/>
  <c r="O5" i="39" s="1"/>
  <c r="D28" i="37"/>
  <c r="N28" i="37" s="1"/>
  <c r="O28" i="37" s="1"/>
  <c r="N18" i="39"/>
  <c r="O18" i="39" s="1"/>
  <c r="J25" i="39"/>
  <c r="J30" i="41"/>
  <c r="D29" i="40"/>
  <c r="N13" i="33"/>
  <c r="O13" i="33" s="1"/>
  <c r="H31" i="35"/>
  <c r="L34" i="46"/>
  <c r="J31" i="33"/>
  <c r="F32" i="38"/>
  <c r="H29" i="40"/>
  <c r="N20" i="40"/>
  <c r="O20" i="40" s="1"/>
  <c r="G32" i="44"/>
  <c r="N34" i="46"/>
  <c r="N5" i="38"/>
  <c r="O5" i="38" s="1"/>
  <c r="N21" i="38"/>
  <c r="O21" i="38" s="1"/>
  <c r="E31" i="35"/>
  <c r="N20" i="36"/>
  <c r="O20" i="36" s="1"/>
  <c r="H34" i="46"/>
  <c r="O34" i="46" s="1"/>
  <c r="P34" i="46" s="1"/>
  <c r="H31" i="34"/>
  <c r="N30" i="38"/>
  <c r="O30" i="38" s="1"/>
  <c r="I31" i="33"/>
  <c r="K31" i="34"/>
  <c r="N13" i="34"/>
  <c r="O13" i="34" s="1"/>
  <c r="K31" i="35"/>
  <c r="G32" i="38"/>
  <c r="N26" i="38"/>
  <c r="O26" i="38" s="1"/>
  <c r="I25" i="39"/>
  <c r="I29" i="40"/>
  <c r="N21" i="41"/>
  <c r="O21" i="41" s="1"/>
  <c r="H32" i="44"/>
  <c r="N27" i="45"/>
  <c r="O27" i="45" s="1"/>
  <c r="O32" i="46"/>
  <c r="P32" i="46" s="1"/>
  <c r="N23" i="45"/>
  <c r="O23" i="45" s="1"/>
  <c r="D31" i="33"/>
  <c r="N31" i="33" s="1"/>
  <c r="O31" i="33" s="1"/>
  <c r="N26" i="41"/>
  <c r="O26" i="41" s="1"/>
  <c r="M31" i="42"/>
  <c r="O5" i="46"/>
  <c r="P5" i="46" s="1"/>
  <c r="D31" i="35"/>
  <c r="E28" i="37"/>
  <c r="G28" i="37"/>
  <c r="J29" i="40"/>
  <c r="D28" i="43"/>
  <c r="N13" i="40"/>
  <c r="O13" i="40" s="1"/>
  <c r="N10" i="35"/>
  <c r="O10" i="35" s="1"/>
  <c r="L29" i="36"/>
  <c r="N13" i="38"/>
  <c r="O13" i="38" s="1"/>
  <c r="F31" i="34"/>
  <c r="K34" i="46"/>
  <c r="L31" i="34"/>
  <c r="L31" i="35"/>
  <c r="M31" i="34"/>
  <c r="N20" i="35"/>
  <c r="O20" i="35" s="1"/>
  <c r="N5" i="36"/>
  <c r="O5" i="36" s="1"/>
  <c r="K29" i="40"/>
  <c r="N13" i="41"/>
  <c r="O13" i="41" s="1"/>
  <c r="J32" i="44"/>
  <c r="N25" i="44"/>
  <c r="O25" i="44" s="1"/>
  <c r="N29" i="35"/>
  <c r="O29" i="35" s="1"/>
  <c r="F30" i="41"/>
  <c r="N30" i="41" s="1"/>
  <c r="O30" i="41" s="1"/>
  <c r="L29" i="45"/>
  <c r="N29" i="45" s="1"/>
  <c r="O29" i="45" s="1"/>
  <c r="I29" i="45"/>
  <c r="G34" i="46"/>
  <c r="F31" i="35"/>
  <c r="N27" i="42"/>
  <c r="O27" i="42" s="1"/>
  <c r="K29" i="45"/>
  <c r="F31" i="33"/>
  <c r="E31" i="34"/>
  <c r="N31" i="34" s="1"/>
  <c r="O31" i="34" s="1"/>
  <c r="K25" i="39"/>
  <c r="L31" i="42"/>
  <c r="J31" i="34"/>
  <c r="N10" i="39"/>
  <c r="O10" i="39" s="1"/>
  <c r="N22" i="39"/>
  <c r="O22" i="39" s="1"/>
  <c r="N10" i="42"/>
  <c r="O10" i="42" s="1"/>
  <c r="F28" i="43"/>
  <c r="N28" i="43" s="1"/>
  <c r="O28" i="43" s="1"/>
  <c r="K32" i="44"/>
  <c r="N12" i="44"/>
  <c r="O12" i="44" s="1"/>
  <c r="N20" i="44"/>
  <c r="O20" i="44" s="1"/>
  <c r="E29" i="45"/>
  <c r="O13" i="46"/>
  <c r="P13" i="46" s="1"/>
  <c r="N5" i="37"/>
  <c r="O5" i="37" s="1"/>
  <c r="K32" i="38"/>
  <c r="N10" i="45"/>
  <c r="O10" i="45" s="1"/>
  <c r="N24" i="43"/>
  <c r="O24" i="43" s="1"/>
  <c r="E34" i="46"/>
  <c r="H30" i="41"/>
  <c r="J29" i="45"/>
  <c r="E31" i="42"/>
  <c r="I34" i="46"/>
  <c r="N22" i="33"/>
  <c r="O22" i="33" s="1"/>
  <c r="D32" i="38"/>
  <c r="N32" i="38" s="1"/>
  <c r="O32" i="38" s="1"/>
  <c r="M29" i="45"/>
  <c r="M31" i="33"/>
  <c r="N13" i="39"/>
  <c r="O13" i="39" s="1"/>
  <c r="E29" i="40"/>
  <c r="N29" i="40" s="1"/>
  <c r="O29" i="40" s="1"/>
  <c r="L30" i="41"/>
  <c r="I32" i="44"/>
  <c r="N22" i="34"/>
  <c r="O22" i="34" s="1"/>
  <c r="G31" i="34"/>
  <c r="J28" i="37"/>
  <c r="M29" i="40"/>
  <c r="D31" i="42"/>
  <c r="G28" i="43"/>
  <c r="E28" i="43"/>
  <c r="L32" i="44"/>
  <c r="F34" i="46"/>
  <c r="N24" i="37"/>
  <c r="O24" i="37" s="1"/>
  <c r="F29" i="45"/>
  <c r="G25" i="39"/>
  <c r="H29" i="45"/>
  <c r="J34" i="46"/>
  <c r="I31" i="35"/>
  <c r="N5" i="33"/>
  <c r="O5" i="33" s="1"/>
  <c r="H28" i="43"/>
  <c r="M28" i="43"/>
  <c r="M32" i="44"/>
  <c r="O28" i="46"/>
  <c r="P28" i="46" s="1"/>
  <c r="O32" i="47"/>
  <c r="P32" i="47" s="1"/>
  <c r="N31" i="35"/>
  <c r="O31" i="35" s="1"/>
  <c r="N31" i="42"/>
  <c r="O31" i="42" s="1"/>
  <c r="O10" i="46"/>
  <c r="P10" i="46" s="1"/>
  <c r="N5" i="45"/>
  <c r="O5" i="45" s="1"/>
  <c r="N5" i="41"/>
  <c r="O5" i="41" s="1"/>
  <c r="N10" i="34"/>
  <c r="O10" i="34" s="1"/>
  <c r="I28" i="37"/>
  <c r="N13" i="37"/>
  <c r="O13" i="37" s="1"/>
  <c r="N5" i="44"/>
  <c r="O5" i="44" s="1"/>
  <c r="N10" i="36"/>
  <c r="O10" i="36" s="1"/>
  <c r="N10" i="38"/>
  <c r="O10" i="38" s="1"/>
  <c r="O21" i="46"/>
  <c r="P21" i="46" s="1"/>
  <c r="N13" i="45"/>
  <c r="O13" i="45" s="1"/>
  <c r="N5" i="43"/>
  <c r="O5" i="43" s="1"/>
  <c r="N5" i="42"/>
  <c r="O5" i="42" s="1"/>
  <c r="N13" i="35"/>
  <c r="O13" i="35" s="1"/>
  <c r="D32" i="44"/>
  <c r="N5" i="35"/>
  <c r="O5" i="35" s="1"/>
  <c r="E31" i="33"/>
  <c r="N10" i="37"/>
  <c r="O10" i="37" s="1"/>
  <c r="N27" i="34"/>
  <c r="O27" i="34" s="1"/>
  <c r="E29" i="36"/>
  <c r="N29" i="36" s="1"/>
  <c r="O29" i="36" s="1"/>
  <c r="E25" i="39"/>
  <c r="N25" i="39" s="1"/>
  <c r="O25" i="39" s="1"/>
  <c r="N32" i="44" l="1"/>
  <c r="O32" i="44" s="1"/>
</calcChain>
</file>

<file path=xl/sharedStrings.xml><?xml version="1.0" encoding="utf-8"?>
<sst xmlns="http://schemas.openxmlformats.org/spreadsheetml/2006/main" count="740" uniqueCount="111">
  <si>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</si>
  <si>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</si>
  <si>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</si>
  <si>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</si>
  <si>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</si>
  <si>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</si>
  <si>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</si>
  <si>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</si>
  <si>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</si>
  <si>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First Local Option Fuel Tax (1 to 6 Cents)</t>
  </si>
  <si>
    <t>Utility Service Tax - Electricity</t>
  </si>
  <si>
    <t>Communications Services Taxes</t>
  </si>
  <si>
    <t>Permits, Fees, and Special Assessments</t>
  </si>
  <si>
    <t>Franchise Fee - Electricity</t>
  </si>
  <si>
    <t>Other Permits, Fees, and Special Assessments</t>
  </si>
  <si>
    <t>Intergovernmental Revenue</t>
  </si>
  <si>
    <t>Federal Grant - Physical Environment - Other Physical Environment</t>
  </si>
  <si>
    <t>State Grant - Physical Environment - Water Supply System</t>
  </si>
  <si>
    <t>State Grant - Physical Environment - Sewer / Wastewater</t>
  </si>
  <si>
    <t>State Grant - Physical Environment - Other Physical Environment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</si>
  <si>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</si>
  <si>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</si>
  <si>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</si>
  <si>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</si>
  <si>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Governmental Funds</t>
  </si>
  <si>
    <t>Proprietary Funds</t>
  </si>
  <si>
    <t>Account Total</t>
  </si>
  <si>
    <t>Fiduciary Funds</t>
  </si>
  <si>
    <t>Charges for Services</t>
  </si>
  <si>
    <t>Physical Environment - Water Utility</t>
  </si>
  <si>
    <t>Physical Environment - Garbage / Solid Waste</t>
  </si>
  <si>
    <t>Physical Environment - Sewer / Wastewater Utility</t>
  </si>
  <si>
    <t>Physical Environment - Cemetary</t>
  </si>
  <si>
    <t>Total - All Account Codes</t>
  </si>
  <si>
    <t>Local Fiscal Year Ended September 30, 2009</t>
  </si>
  <si>
    <t>Interest and Other Earnings - Interest</t>
  </si>
  <si>
    <t>Interest and Other Earnings - Net Increase (Decrease) in Fair Value of Investments</t>
  </si>
  <si>
    <t>Other Miscellaneous Revenues - Other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</si>
  <si>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</si>
  <si>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</si>
  <si>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</si>
  <si>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</si>
  <si>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</si>
  <si>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</si>
  <si>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</si>
  <si>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St. Marks Revenues Reported by Account Code and Fund Type</t>
  </si>
  <si>
    <t>Local Fiscal Year Ended September 30, 2010</t>
  </si>
  <si>
    <t>2010 Municipal Census Population:</t>
  </si>
  <si>
    <t>Local Fiscal Year Ended September 30, 2011</t>
  </si>
  <si>
    <t>Other Sources</t>
  </si>
  <si>
    <t>Non-Operating - Inter-Fund Group Transfers In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</si>
  <si>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</si>
  <si>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</si>
  <si>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</si>
  <si>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Federal Grant - Culture / Recreation</t>
  </si>
  <si>
    <t>2012 Municipal Population:</t>
  </si>
  <si>
    <t>Local Fiscal Year Ended September 30, 2013</t>
  </si>
  <si>
    <t>Communications Services Taxes (Chapter 202,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</si>
  <si>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</si>
  <si>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</si>
  <si>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</si>
  <si>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</si>
  <si>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2013 Municipal Population:</t>
  </si>
  <si>
    <t>Local Fiscal Year Ended September 30, 2008</t>
  </si>
  <si>
    <t>Permits and Franchise Fees</t>
  </si>
  <si>
    <t>Other Permits and Fees</t>
  </si>
  <si>
    <t>2008 Municipal Population:</t>
  </si>
  <si>
    <t>Local Fiscal Year Ended September 30, 2014</t>
  </si>
  <si>
    <t>2014 Municipal Population:</t>
  </si>
  <si>
    <t>Local Fiscal Year Ended September 30, 2015</t>
  </si>
  <si>
    <t>Federal Grant - Other Federal Grants</t>
  </si>
  <si>
    <t>State Grant - Other</t>
  </si>
  <si>
    <t>Rents and Royalties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</si>
  <si>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</si>
  <si>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</si>
  <si>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</si>
  <si>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</si>
  <si>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</si>
  <si>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</si>
  <si>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Physical Environment - Electric Utility</t>
  </si>
  <si>
    <t>2018 Municipal Population:</t>
  </si>
  <si>
    <t>Local Fiscal Year Ended September 30, 2019</t>
  </si>
  <si>
    <t>State Grant - Transportation - Other Transportation</t>
  </si>
  <si>
    <t>State Grant - Culture / Recreation</t>
  </si>
  <si>
    <t>Proceeds - Debt Proceeds</t>
  </si>
  <si>
    <t>Proceeds of General Capital Asset Dispositions - Compensation for Loss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</si>
  <si>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</si>
  <si>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</si>
  <si>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</si>
  <si>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</si>
  <si>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</si>
  <si>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</si>
  <si>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</si>
  <si>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</si>
  <si>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</si>
  <si>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State Communications Services Taxes</t>
  </si>
  <si>
    <t>Permits - Other</t>
  </si>
  <si>
    <t>Intergovernmental Revenues</t>
  </si>
  <si>
    <t>State Shared Revenues - General Government - Insurance License Tax</t>
  </si>
  <si>
    <t>State Shared Revenues - General Government - Local Government Half-Cent Sales Tax Program</t>
  </si>
  <si>
    <t>State Shared Revenues - Other</t>
  </si>
  <si>
    <t>Transportation - Other Transportation Charges</t>
  </si>
  <si>
    <t>Culture / Recreation - Parks and Recreation</t>
  </si>
  <si>
    <t>Proprietary Non-Operating Sources - Other Grants and Donations</t>
  </si>
  <si>
    <t>2021 Municipal Population:</t>
  </si>
  <si>
    <t>Local Fiscal Year Ended September 30, 2022</t>
  </si>
  <si>
    <t>Other Fees and Special Assessments</t>
  </si>
  <si>
    <t>Proceeds - Proceeds from Refunding Bonds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</si>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</sst>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0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7" fillId="2" borderId="13" xfId="0" applyNumberFormat="1" applyFont="1" applyFill="1" applyBorder="1" applyAlignment="1" applyProtection="1">
      <alignment horizontal="center" vertical="center" wrapText="1"/>
    </xf>
    <xf numFmtId="37" fontId="7" fillId="2" borderId="14" xfId="0" applyNumberFormat="1" applyFont="1" applyFill="1" applyBorder="1" applyAlignment="1" applyProtection="1">
      <alignment horizontal="center" vertical="center" wrapText="1"/>
    </xf>
    <xf numFmtId="0" fontId="8" fillId="2" borderId="15" xfId="0" applyFont="1" applyFill="1" applyBorder="1" applyAlignment="1" applyProtection="1">
      <alignment horizontal="center" vertical="center"/>
    </xf>
    <xf numFmtId="0" fontId="8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1" fillId="0" borderId="0" xfId="0" applyFont="1"/>
    <xf numFmtId="37" fontId="7" fillId="2" borderId="13" xfId="0" applyNumberFormat="1" applyFont="1" applyFill="1" applyBorder="1" applyAlignment="1">
      <alignment horizontal="center" vertical="center" wrapText="1"/>
    </xf>
    <xf numFmtId="37" fontId="7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9" fillId="0" borderId="28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8" fillId="2" borderId="31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37" fontId="7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9" fillId="0" borderId="28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9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7" fillId="2" borderId="28" xfId="0" applyFont="1" applyFill="1" applyBorder="1" applyAlignment="1" applyProtection="1">
      <alignment horizontal="left" vertical="center" wrapText="1"/>
    </xf>
    <xf numFmtId="0" fontId="8" fillId="2" borderId="31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/>
    </xf>
    <xf numFmtId="0" fontId="8" fillId="2" borderId="32" xfId="0" applyFont="1" applyFill="1" applyBorder="1" applyAlignment="1" applyProtection="1">
      <alignment horizontal="center" vertical="center"/>
    </xf>
    <xf numFmtId="37" fontId="7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2509E-4D81-4822-B936-B65466D44515}">
  <sheetPr>
    <pageSetUpPr fitToPage="1"/>
  </sheetPr>
  <dimension ref="A1:ED33"/>
  <sheetViews>
    <sheetView tabSelected="1" workbookViewId="0">
      <selection sqref="A1:P1"/>
    </sheetView>
  </sheetViews>
  <sheetFormatPr defaultColWidth="9.77734375" defaultRowHeight="15"/>
  <cols>
    <col min="1" max="1" width="1.77734375" style="59" customWidth="1"/>
    <col min="2" max="2" width="6.77734375" style="59" customWidth="1"/>
    <col min="3" max="3" width="65.77734375" style="59" bestFit="1" customWidth="1"/>
    <col min="4" max="5" width="16.77734375" style="87" customWidth="1"/>
    <col min="6" max="7" width="15.77734375" style="87" customWidth="1"/>
    <col min="8" max="8" width="13.77734375" style="87" customWidth="1"/>
    <col min="9" max="10" width="15.77734375" style="87" customWidth="1"/>
    <col min="11" max="14" width="13.77734375" style="87" customWidth="1"/>
    <col min="15" max="15" width="16.77734375" style="87" customWidth="1"/>
    <col min="16" max="16" width="13.77734375" style="59" customWidth="1"/>
    <col min="17" max="18" width="9.77734375" style="59"/>
  </cols>
  <sheetData>
    <row r="1" spans="1:134" ht="27.75">
      <c r="A1" s="95" t="s">
        <v>45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7"/>
      <c r="Q1" s="45"/>
      <c r="R1"/>
    </row>
    <row r="2" spans="1:134" ht="24" thickBot="1">
      <c r="A2" s="98" t="s">
        <v>109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100"/>
      <c r="Q2" s="45"/>
      <c r="R2"/>
    </row>
    <row r="3" spans="1:134" ht="18" customHeight="1">
      <c r="A3" s="101" t="s">
        <v>38</v>
      </c>
      <c r="B3" s="102"/>
      <c r="C3" s="103"/>
      <c r="D3" s="107" t="s">
        <v>24</v>
      </c>
      <c r="E3" s="108"/>
      <c r="F3" s="108"/>
      <c r="G3" s="108"/>
      <c r="H3" s="109"/>
      <c r="I3" s="107" t="s">
        <v>25</v>
      </c>
      <c r="J3" s="109"/>
      <c r="K3" s="107" t="s">
        <v>27</v>
      </c>
      <c r="L3" s="108"/>
      <c r="M3" s="109"/>
      <c r="N3" s="46"/>
      <c r="O3" s="47"/>
      <c r="P3" s="110" t="s">
        <v>90</v>
      </c>
      <c r="Q3" s="48"/>
      <c r="R3"/>
    </row>
    <row r="4" spans="1:134" ht="32.25" customHeight="1" thickBot="1">
      <c r="A4" s="104"/>
      <c r="B4" s="105"/>
      <c r="C4" s="106"/>
      <c r="D4" s="49" t="s">
        <v>3</v>
      </c>
      <c r="E4" s="49" t="s">
        <v>39</v>
      </c>
      <c r="F4" s="49" t="s">
        <v>40</v>
      </c>
      <c r="G4" s="49" t="s">
        <v>41</v>
      </c>
      <c r="H4" s="49" t="s">
        <v>4</v>
      </c>
      <c r="I4" s="49" t="s">
        <v>5</v>
      </c>
      <c r="J4" s="50" t="s">
        <v>42</v>
      </c>
      <c r="K4" s="50" t="s">
        <v>6</v>
      </c>
      <c r="L4" s="50" t="s">
        <v>7</v>
      </c>
      <c r="M4" s="50" t="s">
        <v>91</v>
      </c>
      <c r="N4" s="50" t="s">
        <v>8</v>
      </c>
      <c r="O4" s="50" t="s">
        <v>92</v>
      </c>
      <c r="P4" s="111"/>
      <c r="Q4" s="51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52"/>
      <c r="DY4" s="52"/>
      <c r="DZ4" s="52"/>
      <c r="EA4" s="52"/>
      <c r="EB4" s="52"/>
      <c r="EC4" s="52"/>
      <c r="ED4" s="52"/>
    </row>
    <row r="5" spans="1:134" ht="15.75">
      <c r="A5" s="53" t="s">
        <v>93</v>
      </c>
      <c r="B5" s="54"/>
      <c r="C5" s="54"/>
      <c r="D5" s="55">
        <f>SUM(D6:D9)</f>
        <v>266850</v>
      </c>
      <c r="E5" s="55">
        <f>SUM(E6:E9)</f>
        <v>0</v>
      </c>
      <c r="F5" s="55">
        <f>SUM(F6:F9)</f>
        <v>0</v>
      </c>
      <c r="G5" s="55">
        <f>SUM(G6:G9)</f>
        <v>0</v>
      </c>
      <c r="H5" s="55">
        <f>SUM(H6:H9)</f>
        <v>0</v>
      </c>
      <c r="I5" s="55">
        <f>SUM(I6:I9)</f>
        <v>0</v>
      </c>
      <c r="J5" s="55">
        <f>SUM(J6:J9)</f>
        <v>0</v>
      </c>
      <c r="K5" s="55">
        <f>SUM(K6:K9)</f>
        <v>0</v>
      </c>
      <c r="L5" s="55">
        <f>SUM(L6:L9)</f>
        <v>0</v>
      </c>
      <c r="M5" s="55">
        <f>SUM(M6:M9)</f>
        <v>0</v>
      </c>
      <c r="N5" s="55">
        <f>SUM(N6:N9)</f>
        <v>0</v>
      </c>
      <c r="O5" s="56">
        <f>SUM(D5:N5)</f>
        <v>266850</v>
      </c>
      <c r="P5" s="57">
        <f>(O5/P$31)</f>
        <v>821.07692307692309</v>
      </c>
      <c r="Q5" s="58"/>
    </row>
    <row r="6" spans="1:134">
      <c r="A6" s="60"/>
      <c r="B6" s="61">
        <v>311</v>
      </c>
      <c r="C6" s="62" t="s">
        <v>1</v>
      </c>
      <c r="D6" s="63">
        <v>196004</v>
      </c>
      <c r="E6" s="63">
        <v>0</v>
      </c>
      <c r="F6" s="63">
        <v>0</v>
      </c>
      <c r="G6" s="63">
        <v>0</v>
      </c>
      <c r="H6" s="63">
        <v>0</v>
      </c>
      <c r="I6" s="63">
        <v>0</v>
      </c>
      <c r="J6" s="63">
        <v>0</v>
      </c>
      <c r="K6" s="63">
        <v>0</v>
      </c>
      <c r="L6" s="63">
        <v>0</v>
      </c>
      <c r="M6" s="63">
        <v>0</v>
      </c>
      <c r="N6" s="63">
        <v>0</v>
      </c>
      <c r="O6" s="63">
        <f>SUM(D6:N6)</f>
        <v>196004</v>
      </c>
      <c r="P6" s="64">
        <f>(O6/P$31)</f>
        <v>603.08923076923077</v>
      </c>
      <c r="Q6" s="65"/>
    </row>
    <row r="7" spans="1:134">
      <c r="A7" s="60"/>
      <c r="B7" s="61">
        <v>312.41000000000003</v>
      </c>
      <c r="C7" s="62" t="s">
        <v>94</v>
      </c>
      <c r="D7" s="63">
        <v>139</v>
      </c>
      <c r="E7" s="63">
        <v>0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63">
        <v>0</v>
      </c>
      <c r="L7" s="63">
        <v>0</v>
      </c>
      <c r="M7" s="63">
        <v>0</v>
      </c>
      <c r="N7" s="63">
        <v>0</v>
      </c>
      <c r="O7" s="63">
        <f t="shared" ref="O7:O9" si="0">SUM(D7:N7)</f>
        <v>139</v>
      </c>
      <c r="P7" s="64">
        <f>(O7/P$31)</f>
        <v>0.4276923076923077</v>
      </c>
      <c r="Q7" s="65"/>
    </row>
    <row r="8" spans="1:134">
      <c r="A8" s="60"/>
      <c r="B8" s="61">
        <v>314.10000000000002</v>
      </c>
      <c r="C8" s="62" t="s">
        <v>10</v>
      </c>
      <c r="D8" s="63">
        <v>59168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f t="shared" si="0"/>
        <v>59168</v>
      </c>
      <c r="P8" s="64">
        <f>(O8/P$31)</f>
        <v>182.05538461538461</v>
      </c>
      <c r="Q8" s="65"/>
    </row>
    <row r="9" spans="1:134">
      <c r="A9" s="60"/>
      <c r="B9" s="61">
        <v>315.10000000000002</v>
      </c>
      <c r="C9" s="62" t="s">
        <v>95</v>
      </c>
      <c r="D9" s="63">
        <v>11539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f t="shared" si="0"/>
        <v>11539</v>
      </c>
      <c r="P9" s="64">
        <f>(O9/P$31)</f>
        <v>35.504615384615384</v>
      </c>
      <c r="Q9" s="65"/>
    </row>
    <row r="10" spans="1:134" ht="15.75">
      <c r="A10" s="66" t="s">
        <v>12</v>
      </c>
      <c r="B10" s="67"/>
      <c r="C10" s="68"/>
      <c r="D10" s="69">
        <f>SUM(D11:D12)</f>
        <v>49770</v>
      </c>
      <c r="E10" s="69">
        <f>SUM(E11:E12)</f>
        <v>0</v>
      </c>
      <c r="F10" s="69">
        <f>SUM(F11:F12)</f>
        <v>0</v>
      </c>
      <c r="G10" s="69">
        <f>SUM(G11:G12)</f>
        <v>0</v>
      </c>
      <c r="H10" s="69">
        <f>SUM(H11:H12)</f>
        <v>0</v>
      </c>
      <c r="I10" s="69">
        <f>SUM(I11:I12)</f>
        <v>0</v>
      </c>
      <c r="J10" s="69">
        <f>SUM(J11:J12)</f>
        <v>0</v>
      </c>
      <c r="K10" s="69">
        <f>SUM(K11:K12)</f>
        <v>0</v>
      </c>
      <c r="L10" s="69">
        <f>SUM(L11:L12)</f>
        <v>0</v>
      </c>
      <c r="M10" s="69">
        <f>SUM(M11:M12)</f>
        <v>0</v>
      </c>
      <c r="N10" s="69">
        <f>SUM(N11:N12)</f>
        <v>0</v>
      </c>
      <c r="O10" s="70">
        <f>SUM(D10:N10)</f>
        <v>49770</v>
      </c>
      <c r="P10" s="71">
        <f>(O10/P$31)</f>
        <v>153.13846153846154</v>
      </c>
      <c r="Q10" s="72"/>
    </row>
    <row r="11" spans="1:134">
      <c r="A11" s="60"/>
      <c r="B11" s="61">
        <v>323.10000000000002</v>
      </c>
      <c r="C11" s="62" t="s">
        <v>13</v>
      </c>
      <c r="D11" s="63">
        <v>45552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f t="shared" ref="O11:O12" si="1">SUM(D11:N11)</f>
        <v>45552</v>
      </c>
      <c r="P11" s="64">
        <f>(O11/P$31)</f>
        <v>140.16</v>
      </c>
      <c r="Q11" s="65"/>
    </row>
    <row r="12" spans="1:134">
      <c r="A12" s="60"/>
      <c r="B12" s="61">
        <v>329.5</v>
      </c>
      <c r="C12" s="62" t="s">
        <v>106</v>
      </c>
      <c r="D12" s="63">
        <v>4218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f t="shared" si="1"/>
        <v>4218</v>
      </c>
      <c r="P12" s="64">
        <f>(O12/P$31)</f>
        <v>12.978461538461538</v>
      </c>
      <c r="Q12" s="65"/>
    </row>
    <row r="13" spans="1:134" ht="15.75">
      <c r="A13" s="66" t="s">
        <v>97</v>
      </c>
      <c r="B13" s="67"/>
      <c r="C13" s="68"/>
      <c r="D13" s="69">
        <f>SUM(D14:D17)</f>
        <v>39912</v>
      </c>
      <c r="E13" s="69">
        <f>SUM(E14:E17)</f>
        <v>0</v>
      </c>
      <c r="F13" s="69">
        <f>SUM(F14:F17)</f>
        <v>0</v>
      </c>
      <c r="G13" s="69">
        <f>SUM(G14:G17)</f>
        <v>0</v>
      </c>
      <c r="H13" s="69">
        <f>SUM(H14:H17)</f>
        <v>0</v>
      </c>
      <c r="I13" s="69">
        <f>SUM(I14:I17)</f>
        <v>0</v>
      </c>
      <c r="J13" s="69">
        <f>SUM(J14:J17)</f>
        <v>0</v>
      </c>
      <c r="K13" s="69">
        <f>SUM(K14:K17)</f>
        <v>0</v>
      </c>
      <c r="L13" s="69">
        <f>SUM(L14:L17)</f>
        <v>0</v>
      </c>
      <c r="M13" s="69">
        <f>SUM(M14:M17)</f>
        <v>0</v>
      </c>
      <c r="N13" s="69">
        <f>SUM(N14:N17)</f>
        <v>0</v>
      </c>
      <c r="O13" s="70">
        <f>SUM(D13:N13)</f>
        <v>39912</v>
      </c>
      <c r="P13" s="71">
        <f>(O13/P$31)</f>
        <v>122.80615384615385</v>
      </c>
      <c r="Q13" s="72"/>
    </row>
    <row r="14" spans="1:134">
      <c r="A14" s="60"/>
      <c r="B14" s="61">
        <v>335.14</v>
      </c>
      <c r="C14" s="62" t="s">
        <v>59</v>
      </c>
      <c r="D14" s="63">
        <v>85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f t="shared" ref="O14:O16" si="2">SUM(D14:N14)</f>
        <v>85</v>
      </c>
      <c r="P14" s="64">
        <f>(O14/P$31)</f>
        <v>0.26153846153846155</v>
      </c>
      <c r="Q14" s="65"/>
    </row>
    <row r="15" spans="1:134">
      <c r="A15" s="60"/>
      <c r="B15" s="61">
        <v>335.15</v>
      </c>
      <c r="C15" s="62" t="s">
        <v>60</v>
      </c>
      <c r="D15" s="63">
        <v>507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f t="shared" si="2"/>
        <v>507</v>
      </c>
      <c r="P15" s="64">
        <f>(O15/P$31)</f>
        <v>1.56</v>
      </c>
      <c r="Q15" s="65"/>
    </row>
    <row r="16" spans="1:134">
      <c r="A16" s="60"/>
      <c r="B16" s="61">
        <v>335.18</v>
      </c>
      <c r="C16" s="62" t="s">
        <v>99</v>
      </c>
      <c r="D16" s="63">
        <v>12716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f t="shared" si="2"/>
        <v>12716</v>
      </c>
      <c r="P16" s="64">
        <f>(O16/P$31)</f>
        <v>39.126153846153848</v>
      </c>
      <c r="Q16" s="65"/>
    </row>
    <row r="17" spans="1:120">
      <c r="A17" s="60"/>
      <c r="B17" s="61">
        <v>335.9</v>
      </c>
      <c r="C17" s="62" t="s">
        <v>100</v>
      </c>
      <c r="D17" s="63">
        <v>26604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f t="shared" ref="O17" si="3">SUM(D17:N17)</f>
        <v>26604</v>
      </c>
      <c r="P17" s="64">
        <f>(O17/P$31)</f>
        <v>81.85846153846154</v>
      </c>
      <c r="Q17" s="65"/>
    </row>
    <row r="18" spans="1:120" ht="15.75">
      <c r="A18" s="66" t="s">
        <v>28</v>
      </c>
      <c r="B18" s="67"/>
      <c r="C18" s="68"/>
      <c r="D18" s="69">
        <f>SUM(D19:D22)</f>
        <v>24000</v>
      </c>
      <c r="E18" s="69">
        <f>SUM(E19:E22)</f>
        <v>0</v>
      </c>
      <c r="F18" s="69">
        <f>SUM(F19:F22)</f>
        <v>0</v>
      </c>
      <c r="G18" s="69">
        <f>SUM(G19:G22)</f>
        <v>0</v>
      </c>
      <c r="H18" s="69">
        <f>SUM(H19:H22)</f>
        <v>0</v>
      </c>
      <c r="I18" s="69">
        <f>SUM(I19:I22)</f>
        <v>433340</v>
      </c>
      <c r="J18" s="69">
        <f>SUM(J19:J22)</f>
        <v>0</v>
      </c>
      <c r="K18" s="69">
        <f>SUM(K19:K22)</f>
        <v>0</v>
      </c>
      <c r="L18" s="69">
        <f>SUM(L19:L22)</f>
        <v>0</v>
      </c>
      <c r="M18" s="69">
        <f>SUM(M19:M22)</f>
        <v>0</v>
      </c>
      <c r="N18" s="69">
        <f>SUM(N19:N22)</f>
        <v>0</v>
      </c>
      <c r="O18" s="69">
        <f>SUM(D18:N18)</f>
        <v>457340</v>
      </c>
      <c r="P18" s="71">
        <f>(O18/P$31)</f>
        <v>1407.2</v>
      </c>
      <c r="Q18" s="72"/>
    </row>
    <row r="19" spans="1:120">
      <c r="A19" s="60"/>
      <c r="B19" s="61">
        <v>343.3</v>
      </c>
      <c r="C19" s="62" t="s">
        <v>29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184080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f t="shared" ref="O19:O22" si="4">SUM(D19:N19)</f>
        <v>184080</v>
      </c>
      <c r="P19" s="64">
        <f>(O19/P$31)</f>
        <v>566.4</v>
      </c>
      <c r="Q19" s="65"/>
    </row>
    <row r="20" spans="1:120">
      <c r="A20" s="60"/>
      <c r="B20" s="61">
        <v>343.4</v>
      </c>
      <c r="C20" s="62" t="s">
        <v>30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92963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f t="shared" si="4"/>
        <v>92963</v>
      </c>
      <c r="P20" s="64">
        <f>(O20/P$31)</f>
        <v>286.04000000000002</v>
      </c>
      <c r="Q20" s="65"/>
    </row>
    <row r="21" spans="1:120">
      <c r="A21" s="60"/>
      <c r="B21" s="61">
        <v>343.5</v>
      </c>
      <c r="C21" s="62" t="s">
        <v>31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156297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f t="shared" si="4"/>
        <v>156297</v>
      </c>
      <c r="P21" s="64">
        <f>(O21/P$31)</f>
        <v>480.91384615384618</v>
      </c>
      <c r="Q21" s="65"/>
    </row>
    <row r="22" spans="1:120">
      <c r="A22" s="60"/>
      <c r="B22" s="61">
        <v>343.8</v>
      </c>
      <c r="C22" s="62" t="s">
        <v>32</v>
      </c>
      <c r="D22" s="63">
        <v>24000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f t="shared" si="4"/>
        <v>24000</v>
      </c>
      <c r="P22" s="64">
        <f>(O22/P$31)</f>
        <v>73.84615384615384</v>
      </c>
      <c r="Q22" s="65"/>
    </row>
    <row r="23" spans="1:120" ht="15.75">
      <c r="A23" s="66" t="s">
        <v>2</v>
      </c>
      <c r="B23" s="67"/>
      <c r="C23" s="68"/>
      <c r="D23" s="69">
        <f>SUM(D24:D26)</f>
        <v>46740</v>
      </c>
      <c r="E23" s="69">
        <f>SUM(E24:E26)</f>
        <v>0</v>
      </c>
      <c r="F23" s="69">
        <f>SUM(F24:F26)</f>
        <v>0</v>
      </c>
      <c r="G23" s="69">
        <f>SUM(G24:G26)</f>
        <v>0</v>
      </c>
      <c r="H23" s="69">
        <f>SUM(H24:H26)</f>
        <v>0</v>
      </c>
      <c r="I23" s="69">
        <f>SUM(I24:I26)</f>
        <v>17496</v>
      </c>
      <c r="J23" s="69">
        <f>SUM(J24:J26)</f>
        <v>0</v>
      </c>
      <c r="K23" s="69">
        <f>SUM(K24:K26)</f>
        <v>0</v>
      </c>
      <c r="L23" s="69">
        <f>SUM(L24:L26)</f>
        <v>0</v>
      </c>
      <c r="M23" s="69">
        <f>SUM(M24:M26)</f>
        <v>0</v>
      </c>
      <c r="N23" s="69">
        <f>SUM(N24:N26)</f>
        <v>0</v>
      </c>
      <c r="O23" s="69">
        <f>SUM(D23:N23)</f>
        <v>64236</v>
      </c>
      <c r="P23" s="71">
        <f>(O23/P$31)</f>
        <v>197.64923076923077</v>
      </c>
      <c r="Q23" s="72"/>
    </row>
    <row r="24" spans="1:120">
      <c r="A24" s="60"/>
      <c r="B24" s="61">
        <v>361.1</v>
      </c>
      <c r="C24" s="62" t="s">
        <v>35</v>
      </c>
      <c r="D24" s="63">
        <v>1850</v>
      </c>
      <c r="E24" s="63">
        <v>0</v>
      </c>
      <c r="F24" s="63">
        <v>0</v>
      </c>
      <c r="G24" s="63">
        <v>0</v>
      </c>
      <c r="H24" s="63">
        <v>0</v>
      </c>
      <c r="I24" s="63">
        <v>16971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f>SUM(D24:N24)</f>
        <v>18821</v>
      </c>
      <c r="P24" s="64">
        <f>(O24/P$31)</f>
        <v>57.910769230769233</v>
      </c>
      <c r="Q24" s="65"/>
    </row>
    <row r="25" spans="1:120">
      <c r="A25" s="60"/>
      <c r="B25" s="61">
        <v>362</v>
      </c>
      <c r="C25" s="62" t="s">
        <v>72</v>
      </c>
      <c r="D25" s="63">
        <v>710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f t="shared" ref="O25:O28" si="5">SUM(D25:N25)</f>
        <v>710</v>
      </c>
      <c r="P25" s="64">
        <f>(O25/P$31)</f>
        <v>2.1846153846153844</v>
      </c>
      <c r="Q25" s="65"/>
    </row>
    <row r="26" spans="1:120">
      <c r="A26" s="60"/>
      <c r="B26" s="61">
        <v>369.9</v>
      </c>
      <c r="C26" s="62" t="s">
        <v>37</v>
      </c>
      <c r="D26" s="63">
        <v>44180</v>
      </c>
      <c r="E26" s="63">
        <v>0</v>
      </c>
      <c r="F26" s="63">
        <v>0</v>
      </c>
      <c r="G26" s="63">
        <v>0</v>
      </c>
      <c r="H26" s="63">
        <v>0</v>
      </c>
      <c r="I26" s="63">
        <v>525</v>
      </c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f t="shared" si="5"/>
        <v>44705</v>
      </c>
      <c r="P26" s="64">
        <f>(O26/P$31)</f>
        <v>137.55384615384617</v>
      </c>
      <c r="Q26" s="65"/>
    </row>
    <row r="27" spans="1:120" ht="15.75">
      <c r="A27" s="66" t="s">
        <v>49</v>
      </c>
      <c r="B27" s="67"/>
      <c r="C27" s="68"/>
      <c r="D27" s="69">
        <f>SUM(D28:D28)</f>
        <v>0</v>
      </c>
      <c r="E27" s="69">
        <f>SUM(E28:E28)</f>
        <v>0</v>
      </c>
      <c r="F27" s="69">
        <f>SUM(F28:F28)</f>
        <v>0</v>
      </c>
      <c r="G27" s="69">
        <f>SUM(G28:G28)</f>
        <v>0</v>
      </c>
      <c r="H27" s="69">
        <f>SUM(H28:H28)</f>
        <v>0</v>
      </c>
      <c r="I27" s="69">
        <f>SUM(I28:I28)</f>
        <v>327433</v>
      </c>
      <c r="J27" s="69">
        <f>SUM(J28:J28)</f>
        <v>0</v>
      </c>
      <c r="K27" s="69">
        <f>SUM(K28:K28)</f>
        <v>0</v>
      </c>
      <c r="L27" s="69">
        <f>SUM(L28:L28)</f>
        <v>0</v>
      </c>
      <c r="M27" s="69">
        <f>SUM(M28:M28)</f>
        <v>0</v>
      </c>
      <c r="N27" s="69">
        <f>SUM(N28:N28)</f>
        <v>0</v>
      </c>
      <c r="O27" s="69">
        <f t="shared" si="5"/>
        <v>327433</v>
      </c>
      <c r="P27" s="71">
        <f>(O27/P$31)</f>
        <v>1007.4861538461538</v>
      </c>
      <c r="Q27" s="65"/>
    </row>
    <row r="28" spans="1:120" ht="15.75" thickBot="1">
      <c r="A28" s="60"/>
      <c r="B28" s="61">
        <v>381</v>
      </c>
      <c r="C28" s="62" t="s">
        <v>50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327433</v>
      </c>
      <c r="J28" s="63">
        <v>0</v>
      </c>
      <c r="K28" s="63">
        <v>0</v>
      </c>
      <c r="L28" s="63">
        <v>0</v>
      </c>
      <c r="M28" s="63">
        <v>0</v>
      </c>
      <c r="N28" s="63">
        <v>0</v>
      </c>
      <c r="O28" s="63">
        <f t="shared" si="5"/>
        <v>327433</v>
      </c>
      <c r="P28" s="64">
        <f>(O28/P$31)</f>
        <v>1007.4861538461538</v>
      </c>
      <c r="Q28" s="65"/>
    </row>
    <row r="29" spans="1:120" ht="16.5" thickBot="1">
      <c r="A29" s="73" t="s">
        <v>33</v>
      </c>
      <c r="B29" s="74"/>
      <c r="C29" s="75"/>
      <c r="D29" s="76">
        <f>SUM(D5,D10,D13,D18,D23,D27)</f>
        <v>427272</v>
      </c>
      <c r="E29" s="76">
        <f t="shared" ref="E29:N29" si="6">SUM(E5,E10,E13,E18,E23,E27)</f>
        <v>0</v>
      </c>
      <c r="F29" s="76">
        <f t="shared" si="6"/>
        <v>0</v>
      </c>
      <c r="G29" s="76">
        <f t="shared" si="6"/>
        <v>0</v>
      </c>
      <c r="H29" s="76">
        <f t="shared" si="6"/>
        <v>0</v>
      </c>
      <c r="I29" s="76">
        <f t="shared" si="6"/>
        <v>778269</v>
      </c>
      <c r="J29" s="76">
        <f t="shared" si="6"/>
        <v>0</v>
      </c>
      <c r="K29" s="76">
        <f t="shared" si="6"/>
        <v>0</v>
      </c>
      <c r="L29" s="76">
        <f t="shared" si="6"/>
        <v>0</v>
      </c>
      <c r="M29" s="76">
        <f t="shared" si="6"/>
        <v>0</v>
      </c>
      <c r="N29" s="76">
        <f t="shared" si="6"/>
        <v>0</v>
      </c>
      <c r="O29" s="76">
        <f>SUM(D29:N29)</f>
        <v>1205541</v>
      </c>
      <c r="P29" s="77">
        <f>(O29/P$31)</f>
        <v>3709.3569230769231</v>
      </c>
      <c r="Q29" s="58"/>
      <c r="R29" s="7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  <c r="DF29" s="48"/>
      <c r="DG29" s="48"/>
      <c r="DH29" s="48"/>
      <c r="DI29" s="48"/>
      <c r="DJ29" s="48"/>
      <c r="DK29" s="48"/>
      <c r="DL29" s="48"/>
      <c r="DM29" s="48"/>
      <c r="DN29" s="48"/>
      <c r="DO29" s="48"/>
      <c r="DP29" s="48"/>
    </row>
    <row r="30" spans="1:120">
      <c r="A30" s="79"/>
      <c r="B30" s="80"/>
      <c r="C30" s="80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2"/>
    </row>
    <row r="31" spans="1:120">
      <c r="A31" s="83"/>
      <c r="B31" s="84"/>
      <c r="C31" s="84"/>
      <c r="D31" s="85"/>
      <c r="E31" s="85"/>
      <c r="F31" s="85"/>
      <c r="G31" s="85"/>
      <c r="H31" s="85"/>
      <c r="I31" s="85"/>
      <c r="J31" s="85"/>
      <c r="K31" s="85"/>
      <c r="L31" s="85"/>
      <c r="M31" s="88" t="s">
        <v>110</v>
      </c>
      <c r="N31" s="88"/>
      <c r="O31" s="88"/>
      <c r="P31" s="86">
        <v>325</v>
      </c>
    </row>
    <row r="32" spans="1:120">
      <c r="A32" s="89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1"/>
    </row>
    <row r="33" spans="1:16" ht="15.75" customHeight="1" thickBot="1">
      <c r="A33" s="92" t="s">
        <v>52</v>
      </c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4"/>
    </row>
  </sheetData>
  <mergeCells count="10">
    <mergeCell ref="M31:O31"/>
    <mergeCell ref="A32:P32"/>
    <mergeCell ref="A33:P3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45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67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38</v>
      </c>
      <c r="B3" s="102"/>
      <c r="C3" s="103"/>
      <c r="D3" s="122" t="s">
        <v>24</v>
      </c>
      <c r="E3" s="123"/>
      <c r="F3" s="123"/>
      <c r="G3" s="123"/>
      <c r="H3" s="124"/>
      <c r="I3" s="122" t="s">
        <v>25</v>
      </c>
      <c r="J3" s="124"/>
      <c r="K3" s="122" t="s">
        <v>27</v>
      </c>
      <c r="L3" s="124"/>
      <c r="M3" s="34"/>
      <c r="N3" s="35"/>
      <c r="O3" s="125" t="s">
        <v>43</v>
      </c>
      <c r="P3" s="11"/>
      <c r="Q3"/>
    </row>
    <row r="4" spans="1:133" ht="32.25" customHeight="1" thickBot="1">
      <c r="A4" s="104"/>
      <c r="B4" s="105"/>
      <c r="C4" s="106"/>
      <c r="D4" s="32" t="s">
        <v>3</v>
      </c>
      <c r="E4" s="32" t="s">
        <v>39</v>
      </c>
      <c r="F4" s="32" t="s">
        <v>40</v>
      </c>
      <c r="G4" s="32" t="s">
        <v>41</v>
      </c>
      <c r="H4" s="32" t="s">
        <v>4</v>
      </c>
      <c r="I4" s="32" t="s">
        <v>5</v>
      </c>
      <c r="J4" s="33" t="s">
        <v>42</v>
      </c>
      <c r="K4" s="33" t="s">
        <v>6</v>
      </c>
      <c r="L4" s="33" t="s">
        <v>7</v>
      </c>
      <c r="M4" s="33" t="s">
        <v>8</v>
      </c>
      <c r="N4" s="33" t="s">
        <v>26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SUM(D6:D9)</f>
        <v>182842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5" si="1">SUM(D5:M5)</f>
        <v>182842</v>
      </c>
      <c r="O5" s="31">
        <f t="shared" ref="O5:O25" si="2">(N5/O$27)</f>
        <v>653.00714285714287</v>
      </c>
      <c r="P5" s="6"/>
    </row>
    <row r="6" spans="1:133">
      <c r="A6" s="12"/>
      <c r="B6" s="23">
        <v>311</v>
      </c>
      <c r="C6" s="19" t="s">
        <v>1</v>
      </c>
      <c r="D6" s="43">
        <v>139498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139498</v>
      </c>
      <c r="O6" s="44">
        <f t="shared" si="2"/>
        <v>498.20714285714286</v>
      </c>
      <c r="P6" s="9"/>
    </row>
    <row r="7" spans="1:133">
      <c r="A7" s="12"/>
      <c r="B7" s="23">
        <v>312.41000000000003</v>
      </c>
      <c r="C7" s="19" t="s">
        <v>9</v>
      </c>
      <c r="D7" s="43">
        <v>33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33</v>
      </c>
      <c r="O7" s="44">
        <f t="shared" si="2"/>
        <v>0.11785714285714285</v>
      </c>
      <c r="P7" s="9"/>
    </row>
    <row r="8" spans="1:133">
      <c r="A8" s="12"/>
      <c r="B8" s="23">
        <v>314.10000000000002</v>
      </c>
      <c r="C8" s="19" t="s">
        <v>10</v>
      </c>
      <c r="D8" s="43">
        <v>32916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32916</v>
      </c>
      <c r="O8" s="44">
        <f t="shared" si="2"/>
        <v>117.55714285714286</v>
      </c>
      <c r="P8" s="9"/>
    </row>
    <row r="9" spans="1:133">
      <c r="A9" s="12"/>
      <c r="B9" s="23">
        <v>315</v>
      </c>
      <c r="C9" s="19" t="s">
        <v>57</v>
      </c>
      <c r="D9" s="43">
        <v>10395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10395</v>
      </c>
      <c r="O9" s="44">
        <f t="shared" si="2"/>
        <v>37.125</v>
      </c>
      <c r="P9" s="9"/>
    </row>
    <row r="10" spans="1:133" ht="15.75">
      <c r="A10" s="27" t="s">
        <v>12</v>
      </c>
      <c r="B10" s="28"/>
      <c r="C10" s="29"/>
      <c r="D10" s="30">
        <f t="shared" ref="D10:M10" si="3">SUM(D11:D12)</f>
        <v>34046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34046</v>
      </c>
      <c r="O10" s="42">
        <f t="shared" si="2"/>
        <v>121.59285714285714</v>
      </c>
      <c r="P10" s="10"/>
    </row>
    <row r="11" spans="1:133">
      <c r="A11" s="12"/>
      <c r="B11" s="23">
        <v>323.10000000000002</v>
      </c>
      <c r="C11" s="19" t="s">
        <v>13</v>
      </c>
      <c r="D11" s="43">
        <v>28289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28289</v>
      </c>
      <c r="O11" s="44">
        <f t="shared" si="2"/>
        <v>101.03214285714286</v>
      </c>
      <c r="P11" s="9"/>
    </row>
    <row r="12" spans="1:133">
      <c r="A12" s="12"/>
      <c r="B12" s="23">
        <v>329</v>
      </c>
      <c r="C12" s="19" t="s">
        <v>14</v>
      </c>
      <c r="D12" s="43">
        <v>5757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5757</v>
      </c>
      <c r="O12" s="44">
        <f t="shared" si="2"/>
        <v>20.560714285714287</v>
      </c>
      <c r="P12" s="9"/>
    </row>
    <row r="13" spans="1:133" ht="15.75">
      <c r="A13" s="27" t="s">
        <v>15</v>
      </c>
      <c r="B13" s="28"/>
      <c r="C13" s="29"/>
      <c r="D13" s="30">
        <f t="shared" ref="D13:M13" si="4">SUM(D14:D17)</f>
        <v>54430</v>
      </c>
      <c r="E13" s="30">
        <f t="shared" si="4"/>
        <v>0</v>
      </c>
      <c r="F13" s="30">
        <f t="shared" si="4"/>
        <v>0</v>
      </c>
      <c r="G13" s="30">
        <f t="shared" si="4"/>
        <v>0</v>
      </c>
      <c r="H13" s="30">
        <f t="shared" si="4"/>
        <v>0</v>
      </c>
      <c r="I13" s="30">
        <f t="shared" si="4"/>
        <v>0</v>
      </c>
      <c r="J13" s="30">
        <f t="shared" si="4"/>
        <v>0</v>
      </c>
      <c r="K13" s="30">
        <f t="shared" si="4"/>
        <v>0</v>
      </c>
      <c r="L13" s="30">
        <f t="shared" si="4"/>
        <v>0</v>
      </c>
      <c r="M13" s="30">
        <f t="shared" si="4"/>
        <v>0</v>
      </c>
      <c r="N13" s="41">
        <f t="shared" si="1"/>
        <v>54430</v>
      </c>
      <c r="O13" s="42">
        <f t="shared" si="2"/>
        <v>194.39285714285714</v>
      </c>
      <c r="P13" s="10"/>
    </row>
    <row r="14" spans="1:133">
      <c r="A14" s="12"/>
      <c r="B14" s="23">
        <v>335.12</v>
      </c>
      <c r="C14" s="19" t="s">
        <v>58</v>
      </c>
      <c r="D14" s="43">
        <v>44552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44552</v>
      </c>
      <c r="O14" s="44">
        <f t="shared" si="2"/>
        <v>159.11428571428573</v>
      </c>
      <c r="P14" s="9"/>
    </row>
    <row r="15" spans="1:133">
      <c r="A15" s="12"/>
      <c r="B15" s="23">
        <v>335.14</v>
      </c>
      <c r="C15" s="19" t="s">
        <v>59</v>
      </c>
      <c r="D15" s="43">
        <v>118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118</v>
      </c>
      <c r="O15" s="44">
        <f t="shared" si="2"/>
        <v>0.42142857142857143</v>
      </c>
      <c r="P15" s="9"/>
    </row>
    <row r="16" spans="1:133">
      <c r="A16" s="12"/>
      <c r="B16" s="23">
        <v>335.15</v>
      </c>
      <c r="C16" s="19" t="s">
        <v>60</v>
      </c>
      <c r="D16" s="43">
        <v>524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524</v>
      </c>
      <c r="O16" s="44">
        <f t="shared" si="2"/>
        <v>1.8714285714285714</v>
      </c>
      <c r="P16" s="9"/>
    </row>
    <row r="17" spans="1:119">
      <c r="A17" s="12"/>
      <c r="B17" s="23">
        <v>335.18</v>
      </c>
      <c r="C17" s="19" t="s">
        <v>61</v>
      </c>
      <c r="D17" s="43">
        <v>9236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9236</v>
      </c>
      <c r="O17" s="44">
        <f t="shared" si="2"/>
        <v>32.985714285714288</v>
      </c>
      <c r="P17" s="9"/>
    </row>
    <row r="18" spans="1:119" ht="15.75">
      <c r="A18" s="27" t="s">
        <v>28</v>
      </c>
      <c r="B18" s="28"/>
      <c r="C18" s="29"/>
      <c r="D18" s="30">
        <f t="shared" ref="D18:M18" si="5">SUM(D19:D21)</f>
        <v>0</v>
      </c>
      <c r="E18" s="30">
        <f t="shared" si="5"/>
        <v>0</v>
      </c>
      <c r="F18" s="30">
        <f t="shared" si="5"/>
        <v>0</v>
      </c>
      <c r="G18" s="30">
        <f t="shared" si="5"/>
        <v>0</v>
      </c>
      <c r="H18" s="30">
        <f t="shared" si="5"/>
        <v>0</v>
      </c>
      <c r="I18" s="30">
        <f t="shared" si="5"/>
        <v>331949</v>
      </c>
      <c r="J18" s="30">
        <f t="shared" si="5"/>
        <v>0</v>
      </c>
      <c r="K18" s="30">
        <f t="shared" si="5"/>
        <v>0</v>
      </c>
      <c r="L18" s="30">
        <f t="shared" si="5"/>
        <v>0</v>
      </c>
      <c r="M18" s="30">
        <f t="shared" si="5"/>
        <v>0</v>
      </c>
      <c r="N18" s="30">
        <f t="shared" si="1"/>
        <v>331949</v>
      </c>
      <c r="O18" s="42">
        <f t="shared" si="2"/>
        <v>1185.5321428571428</v>
      </c>
      <c r="P18" s="10"/>
    </row>
    <row r="19" spans="1:119">
      <c r="A19" s="12"/>
      <c r="B19" s="23">
        <v>343.3</v>
      </c>
      <c r="C19" s="19" t="s">
        <v>29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154532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154532</v>
      </c>
      <c r="O19" s="44">
        <f t="shared" si="2"/>
        <v>551.9</v>
      </c>
      <c r="P19" s="9"/>
    </row>
    <row r="20" spans="1:119">
      <c r="A20" s="12"/>
      <c r="B20" s="23">
        <v>343.4</v>
      </c>
      <c r="C20" s="19" t="s">
        <v>30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74469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74469</v>
      </c>
      <c r="O20" s="44">
        <f t="shared" si="2"/>
        <v>265.96071428571429</v>
      </c>
      <c r="P20" s="9"/>
    </row>
    <row r="21" spans="1:119">
      <c r="A21" s="12"/>
      <c r="B21" s="23">
        <v>343.5</v>
      </c>
      <c r="C21" s="19" t="s">
        <v>31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102948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102948</v>
      </c>
      <c r="O21" s="44">
        <f t="shared" si="2"/>
        <v>367.67142857142858</v>
      </c>
      <c r="P21" s="9"/>
    </row>
    <row r="22" spans="1:119" ht="15.75">
      <c r="A22" s="27" t="s">
        <v>2</v>
      </c>
      <c r="B22" s="28"/>
      <c r="C22" s="29"/>
      <c r="D22" s="30">
        <f t="shared" ref="D22:M22" si="6">SUM(D23:D24)</f>
        <v>33453</v>
      </c>
      <c r="E22" s="30">
        <f t="shared" si="6"/>
        <v>0</v>
      </c>
      <c r="F22" s="30">
        <f t="shared" si="6"/>
        <v>0</v>
      </c>
      <c r="G22" s="30">
        <f t="shared" si="6"/>
        <v>0</v>
      </c>
      <c r="H22" s="30">
        <f t="shared" si="6"/>
        <v>0</v>
      </c>
      <c r="I22" s="30">
        <f t="shared" si="6"/>
        <v>773</v>
      </c>
      <c r="J22" s="30">
        <f t="shared" si="6"/>
        <v>0</v>
      </c>
      <c r="K22" s="30">
        <f t="shared" si="6"/>
        <v>0</v>
      </c>
      <c r="L22" s="30">
        <f t="shared" si="6"/>
        <v>0</v>
      </c>
      <c r="M22" s="30">
        <f t="shared" si="6"/>
        <v>0</v>
      </c>
      <c r="N22" s="30">
        <f t="shared" si="1"/>
        <v>34226</v>
      </c>
      <c r="O22" s="42">
        <f t="shared" si="2"/>
        <v>122.23571428571428</v>
      </c>
      <c r="P22" s="10"/>
    </row>
    <row r="23" spans="1:119">
      <c r="A23" s="12"/>
      <c r="B23" s="23">
        <v>361.1</v>
      </c>
      <c r="C23" s="19" t="s">
        <v>35</v>
      </c>
      <c r="D23" s="43">
        <v>318</v>
      </c>
      <c r="E23" s="43">
        <v>0</v>
      </c>
      <c r="F23" s="43">
        <v>0</v>
      </c>
      <c r="G23" s="43">
        <v>0</v>
      </c>
      <c r="H23" s="43">
        <v>0</v>
      </c>
      <c r="I23" s="43">
        <v>773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1091</v>
      </c>
      <c r="O23" s="44">
        <f t="shared" si="2"/>
        <v>3.8964285714285714</v>
      </c>
      <c r="P23" s="9"/>
    </row>
    <row r="24" spans="1:119" ht="15.75" thickBot="1">
      <c r="A24" s="12"/>
      <c r="B24" s="23">
        <v>369.9</v>
      </c>
      <c r="C24" s="19" t="s">
        <v>37</v>
      </c>
      <c r="D24" s="43">
        <v>33135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33135</v>
      </c>
      <c r="O24" s="44">
        <f t="shared" si="2"/>
        <v>118.33928571428571</v>
      </c>
      <c r="P24" s="9"/>
    </row>
    <row r="25" spans="1:119" ht="16.5" thickBot="1">
      <c r="A25" s="13" t="s">
        <v>33</v>
      </c>
      <c r="B25" s="21"/>
      <c r="C25" s="20"/>
      <c r="D25" s="14">
        <f>SUM(D5,D10,D13,D18,D22)</f>
        <v>304771</v>
      </c>
      <c r="E25" s="14">
        <f t="shared" ref="E25:M25" si="7">SUM(E5,E10,E13,E18,E22)</f>
        <v>0</v>
      </c>
      <c r="F25" s="14">
        <f t="shared" si="7"/>
        <v>0</v>
      </c>
      <c r="G25" s="14">
        <f t="shared" si="7"/>
        <v>0</v>
      </c>
      <c r="H25" s="14">
        <f t="shared" si="7"/>
        <v>0</v>
      </c>
      <c r="I25" s="14">
        <f t="shared" si="7"/>
        <v>332722</v>
      </c>
      <c r="J25" s="14">
        <f t="shared" si="7"/>
        <v>0</v>
      </c>
      <c r="K25" s="14">
        <f t="shared" si="7"/>
        <v>0</v>
      </c>
      <c r="L25" s="14">
        <f t="shared" si="7"/>
        <v>0</v>
      </c>
      <c r="M25" s="14">
        <f t="shared" si="7"/>
        <v>0</v>
      </c>
      <c r="N25" s="14">
        <f t="shared" si="1"/>
        <v>637493</v>
      </c>
      <c r="O25" s="36">
        <f t="shared" si="2"/>
        <v>2276.7607142857141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7"/>
      <c r="B27" s="38"/>
      <c r="C27" s="38"/>
      <c r="D27" s="39"/>
      <c r="E27" s="39"/>
      <c r="F27" s="39"/>
      <c r="G27" s="39"/>
      <c r="H27" s="39"/>
      <c r="I27" s="39"/>
      <c r="J27" s="39"/>
      <c r="K27" s="39"/>
      <c r="L27" s="112" t="s">
        <v>68</v>
      </c>
      <c r="M27" s="112"/>
      <c r="N27" s="112"/>
      <c r="O27" s="40">
        <v>280</v>
      </c>
    </row>
    <row r="28" spans="1:119">
      <c r="A28" s="113"/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1"/>
    </row>
    <row r="29" spans="1:119" ht="15.75" customHeight="1" thickBot="1">
      <c r="A29" s="114" t="s">
        <v>52</v>
      </c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4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45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56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38</v>
      </c>
      <c r="B3" s="102"/>
      <c r="C3" s="103"/>
      <c r="D3" s="122" t="s">
        <v>24</v>
      </c>
      <c r="E3" s="123"/>
      <c r="F3" s="123"/>
      <c r="G3" s="123"/>
      <c r="H3" s="124"/>
      <c r="I3" s="122" t="s">
        <v>25</v>
      </c>
      <c r="J3" s="124"/>
      <c r="K3" s="122" t="s">
        <v>27</v>
      </c>
      <c r="L3" s="124"/>
      <c r="M3" s="34"/>
      <c r="N3" s="35"/>
      <c r="O3" s="125" t="s">
        <v>43</v>
      </c>
      <c r="P3" s="11"/>
      <c r="Q3"/>
    </row>
    <row r="4" spans="1:133" ht="32.25" customHeight="1" thickBot="1">
      <c r="A4" s="104"/>
      <c r="B4" s="105"/>
      <c r="C4" s="106"/>
      <c r="D4" s="32" t="s">
        <v>3</v>
      </c>
      <c r="E4" s="32" t="s">
        <v>39</v>
      </c>
      <c r="F4" s="32" t="s">
        <v>40</v>
      </c>
      <c r="G4" s="32" t="s">
        <v>41</v>
      </c>
      <c r="H4" s="32" t="s">
        <v>4</v>
      </c>
      <c r="I4" s="32" t="s">
        <v>5</v>
      </c>
      <c r="J4" s="33" t="s">
        <v>42</v>
      </c>
      <c r="K4" s="33" t="s">
        <v>6</v>
      </c>
      <c r="L4" s="33" t="s">
        <v>7</v>
      </c>
      <c r="M4" s="33" t="s">
        <v>8</v>
      </c>
      <c r="N4" s="33" t="s">
        <v>26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SUM(D6:D9)</f>
        <v>183537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8" si="1">SUM(D5:M5)</f>
        <v>183537</v>
      </c>
      <c r="O5" s="31">
        <f t="shared" ref="O5:O28" si="2">(N5/O$30)</f>
        <v>643.98947368421057</v>
      </c>
      <c r="P5" s="6"/>
    </row>
    <row r="6" spans="1:133">
      <c r="A6" s="12"/>
      <c r="B6" s="23">
        <v>311</v>
      </c>
      <c r="C6" s="19" t="s">
        <v>1</v>
      </c>
      <c r="D6" s="43">
        <v>140793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140793</v>
      </c>
      <c r="O6" s="44">
        <f t="shared" si="2"/>
        <v>494.01052631578949</v>
      </c>
      <c r="P6" s="9"/>
    </row>
    <row r="7" spans="1:133">
      <c r="A7" s="12"/>
      <c r="B7" s="23">
        <v>312.41000000000003</v>
      </c>
      <c r="C7" s="19" t="s">
        <v>9</v>
      </c>
      <c r="D7" s="43">
        <v>73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73</v>
      </c>
      <c r="O7" s="44">
        <f t="shared" si="2"/>
        <v>0.256140350877193</v>
      </c>
      <c r="P7" s="9"/>
    </row>
    <row r="8" spans="1:133">
      <c r="A8" s="12"/>
      <c r="B8" s="23">
        <v>314.10000000000002</v>
      </c>
      <c r="C8" s="19" t="s">
        <v>10</v>
      </c>
      <c r="D8" s="43">
        <v>30466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30466</v>
      </c>
      <c r="O8" s="44">
        <f t="shared" si="2"/>
        <v>106.89824561403509</v>
      </c>
      <c r="P8" s="9"/>
    </row>
    <row r="9" spans="1:133">
      <c r="A9" s="12"/>
      <c r="B9" s="23">
        <v>315</v>
      </c>
      <c r="C9" s="19" t="s">
        <v>57</v>
      </c>
      <c r="D9" s="43">
        <v>12205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12205</v>
      </c>
      <c r="O9" s="44">
        <f t="shared" si="2"/>
        <v>42.824561403508774</v>
      </c>
      <c r="P9" s="9"/>
    </row>
    <row r="10" spans="1:133" ht="15.75">
      <c r="A10" s="27" t="s">
        <v>12</v>
      </c>
      <c r="B10" s="28"/>
      <c r="C10" s="29"/>
      <c r="D10" s="30">
        <f t="shared" ref="D10:M10" si="3">SUM(D11:D12)</f>
        <v>28539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28539</v>
      </c>
      <c r="O10" s="42">
        <f t="shared" si="2"/>
        <v>100.13684210526316</v>
      </c>
      <c r="P10" s="10"/>
    </row>
    <row r="11" spans="1:133">
      <c r="A11" s="12"/>
      <c r="B11" s="23">
        <v>323.10000000000002</v>
      </c>
      <c r="C11" s="19" t="s">
        <v>13</v>
      </c>
      <c r="D11" s="43">
        <v>26110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26110</v>
      </c>
      <c r="O11" s="44">
        <f t="shared" si="2"/>
        <v>91.614035087719301</v>
      </c>
      <c r="P11" s="9"/>
    </row>
    <row r="12" spans="1:133">
      <c r="A12" s="12"/>
      <c r="B12" s="23">
        <v>329</v>
      </c>
      <c r="C12" s="19" t="s">
        <v>14</v>
      </c>
      <c r="D12" s="43">
        <v>2429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2429</v>
      </c>
      <c r="O12" s="44">
        <f t="shared" si="2"/>
        <v>8.5228070175438599</v>
      </c>
      <c r="P12" s="9"/>
    </row>
    <row r="13" spans="1:133" ht="15.75">
      <c r="A13" s="27" t="s">
        <v>15</v>
      </c>
      <c r="B13" s="28"/>
      <c r="C13" s="29"/>
      <c r="D13" s="30">
        <f t="shared" ref="D13:M13" si="4">SUM(D14:D18)</f>
        <v>380023</v>
      </c>
      <c r="E13" s="30">
        <f t="shared" si="4"/>
        <v>0</v>
      </c>
      <c r="F13" s="30">
        <f t="shared" si="4"/>
        <v>0</v>
      </c>
      <c r="G13" s="30">
        <f t="shared" si="4"/>
        <v>0</v>
      </c>
      <c r="H13" s="30">
        <f t="shared" si="4"/>
        <v>0</v>
      </c>
      <c r="I13" s="30">
        <f t="shared" si="4"/>
        <v>0</v>
      </c>
      <c r="J13" s="30">
        <f t="shared" si="4"/>
        <v>0</v>
      </c>
      <c r="K13" s="30">
        <f t="shared" si="4"/>
        <v>0</v>
      </c>
      <c r="L13" s="30">
        <f t="shared" si="4"/>
        <v>0</v>
      </c>
      <c r="M13" s="30">
        <f t="shared" si="4"/>
        <v>0</v>
      </c>
      <c r="N13" s="41">
        <f t="shared" si="1"/>
        <v>380023</v>
      </c>
      <c r="O13" s="42">
        <f t="shared" si="2"/>
        <v>1333.4140350877192</v>
      </c>
      <c r="P13" s="10"/>
    </row>
    <row r="14" spans="1:133">
      <c r="A14" s="12"/>
      <c r="B14" s="23">
        <v>331.7</v>
      </c>
      <c r="C14" s="19" t="s">
        <v>54</v>
      </c>
      <c r="D14" s="43">
        <v>344024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344024</v>
      </c>
      <c r="O14" s="44">
        <f t="shared" si="2"/>
        <v>1207.101754385965</v>
      </c>
      <c r="P14" s="9"/>
    </row>
    <row r="15" spans="1:133">
      <c r="A15" s="12"/>
      <c r="B15" s="23">
        <v>335.12</v>
      </c>
      <c r="C15" s="19" t="s">
        <v>58</v>
      </c>
      <c r="D15" s="43">
        <v>25826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25826</v>
      </c>
      <c r="O15" s="44">
        <f t="shared" si="2"/>
        <v>90.617543859649118</v>
      </c>
      <c r="P15" s="9"/>
    </row>
    <row r="16" spans="1:133">
      <c r="A16" s="12"/>
      <c r="B16" s="23">
        <v>335.14</v>
      </c>
      <c r="C16" s="19" t="s">
        <v>59</v>
      </c>
      <c r="D16" s="43">
        <v>491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491</v>
      </c>
      <c r="O16" s="44">
        <f t="shared" si="2"/>
        <v>1.7228070175438597</v>
      </c>
      <c r="P16" s="9"/>
    </row>
    <row r="17" spans="1:119">
      <c r="A17" s="12"/>
      <c r="B17" s="23">
        <v>335.15</v>
      </c>
      <c r="C17" s="19" t="s">
        <v>60</v>
      </c>
      <c r="D17" s="43">
        <v>524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524</v>
      </c>
      <c r="O17" s="44">
        <f t="shared" si="2"/>
        <v>1.8385964912280701</v>
      </c>
      <c r="P17" s="9"/>
    </row>
    <row r="18" spans="1:119">
      <c r="A18" s="12"/>
      <c r="B18" s="23">
        <v>335.18</v>
      </c>
      <c r="C18" s="19" t="s">
        <v>61</v>
      </c>
      <c r="D18" s="43">
        <v>9158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9158</v>
      </c>
      <c r="O18" s="44">
        <f t="shared" si="2"/>
        <v>32.133333333333333</v>
      </c>
      <c r="P18" s="9"/>
    </row>
    <row r="19" spans="1:119" ht="15.75">
      <c r="A19" s="27" t="s">
        <v>28</v>
      </c>
      <c r="B19" s="28"/>
      <c r="C19" s="29"/>
      <c r="D19" s="30">
        <f t="shared" ref="D19:M19" si="5">SUM(D20:D23)</f>
        <v>8500</v>
      </c>
      <c r="E19" s="30">
        <f t="shared" si="5"/>
        <v>0</v>
      </c>
      <c r="F19" s="30">
        <f t="shared" si="5"/>
        <v>0</v>
      </c>
      <c r="G19" s="30">
        <f t="shared" si="5"/>
        <v>0</v>
      </c>
      <c r="H19" s="30">
        <f t="shared" si="5"/>
        <v>0</v>
      </c>
      <c r="I19" s="30">
        <f t="shared" si="5"/>
        <v>327991</v>
      </c>
      <c r="J19" s="30">
        <f t="shared" si="5"/>
        <v>0</v>
      </c>
      <c r="K19" s="30">
        <f t="shared" si="5"/>
        <v>0</v>
      </c>
      <c r="L19" s="30">
        <f t="shared" si="5"/>
        <v>0</v>
      </c>
      <c r="M19" s="30">
        <f t="shared" si="5"/>
        <v>0</v>
      </c>
      <c r="N19" s="30">
        <f t="shared" si="1"/>
        <v>336491</v>
      </c>
      <c r="O19" s="42">
        <f t="shared" si="2"/>
        <v>1180.6701754385965</v>
      </c>
      <c r="P19" s="10"/>
    </row>
    <row r="20" spans="1:119">
      <c r="A20" s="12"/>
      <c r="B20" s="23">
        <v>343.3</v>
      </c>
      <c r="C20" s="19" t="s">
        <v>29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147549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147549</v>
      </c>
      <c r="O20" s="44">
        <f t="shared" si="2"/>
        <v>517.71578947368425</v>
      </c>
      <c r="P20" s="9"/>
    </row>
    <row r="21" spans="1:119">
      <c r="A21" s="12"/>
      <c r="B21" s="23">
        <v>343.4</v>
      </c>
      <c r="C21" s="19" t="s">
        <v>30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78734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78734</v>
      </c>
      <c r="O21" s="44">
        <f t="shared" si="2"/>
        <v>276.25964912280699</v>
      </c>
      <c r="P21" s="9"/>
    </row>
    <row r="22" spans="1:119">
      <c r="A22" s="12"/>
      <c r="B22" s="23">
        <v>343.5</v>
      </c>
      <c r="C22" s="19" t="s">
        <v>31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101708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101708</v>
      </c>
      <c r="O22" s="44">
        <f t="shared" si="2"/>
        <v>356.8701754385965</v>
      </c>
      <c r="P22" s="9"/>
    </row>
    <row r="23" spans="1:119">
      <c r="A23" s="12"/>
      <c r="B23" s="23">
        <v>343.8</v>
      </c>
      <c r="C23" s="19" t="s">
        <v>32</v>
      </c>
      <c r="D23" s="43">
        <v>8500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8500</v>
      </c>
      <c r="O23" s="44">
        <f t="shared" si="2"/>
        <v>29.82456140350877</v>
      </c>
      <c r="P23" s="9"/>
    </row>
    <row r="24" spans="1:119" ht="15.75">
      <c r="A24" s="27" t="s">
        <v>2</v>
      </c>
      <c r="B24" s="28"/>
      <c r="C24" s="29"/>
      <c r="D24" s="30">
        <f t="shared" ref="D24:M24" si="6">SUM(D25:D27)</f>
        <v>45476</v>
      </c>
      <c r="E24" s="30">
        <f t="shared" si="6"/>
        <v>0</v>
      </c>
      <c r="F24" s="30">
        <f t="shared" si="6"/>
        <v>0</v>
      </c>
      <c r="G24" s="30">
        <f t="shared" si="6"/>
        <v>0</v>
      </c>
      <c r="H24" s="30">
        <f t="shared" si="6"/>
        <v>0</v>
      </c>
      <c r="I24" s="30">
        <f t="shared" si="6"/>
        <v>449</v>
      </c>
      <c r="J24" s="30">
        <f t="shared" si="6"/>
        <v>0</v>
      </c>
      <c r="K24" s="30">
        <f t="shared" si="6"/>
        <v>0</v>
      </c>
      <c r="L24" s="30">
        <f t="shared" si="6"/>
        <v>0</v>
      </c>
      <c r="M24" s="30">
        <f t="shared" si="6"/>
        <v>0</v>
      </c>
      <c r="N24" s="30">
        <f t="shared" si="1"/>
        <v>45925</v>
      </c>
      <c r="O24" s="42">
        <f t="shared" si="2"/>
        <v>161.14035087719299</v>
      </c>
      <c r="P24" s="10"/>
    </row>
    <row r="25" spans="1:119">
      <c r="A25" s="12"/>
      <c r="B25" s="23">
        <v>361.1</v>
      </c>
      <c r="C25" s="19" t="s">
        <v>35</v>
      </c>
      <c r="D25" s="43">
        <v>961</v>
      </c>
      <c r="E25" s="43">
        <v>0</v>
      </c>
      <c r="F25" s="43">
        <v>0</v>
      </c>
      <c r="G25" s="43">
        <v>0</v>
      </c>
      <c r="H25" s="43">
        <v>0</v>
      </c>
      <c r="I25" s="43">
        <v>1056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2017</v>
      </c>
      <c r="O25" s="44">
        <f t="shared" si="2"/>
        <v>7.0771929824561406</v>
      </c>
      <c r="P25" s="9"/>
    </row>
    <row r="26" spans="1:119">
      <c r="A26" s="12"/>
      <c r="B26" s="23">
        <v>361.3</v>
      </c>
      <c r="C26" s="19" t="s">
        <v>36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-607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-607</v>
      </c>
      <c r="O26" s="44">
        <f t="shared" si="2"/>
        <v>-2.1298245614035087</v>
      </c>
      <c r="P26" s="9"/>
    </row>
    <row r="27" spans="1:119" ht="15.75" thickBot="1">
      <c r="A27" s="12"/>
      <c r="B27" s="23">
        <v>369.9</v>
      </c>
      <c r="C27" s="19" t="s">
        <v>37</v>
      </c>
      <c r="D27" s="43">
        <v>44515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44515</v>
      </c>
      <c r="O27" s="44">
        <f t="shared" si="2"/>
        <v>156.19298245614036</v>
      </c>
      <c r="P27" s="9"/>
    </row>
    <row r="28" spans="1:119" ht="16.5" thickBot="1">
      <c r="A28" s="13" t="s">
        <v>33</v>
      </c>
      <c r="B28" s="21"/>
      <c r="C28" s="20"/>
      <c r="D28" s="14">
        <f>SUM(D5,D10,D13,D19,D24)</f>
        <v>646075</v>
      </c>
      <c r="E28" s="14">
        <f t="shared" ref="E28:M28" si="7">SUM(E5,E10,E13,E19,E24)</f>
        <v>0</v>
      </c>
      <c r="F28" s="14">
        <f t="shared" si="7"/>
        <v>0</v>
      </c>
      <c r="G28" s="14">
        <f t="shared" si="7"/>
        <v>0</v>
      </c>
      <c r="H28" s="14">
        <f t="shared" si="7"/>
        <v>0</v>
      </c>
      <c r="I28" s="14">
        <f t="shared" si="7"/>
        <v>328440</v>
      </c>
      <c r="J28" s="14">
        <f t="shared" si="7"/>
        <v>0</v>
      </c>
      <c r="K28" s="14">
        <f t="shared" si="7"/>
        <v>0</v>
      </c>
      <c r="L28" s="14">
        <f t="shared" si="7"/>
        <v>0</v>
      </c>
      <c r="M28" s="14">
        <f t="shared" si="7"/>
        <v>0</v>
      </c>
      <c r="N28" s="14">
        <f t="shared" si="1"/>
        <v>974515</v>
      </c>
      <c r="O28" s="36">
        <f t="shared" si="2"/>
        <v>3419.3508771929824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7"/>
      <c r="B30" s="38"/>
      <c r="C30" s="38"/>
      <c r="D30" s="39"/>
      <c r="E30" s="39"/>
      <c r="F30" s="39"/>
      <c r="G30" s="39"/>
      <c r="H30" s="39"/>
      <c r="I30" s="39"/>
      <c r="J30" s="39"/>
      <c r="K30" s="39"/>
      <c r="L30" s="112" t="s">
        <v>62</v>
      </c>
      <c r="M30" s="112"/>
      <c r="N30" s="112"/>
      <c r="O30" s="40">
        <v>285</v>
      </c>
    </row>
    <row r="31" spans="1:119">
      <c r="A31" s="113"/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1"/>
    </row>
    <row r="32" spans="1:119" ht="15.75" customHeight="1" thickBot="1">
      <c r="A32" s="114" t="s">
        <v>52</v>
      </c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4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45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53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38</v>
      </c>
      <c r="B3" s="102"/>
      <c r="C3" s="103"/>
      <c r="D3" s="122" t="s">
        <v>24</v>
      </c>
      <c r="E3" s="123"/>
      <c r="F3" s="123"/>
      <c r="G3" s="123"/>
      <c r="H3" s="124"/>
      <c r="I3" s="122" t="s">
        <v>25</v>
      </c>
      <c r="J3" s="124"/>
      <c r="K3" s="122" t="s">
        <v>27</v>
      </c>
      <c r="L3" s="124"/>
      <c r="M3" s="34"/>
      <c r="N3" s="35"/>
      <c r="O3" s="125" t="s">
        <v>43</v>
      </c>
      <c r="P3" s="11"/>
      <c r="Q3"/>
    </row>
    <row r="4" spans="1:133" ht="32.25" customHeight="1" thickBot="1">
      <c r="A4" s="104"/>
      <c r="B4" s="105"/>
      <c r="C4" s="106"/>
      <c r="D4" s="32" t="s">
        <v>3</v>
      </c>
      <c r="E4" s="32" t="s">
        <v>39</v>
      </c>
      <c r="F4" s="32" t="s">
        <v>40</v>
      </c>
      <c r="G4" s="32" t="s">
        <v>41</v>
      </c>
      <c r="H4" s="32" t="s">
        <v>4</v>
      </c>
      <c r="I4" s="32" t="s">
        <v>5</v>
      </c>
      <c r="J4" s="33" t="s">
        <v>42</v>
      </c>
      <c r="K4" s="33" t="s">
        <v>6</v>
      </c>
      <c r="L4" s="33" t="s">
        <v>7</v>
      </c>
      <c r="M4" s="33" t="s">
        <v>8</v>
      </c>
      <c r="N4" s="33" t="s">
        <v>26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SUM(D6:D9)</f>
        <v>179435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9" si="1">SUM(D5:M5)</f>
        <v>179435</v>
      </c>
      <c r="O5" s="31">
        <f t="shared" ref="O5:O29" si="2">(N5/O$31)</f>
        <v>627.39510489510485</v>
      </c>
      <c r="P5" s="6"/>
    </row>
    <row r="6" spans="1:133">
      <c r="A6" s="12"/>
      <c r="B6" s="23">
        <v>311</v>
      </c>
      <c r="C6" s="19" t="s">
        <v>1</v>
      </c>
      <c r="D6" s="43">
        <v>138318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138318</v>
      </c>
      <c r="O6" s="44">
        <f t="shared" si="2"/>
        <v>483.62937062937061</v>
      </c>
      <c r="P6" s="9"/>
    </row>
    <row r="7" spans="1:133">
      <c r="A7" s="12"/>
      <c r="B7" s="23">
        <v>312.41000000000003</v>
      </c>
      <c r="C7" s="19" t="s">
        <v>9</v>
      </c>
      <c r="D7" s="43">
        <v>59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59</v>
      </c>
      <c r="O7" s="44">
        <f t="shared" si="2"/>
        <v>0.2062937062937063</v>
      </c>
      <c r="P7" s="9"/>
    </row>
    <row r="8" spans="1:133">
      <c r="A8" s="12"/>
      <c r="B8" s="23">
        <v>314.10000000000002</v>
      </c>
      <c r="C8" s="19" t="s">
        <v>10</v>
      </c>
      <c r="D8" s="43">
        <v>27355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27355</v>
      </c>
      <c r="O8" s="44">
        <f t="shared" si="2"/>
        <v>95.646853146853147</v>
      </c>
      <c r="P8" s="9"/>
    </row>
    <row r="9" spans="1:133">
      <c r="A9" s="12"/>
      <c r="B9" s="23">
        <v>315</v>
      </c>
      <c r="C9" s="19" t="s">
        <v>11</v>
      </c>
      <c r="D9" s="43">
        <v>13703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13703</v>
      </c>
      <c r="O9" s="44">
        <f t="shared" si="2"/>
        <v>47.912587412587413</v>
      </c>
      <c r="P9" s="9"/>
    </row>
    <row r="10" spans="1:133" ht="15.75">
      <c r="A10" s="27" t="s">
        <v>12</v>
      </c>
      <c r="B10" s="28"/>
      <c r="C10" s="29"/>
      <c r="D10" s="30">
        <f t="shared" ref="D10:M10" si="3">SUM(D11:D12)</f>
        <v>30431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30431</v>
      </c>
      <c r="O10" s="42">
        <f t="shared" si="2"/>
        <v>106.40209790209791</v>
      </c>
      <c r="P10" s="10"/>
    </row>
    <row r="11" spans="1:133">
      <c r="A11" s="12"/>
      <c r="B11" s="23">
        <v>323.10000000000002</v>
      </c>
      <c r="C11" s="19" t="s">
        <v>13</v>
      </c>
      <c r="D11" s="43">
        <v>25542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25542</v>
      </c>
      <c r="O11" s="44">
        <f t="shared" si="2"/>
        <v>89.307692307692307</v>
      </c>
      <c r="P11" s="9"/>
    </row>
    <row r="12" spans="1:133">
      <c r="A12" s="12"/>
      <c r="B12" s="23">
        <v>329</v>
      </c>
      <c r="C12" s="19" t="s">
        <v>14</v>
      </c>
      <c r="D12" s="43">
        <v>4889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4889</v>
      </c>
      <c r="O12" s="44">
        <f t="shared" si="2"/>
        <v>17.094405594405593</v>
      </c>
      <c r="P12" s="9"/>
    </row>
    <row r="13" spans="1:133" ht="15.75">
      <c r="A13" s="27" t="s">
        <v>15</v>
      </c>
      <c r="B13" s="28"/>
      <c r="C13" s="29"/>
      <c r="D13" s="30">
        <f t="shared" ref="D13:M13" si="4">SUM(D14:D19)</f>
        <v>426207</v>
      </c>
      <c r="E13" s="30">
        <f t="shared" si="4"/>
        <v>0</v>
      </c>
      <c r="F13" s="30">
        <f t="shared" si="4"/>
        <v>0</v>
      </c>
      <c r="G13" s="30">
        <f t="shared" si="4"/>
        <v>0</v>
      </c>
      <c r="H13" s="30">
        <f t="shared" si="4"/>
        <v>0</v>
      </c>
      <c r="I13" s="30">
        <f t="shared" si="4"/>
        <v>0</v>
      </c>
      <c r="J13" s="30">
        <f t="shared" si="4"/>
        <v>0</v>
      </c>
      <c r="K13" s="30">
        <f t="shared" si="4"/>
        <v>0</v>
      </c>
      <c r="L13" s="30">
        <f t="shared" si="4"/>
        <v>0</v>
      </c>
      <c r="M13" s="30">
        <f t="shared" si="4"/>
        <v>0</v>
      </c>
      <c r="N13" s="41">
        <f t="shared" si="1"/>
        <v>426207</v>
      </c>
      <c r="O13" s="42">
        <f t="shared" si="2"/>
        <v>1490.2342657342658</v>
      </c>
      <c r="P13" s="10"/>
    </row>
    <row r="14" spans="1:133">
      <c r="A14" s="12"/>
      <c r="B14" s="23">
        <v>331.7</v>
      </c>
      <c r="C14" s="19" t="s">
        <v>54</v>
      </c>
      <c r="D14" s="43">
        <v>255156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255156</v>
      </c>
      <c r="O14" s="44">
        <f t="shared" si="2"/>
        <v>892.15384615384619</v>
      </c>
      <c r="P14" s="9"/>
    </row>
    <row r="15" spans="1:133">
      <c r="A15" s="12"/>
      <c r="B15" s="23">
        <v>334.39</v>
      </c>
      <c r="C15" s="19" t="s">
        <v>19</v>
      </c>
      <c r="D15" s="43">
        <v>136380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136380</v>
      </c>
      <c r="O15" s="44">
        <f t="shared" si="2"/>
        <v>476.85314685314682</v>
      </c>
      <c r="P15" s="9"/>
    </row>
    <row r="16" spans="1:133">
      <c r="A16" s="12"/>
      <c r="B16" s="23">
        <v>335.12</v>
      </c>
      <c r="C16" s="19" t="s">
        <v>20</v>
      </c>
      <c r="D16" s="43">
        <v>25847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25847</v>
      </c>
      <c r="O16" s="44">
        <f t="shared" si="2"/>
        <v>90.37412587412588</v>
      </c>
      <c r="P16" s="9"/>
    </row>
    <row r="17" spans="1:119">
      <c r="A17" s="12"/>
      <c r="B17" s="23">
        <v>335.14</v>
      </c>
      <c r="C17" s="19" t="s">
        <v>21</v>
      </c>
      <c r="D17" s="43">
        <v>50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50</v>
      </c>
      <c r="O17" s="44">
        <f t="shared" si="2"/>
        <v>0.17482517482517482</v>
      </c>
      <c r="P17" s="9"/>
    </row>
    <row r="18" spans="1:119">
      <c r="A18" s="12"/>
      <c r="B18" s="23">
        <v>335.15</v>
      </c>
      <c r="C18" s="19" t="s">
        <v>22</v>
      </c>
      <c r="D18" s="43">
        <v>496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496</v>
      </c>
      <c r="O18" s="44">
        <f t="shared" si="2"/>
        <v>1.7342657342657342</v>
      </c>
      <c r="P18" s="9"/>
    </row>
    <row r="19" spans="1:119">
      <c r="A19" s="12"/>
      <c r="B19" s="23">
        <v>335.18</v>
      </c>
      <c r="C19" s="19" t="s">
        <v>23</v>
      </c>
      <c r="D19" s="43">
        <v>8278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8278</v>
      </c>
      <c r="O19" s="44">
        <f t="shared" si="2"/>
        <v>28.944055944055943</v>
      </c>
      <c r="P19" s="9"/>
    </row>
    <row r="20" spans="1:119" ht="15.75">
      <c r="A20" s="27" t="s">
        <v>28</v>
      </c>
      <c r="B20" s="28"/>
      <c r="C20" s="29"/>
      <c r="D20" s="30">
        <f t="shared" ref="D20:M20" si="5">SUM(D21:D24)</f>
        <v>6000</v>
      </c>
      <c r="E20" s="30">
        <f t="shared" si="5"/>
        <v>0</v>
      </c>
      <c r="F20" s="30">
        <f t="shared" si="5"/>
        <v>0</v>
      </c>
      <c r="G20" s="30">
        <f t="shared" si="5"/>
        <v>0</v>
      </c>
      <c r="H20" s="30">
        <f t="shared" si="5"/>
        <v>0</v>
      </c>
      <c r="I20" s="30">
        <f t="shared" si="5"/>
        <v>330983</v>
      </c>
      <c r="J20" s="30">
        <f t="shared" si="5"/>
        <v>0</v>
      </c>
      <c r="K20" s="30">
        <f t="shared" si="5"/>
        <v>0</v>
      </c>
      <c r="L20" s="30">
        <f t="shared" si="5"/>
        <v>0</v>
      </c>
      <c r="M20" s="30">
        <f t="shared" si="5"/>
        <v>0</v>
      </c>
      <c r="N20" s="30">
        <f t="shared" si="1"/>
        <v>336983</v>
      </c>
      <c r="O20" s="42">
        <f t="shared" si="2"/>
        <v>1178.2622377622379</v>
      </c>
      <c r="P20" s="10"/>
    </row>
    <row r="21" spans="1:119">
      <c r="A21" s="12"/>
      <c r="B21" s="23">
        <v>343.3</v>
      </c>
      <c r="C21" s="19" t="s">
        <v>29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159074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159074</v>
      </c>
      <c r="O21" s="44">
        <f t="shared" si="2"/>
        <v>556.20279720279723</v>
      </c>
      <c r="P21" s="9"/>
    </row>
    <row r="22" spans="1:119">
      <c r="A22" s="12"/>
      <c r="B22" s="23">
        <v>343.4</v>
      </c>
      <c r="C22" s="19" t="s">
        <v>30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75521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75521</v>
      </c>
      <c r="O22" s="44">
        <f t="shared" si="2"/>
        <v>264.05944055944053</v>
      </c>
      <c r="P22" s="9"/>
    </row>
    <row r="23" spans="1:119">
      <c r="A23" s="12"/>
      <c r="B23" s="23">
        <v>343.5</v>
      </c>
      <c r="C23" s="19" t="s">
        <v>31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96388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96388</v>
      </c>
      <c r="O23" s="44">
        <f t="shared" si="2"/>
        <v>337.02097902097904</v>
      </c>
      <c r="P23" s="9"/>
    </row>
    <row r="24" spans="1:119">
      <c r="A24" s="12"/>
      <c r="B24" s="23">
        <v>343.8</v>
      </c>
      <c r="C24" s="19" t="s">
        <v>32</v>
      </c>
      <c r="D24" s="43">
        <v>6000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6000</v>
      </c>
      <c r="O24" s="44">
        <f t="shared" si="2"/>
        <v>20.97902097902098</v>
      </c>
      <c r="P24" s="9"/>
    </row>
    <row r="25" spans="1:119" ht="15.75">
      <c r="A25" s="27" t="s">
        <v>2</v>
      </c>
      <c r="B25" s="28"/>
      <c r="C25" s="29"/>
      <c r="D25" s="30">
        <f t="shared" ref="D25:M25" si="6">SUM(D26:D28)</f>
        <v>39264</v>
      </c>
      <c r="E25" s="30">
        <f t="shared" si="6"/>
        <v>0</v>
      </c>
      <c r="F25" s="30">
        <f t="shared" si="6"/>
        <v>0</v>
      </c>
      <c r="G25" s="30">
        <f t="shared" si="6"/>
        <v>0</v>
      </c>
      <c r="H25" s="30">
        <f t="shared" si="6"/>
        <v>0</v>
      </c>
      <c r="I25" s="30">
        <f t="shared" si="6"/>
        <v>4461</v>
      </c>
      <c r="J25" s="30">
        <f t="shared" si="6"/>
        <v>0</v>
      </c>
      <c r="K25" s="30">
        <f t="shared" si="6"/>
        <v>0</v>
      </c>
      <c r="L25" s="30">
        <f t="shared" si="6"/>
        <v>0</v>
      </c>
      <c r="M25" s="30">
        <f t="shared" si="6"/>
        <v>0</v>
      </c>
      <c r="N25" s="30">
        <f t="shared" si="1"/>
        <v>43725</v>
      </c>
      <c r="O25" s="42">
        <f t="shared" si="2"/>
        <v>152.88461538461539</v>
      </c>
      <c r="P25" s="10"/>
    </row>
    <row r="26" spans="1:119">
      <c r="A26" s="12"/>
      <c r="B26" s="23">
        <v>361.1</v>
      </c>
      <c r="C26" s="19" t="s">
        <v>35</v>
      </c>
      <c r="D26" s="43">
        <v>454</v>
      </c>
      <c r="E26" s="43">
        <v>0</v>
      </c>
      <c r="F26" s="43">
        <v>0</v>
      </c>
      <c r="G26" s="43">
        <v>0</v>
      </c>
      <c r="H26" s="43">
        <v>0</v>
      </c>
      <c r="I26" s="43">
        <v>1494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1948</v>
      </c>
      <c r="O26" s="44">
        <f t="shared" si="2"/>
        <v>6.8111888111888108</v>
      </c>
      <c r="P26" s="9"/>
    </row>
    <row r="27" spans="1:119">
      <c r="A27" s="12"/>
      <c r="B27" s="23">
        <v>361.3</v>
      </c>
      <c r="C27" s="19" t="s">
        <v>36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2967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2967</v>
      </c>
      <c r="O27" s="44">
        <f t="shared" si="2"/>
        <v>10.374125874125873</v>
      </c>
      <c r="P27" s="9"/>
    </row>
    <row r="28" spans="1:119" ht="15.75" thickBot="1">
      <c r="A28" s="12"/>
      <c r="B28" s="23">
        <v>369.9</v>
      </c>
      <c r="C28" s="19" t="s">
        <v>37</v>
      </c>
      <c r="D28" s="43">
        <v>38810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38810</v>
      </c>
      <c r="O28" s="44">
        <f t="shared" si="2"/>
        <v>135.69930069930069</v>
      </c>
      <c r="P28" s="9"/>
    </row>
    <row r="29" spans="1:119" ht="16.5" thickBot="1">
      <c r="A29" s="13" t="s">
        <v>33</v>
      </c>
      <c r="B29" s="21"/>
      <c r="C29" s="20"/>
      <c r="D29" s="14">
        <f>SUM(D5,D10,D13,D20,D25)</f>
        <v>681337</v>
      </c>
      <c r="E29" s="14">
        <f t="shared" ref="E29:M29" si="7">SUM(E5,E10,E13,E20,E25)</f>
        <v>0</v>
      </c>
      <c r="F29" s="14">
        <f t="shared" si="7"/>
        <v>0</v>
      </c>
      <c r="G29" s="14">
        <f t="shared" si="7"/>
        <v>0</v>
      </c>
      <c r="H29" s="14">
        <f t="shared" si="7"/>
        <v>0</v>
      </c>
      <c r="I29" s="14">
        <f t="shared" si="7"/>
        <v>335444</v>
      </c>
      <c r="J29" s="14">
        <f t="shared" si="7"/>
        <v>0</v>
      </c>
      <c r="K29" s="14">
        <f t="shared" si="7"/>
        <v>0</v>
      </c>
      <c r="L29" s="14">
        <f t="shared" si="7"/>
        <v>0</v>
      </c>
      <c r="M29" s="14">
        <f t="shared" si="7"/>
        <v>0</v>
      </c>
      <c r="N29" s="14">
        <f t="shared" si="1"/>
        <v>1016781</v>
      </c>
      <c r="O29" s="36">
        <f t="shared" si="2"/>
        <v>3555.1783216783215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7"/>
      <c r="B31" s="38"/>
      <c r="C31" s="38"/>
      <c r="D31" s="39"/>
      <c r="E31" s="39"/>
      <c r="F31" s="39"/>
      <c r="G31" s="39"/>
      <c r="H31" s="39"/>
      <c r="I31" s="39"/>
      <c r="J31" s="39"/>
      <c r="K31" s="39"/>
      <c r="L31" s="112" t="s">
        <v>55</v>
      </c>
      <c r="M31" s="112"/>
      <c r="N31" s="112"/>
      <c r="O31" s="40">
        <v>286</v>
      </c>
    </row>
    <row r="32" spans="1:119">
      <c r="A32" s="113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1"/>
    </row>
    <row r="33" spans="1:15" ht="15.75" customHeight="1" thickBot="1">
      <c r="A33" s="114" t="s">
        <v>52</v>
      </c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4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45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48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38</v>
      </c>
      <c r="B3" s="102"/>
      <c r="C3" s="103"/>
      <c r="D3" s="122" t="s">
        <v>24</v>
      </c>
      <c r="E3" s="123"/>
      <c r="F3" s="123"/>
      <c r="G3" s="123"/>
      <c r="H3" s="124"/>
      <c r="I3" s="122" t="s">
        <v>25</v>
      </c>
      <c r="J3" s="124"/>
      <c r="K3" s="122" t="s">
        <v>27</v>
      </c>
      <c r="L3" s="124"/>
      <c r="M3" s="34"/>
      <c r="N3" s="35"/>
      <c r="O3" s="125" t="s">
        <v>43</v>
      </c>
      <c r="P3" s="11"/>
      <c r="Q3"/>
    </row>
    <row r="4" spans="1:133" ht="32.25" customHeight="1" thickBot="1">
      <c r="A4" s="104"/>
      <c r="B4" s="105"/>
      <c r="C4" s="106"/>
      <c r="D4" s="32" t="s">
        <v>3</v>
      </c>
      <c r="E4" s="32" t="s">
        <v>39</v>
      </c>
      <c r="F4" s="32" t="s">
        <v>40</v>
      </c>
      <c r="G4" s="32" t="s">
        <v>41</v>
      </c>
      <c r="H4" s="32" t="s">
        <v>4</v>
      </c>
      <c r="I4" s="32" t="s">
        <v>5</v>
      </c>
      <c r="J4" s="33" t="s">
        <v>42</v>
      </c>
      <c r="K4" s="33" t="s">
        <v>6</v>
      </c>
      <c r="L4" s="33" t="s">
        <v>7</v>
      </c>
      <c r="M4" s="33" t="s">
        <v>8</v>
      </c>
      <c r="N4" s="33" t="s">
        <v>26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SUM(D6:D9)</f>
        <v>190854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31" si="1">SUM(D5:M5)</f>
        <v>190854</v>
      </c>
      <c r="O5" s="31">
        <f t="shared" ref="O5:O31" si="2">(N5/O$33)</f>
        <v>660.39446366782011</v>
      </c>
      <c r="P5" s="6"/>
    </row>
    <row r="6" spans="1:133">
      <c r="A6" s="12"/>
      <c r="B6" s="23">
        <v>311</v>
      </c>
      <c r="C6" s="19" t="s">
        <v>1</v>
      </c>
      <c r="D6" s="43">
        <v>148259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148259</v>
      </c>
      <c r="O6" s="44">
        <f t="shared" si="2"/>
        <v>513.00692041522495</v>
      </c>
      <c r="P6" s="9"/>
    </row>
    <row r="7" spans="1:133">
      <c r="A7" s="12"/>
      <c r="B7" s="23">
        <v>312.41000000000003</v>
      </c>
      <c r="C7" s="19" t="s">
        <v>9</v>
      </c>
      <c r="D7" s="43">
        <v>124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124</v>
      </c>
      <c r="O7" s="44">
        <f t="shared" si="2"/>
        <v>0.4290657439446367</v>
      </c>
      <c r="P7" s="9"/>
    </row>
    <row r="8" spans="1:133">
      <c r="A8" s="12"/>
      <c r="B8" s="23">
        <v>314.10000000000002</v>
      </c>
      <c r="C8" s="19" t="s">
        <v>10</v>
      </c>
      <c r="D8" s="43">
        <v>29380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29380</v>
      </c>
      <c r="O8" s="44">
        <f t="shared" si="2"/>
        <v>101.66089965397924</v>
      </c>
      <c r="P8" s="9"/>
    </row>
    <row r="9" spans="1:133">
      <c r="A9" s="12"/>
      <c r="B9" s="23">
        <v>315</v>
      </c>
      <c r="C9" s="19" t="s">
        <v>11</v>
      </c>
      <c r="D9" s="43">
        <v>13091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13091</v>
      </c>
      <c r="O9" s="44">
        <f t="shared" si="2"/>
        <v>45.297577854671282</v>
      </c>
      <c r="P9" s="9"/>
    </row>
    <row r="10" spans="1:133" ht="15.75">
      <c r="A10" s="27" t="s">
        <v>12</v>
      </c>
      <c r="B10" s="28"/>
      <c r="C10" s="29"/>
      <c r="D10" s="30">
        <f t="shared" ref="D10:M10" si="3">SUM(D11:D12)</f>
        <v>35775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35775</v>
      </c>
      <c r="O10" s="42">
        <f t="shared" si="2"/>
        <v>123.78892733564014</v>
      </c>
      <c r="P10" s="10"/>
    </row>
    <row r="11" spans="1:133">
      <c r="A11" s="12"/>
      <c r="B11" s="23">
        <v>323.10000000000002</v>
      </c>
      <c r="C11" s="19" t="s">
        <v>13</v>
      </c>
      <c r="D11" s="43">
        <v>26676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26676</v>
      </c>
      <c r="O11" s="44">
        <f t="shared" si="2"/>
        <v>92.3044982698962</v>
      </c>
      <c r="P11" s="9"/>
    </row>
    <row r="12" spans="1:133">
      <c r="A12" s="12"/>
      <c r="B12" s="23">
        <v>329</v>
      </c>
      <c r="C12" s="19" t="s">
        <v>14</v>
      </c>
      <c r="D12" s="43">
        <v>9099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9099</v>
      </c>
      <c r="O12" s="44">
        <f t="shared" si="2"/>
        <v>31.484429065743946</v>
      </c>
      <c r="P12" s="9"/>
    </row>
    <row r="13" spans="1:133" ht="15.75">
      <c r="A13" s="27" t="s">
        <v>15</v>
      </c>
      <c r="B13" s="28"/>
      <c r="C13" s="29"/>
      <c r="D13" s="30">
        <f t="shared" ref="D13:M13" si="4">SUM(D14:D19)</f>
        <v>172839</v>
      </c>
      <c r="E13" s="30">
        <f t="shared" si="4"/>
        <v>0</v>
      </c>
      <c r="F13" s="30">
        <f t="shared" si="4"/>
        <v>0</v>
      </c>
      <c r="G13" s="30">
        <f t="shared" si="4"/>
        <v>0</v>
      </c>
      <c r="H13" s="30">
        <f t="shared" si="4"/>
        <v>0</v>
      </c>
      <c r="I13" s="30">
        <f t="shared" si="4"/>
        <v>0</v>
      </c>
      <c r="J13" s="30">
        <f t="shared" si="4"/>
        <v>0</v>
      </c>
      <c r="K13" s="30">
        <f t="shared" si="4"/>
        <v>0</v>
      </c>
      <c r="L13" s="30">
        <f t="shared" si="4"/>
        <v>0</v>
      </c>
      <c r="M13" s="30">
        <f t="shared" si="4"/>
        <v>0</v>
      </c>
      <c r="N13" s="41">
        <f t="shared" si="1"/>
        <v>172839</v>
      </c>
      <c r="O13" s="42">
        <f t="shared" si="2"/>
        <v>598.05882352941171</v>
      </c>
      <c r="P13" s="10"/>
    </row>
    <row r="14" spans="1:133">
      <c r="A14" s="12"/>
      <c r="B14" s="23">
        <v>331.39</v>
      </c>
      <c r="C14" s="19" t="s">
        <v>16</v>
      </c>
      <c r="D14" s="43">
        <v>2134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2134</v>
      </c>
      <c r="O14" s="44">
        <f t="shared" si="2"/>
        <v>7.3840830449826989</v>
      </c>
      <c r="P14" s="9"/>
    </row>
    <row r="15" spans="1:133">
      <c r="A15" s="12"/>
      <c r="B15" s="23">
        <v>334.39</v>
      </c>
      <c r="C15" s="19" t="s">
        <v>19</v>
      </c>
      <c r="D15" s="43">
        <v>134712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134712</v>
      </c>
      <c r="O15" s="44">
        <f t="shared" si="2"/>
        <v>466.13148788927333</v>
      </c>
      <c r="P15" s="9"/>
    </row>
    <row r="16" spans="1:133">
      <c r="A16" s="12"/>
      <c r="B16" s="23">
        <v>335.12</v>
      </c>
      <c r="C16" s="19" t="s">
        <v>20</v>
      </c>
      <c r="D16" s="43">
        <v>25841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25841</v>
      </c>
      <c r="O16" s="44">
        <f t="shared" si="2"/>
        <v>89.415224913494811</v>
      </c>
      <c r="P16" s="9"/>
    </row>
    <row r="17" spans="1:119">
      <c r="A17" s="12"/>
      <c r="B17" s="23">
        <v>335.14</v>
      </c>
      <c r="C17" s="19" t="s">
        <v>21</v>
      </c>
      <c r="D17" s="43">
        <v>72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72</v>
      </c>
      <c r="O17" s="44">
        <f t="shared" si="2"/>
        <v>0.2491349480968858</v>
      </c>
      <c r="P17" s="9"/>
    </row>
    <row r="18" spans="1:119">
      <c r="A18" s="12"/>
      <c r="B18" s="23">
        <v>335.15</v>
      </c>
      <c r="C18" s="19" t="s">
        <v>22</v>
      </c>
      <c r="D18" s="43">
        <v>496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496</v>
      </c>
      <c r="O18" s="44">
        <f t="shared" si="2"/>
        <v>1.7162629757785468</v>
      </c>
      <c r="P18" s="9"/>
    </row>
    <row r="19" spans="1:119">
      <c r="A19" s="12"/>
      <c r="B19" s="23">
        <v>335.18</v>
      </c>
      <c r="C19" s="19" t="s">
        <v>23</v>
      </c>
      <c r="D19" s="43">
        <v>9584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9584</v>
      </c>
      <c r="O19" s="44">
        <f t="shared" si="2"/>
        <v>33.162629757785467</v>
      </c>
      <c r="P19" s="9"/>
    </row>
    <row r="20" spans="1:119" ht="15.75">
      <c r="A20" s="27" t="s">
        <v>28</v>
      </c>
      <c r="B20" s="28"/>
      <c r="C20" s="29"/>
      <c r="D20" s="30">
        <f t="shared" ref="D20:M20" si="5">SUM(D21:D24)</f>
        <v>1500</v>
      </c>
      <c r="E20" s="30">
        <f t="shared" si="5"/>
        <v>0</v>
      </c>
      <c r="F20" s="30">
        <f t="shared" si="5"/>
        <v>0</v>
      </c>
      <c r="G20" s="30">
        <f t="shared" si="5"/>
        <v>0</v>
      </c>
      <c r="H20" s="30">
        <f t="shared" si="5"/>
        <v>0</v>
      </c>
      <c r="I20" s="30">
        <f t="shared" si="5"/>
        <v>331407</v>
      </c>
      <c r="J20" s="30">
        <f t="shared" si="5"/>
        <v>0</v>
      </c>
      <c r="K20" s="30">
        <f t="shared" si="5"/>
        <v>0</v>
      </c>
      <c r="L20" s="30">
        <f t="shared" si="5"/>
        <v>0</v>
      </c>
      <c r="M20" s="30">
        <f t="shared" si="5"/>
        <v>0</v>
      </c>
      <c r="N20" s="30">
        <f t="shared" si="1"/>
        <v>332907</v>
      </c>
      <c r="O20" s="42">
        <f t="shared" si="2"/>
        <v>1151.9273356401384</v>
      </c>
      <c r="P20" s="10"/>
    </row>
    <row r="21" spans="1:119">
      <c r="A21" s="12"/>
      <c r="B21" s="23">
        <v>343.3</v>
      </c>
      <c r="C21" s="19" t="s">
        <v>29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152564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152564</v>
      </c>
      <c r="O21" s="44">
        <f t="shared" si="2"/>
        <v>527.90311418685121</v>
      </c>
      <c r="P21" s="9"/>
    </row>
    <row r="22" spans="1:119">
      <c r="A22" s="12"/>
      <c r="B22" s="23">
        <v>343.4</v>
      </c>
      <c r="C22" s="19" t="s">
        <v>30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79843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79843</v>
      </c>
      <c r="O22" s="44">
        <f t="shared" si="2"/>
        <v>276.27335640138409</v>
      </c>
      <c r="P22" s="9"/>
    </row>
    <row r="23" spans="1:119">
      <c r="A23" s="12"/>
      <c r="B23" s="23">
        <v>343.5</v>
      </c>
      <c r="C23" s="19" t="s">
        <v>31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99000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99000</v>
      </c>
      <c r="O23" s="44">
        <f t="shared" si="2"/>
        <v>342.56055363321798</v>
      </c>
      <c r="P23" s="9"/>
    </row>
    <row r="24" spans="1:119">
      <c r="A24" s="12"/>
      <c r="B24" s="23">
        <v>343.8</v>
      </c>
      <c r="C24" s="19" t="s">
        <v>32</v>
      </c>
      <c r="D24" s="43">
        <v>1500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1500</v>
      </c>
      <c r="O24" s="44">
        <f t="shared" si="2"/>
        <v>5.1903114186851207</v>
      </c>
      <c r="P24" s="9"/>
    </row>
    <row r="25" spans="1:119" ht="15.75">
      <c r="A25" s="27" t="s">
        <v>2</v>
      </c>
      <c r="B25" s="28"/>
      <c r="C25" s="29"/>
      <c r="D25" s="30">
        <f t="shared" ref="D25:M25" si="6">SUM(D26:D28)</f>
        <v>42059</v>
      </c>
      <c r="E25" s="30">
        <f t="shared" si="6"/>
        <v>0</v>
      </c>
      <c r="F25" s="30">
        <f t="shared" si="6"/>
        <v>0</v>
      </c>
      <c r="G25" s="30">
        <f t="shared" si="6"/>
        <v>0</v>
      </c>
      <c r="H25" s="30">
        <f t="shared" si="6"/>
        <v>0</v>
      </c>
      <c r="I25" s="30">
        <f t="shared" si="6"/>
        <v>5586</v>
      </c>
      <c r="J25" s="30">
        <f t="shared" si="6"/>
        <v>0</v>
      </c>
      <c r="K25" s="30">
        <f t="shared" si="6"/>
        <v>0</v>
      </c>
      <c r="L25" s="30">
        <f t="shared" si="6"/>
        <v>0</v>
      </c>
      <c r="M25" s="30">
        <f t="shared" si="6"/>
        <v>0</v>
      </c>
      <c r="N25" s="30">
        <f t="shared" si="1"/>
        <v>47645</v>
      </c>
      <c r="O25" s="42">
        <f t="shared" si="2"/>
        <v>164.86159169550174</v>
      </c>
      <c r="P25" s="10"/>
    </row>
    <row r="26" spans="1:119">
      <c r="A26" s="12"/>
      <c r="B26" s="23">
        <v>361.1</v>
      </c>
      <c r="C26" s="19" t="s">
        <v>35</v>
      </c>
      <c r="D26" s="43">
        <v>251</v>
      </c>
      <c r="E26" s="43">
        <v>0</v>
      </c>
      <c r="F26" s="43">
        <v>0</v>
      </c>
      <c r="G26" s="43">
        <v>0</v>
      </c>
      <c r="H26" s="43">
        <v>0</v>
      </c>
      <c r="I26" s="43">
        <v>4179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4430</v>
      </c>
      <c r="O26" s="44">
        <f t="shared" si="2"/>
        <v>15.328719723183392</v>
      </c>
      <c r="P26" s="9"/>
    </row>
    <row r="27" spans="1:119">
      <c r="A27" s="12"/>
      <c r="B27" s="23">
        <v>361.3</v>
      </c>
      <c r="C27" s="19" t="s">
        <v>36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1407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1407</v>
      </c>
      <c r="O27" s="44">
        <f t="shared" si="2"/>
        <v>4.8685121107266438</v>
      </c>
      <c r="P27" s="9"/>
    </row>
    <row r="28" spans="1:119">
      <c r="A28" s="12"/>
      <c r="B28" s="23">
        <v>369.9</v>
      </c>
      <c r="C28" s="19" t="s">
        <v>37</v>
      </c>
      <c r="D28" s="43">
        <v>41808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41808</v>
      </c>
      <c r="O28" s="44">
        <f t="shared" si="2"/>
        <v>144.66435986159169</v>
      </c>
      <c r="P28" s="9"/>
    </row>
    <row r="29" spans="1:119" ht="15.75">
      <c r="A29" s="27" t="s">
        <v>49</v>
      </c>
      <c r="B29" s="28"/>
      <c r="C29" s="29"/>
      <c r="D29" s="30">
        <f t="shared" ref="D29:M29" si="7">SUM(D30:D30)</f>
        <v>151212</v>
      </c>
      <c r="E29" s="30">
        <f t="shared" si="7"/>
        <v>0</v>
      </c>
      <c r="F29" s="30">
        <f t="shared" si="7"/>
        <v>0</v>
      </c>
      <c r="G29" s="30">
        <f t="shared" si="7"/>
        <v>0</v>
      </c>
      <c r="H29" s="30">
        <f t="shared" si="7"/>
        <v>0</v>
      </c>
      <c r="I29" s="30">
        <f t="shared" si="7"/>
        <v>0</v>
      </c>
      <c r="J29" s="30">
        <f t="shared" si="7"/>
        <v>0</v>
      </c>
      <c r="K29" s="30">
        <f t="shared" si="7"/>
        <v>0</v>
      </c>
      <c r="L29" s="30">
        <f t="shared" si="7"/>
        <v>0</v>
      </c>
      <c r="M29" s="30">
        <f t="shared" si="7"/>
        <v>0</v>
      </c>
      <c r="N29" s="30">
        <f t="shared" si="1"/>
        <v>151212</v>
      </c>
      <c r="O29" s="42">
        <f t="shared" si="2"/>
        <v>523.2249134948097</v>
      </c>
      <c r="P29" s="9"/>
    </row>
    <row r="30" spans="1:119" ht="15.75" thickBot="1">
      <c r="A30" s="12"/>
      <c r="B30" s="23">
        <v>381</v>
      </c>
      <c r="C30" s="19" t="s">
        <v>50</v>
      </c>
      <c r="D30" s="43">
        <v>151212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1"/>
        <v>151212</v>
      </c>
      <c r="O30" s="44">
        <f t="shared" si="2"/>
        <v>523.2249134948097</v>
      </c>
      <c r="P30" s="9"/>
    </row>
    <row r="31" spans="1:119" ht="16.5" thickBot="1">
      <c r="A31" s="13" t="s">
        <v>33</v>
      </c>
      <c r="B31" s="21"/>
      <c r="C31" s="20"/>
      <c r="D31" s="14">
        <f>SUM(D5,D10,D13,D20,D25,D29)</f>
        <v>594239</v>
      </c>
      <c r="E31" s="14">
        <f t="shared" ref="E31:M31" si="8">SUM(E5,E10,E13,E20,E25,E29)</f>
        <v>0</v>
      </c>
      <c r="F31" s="14">
        <f t="shared" si="8"/>
        <v>0</v>
      </c>
      <c r="G31" s="14">
        <f t="shared" si="8"/>
        <v>0</v>
      </c>
      <c r="H31" s="14">
        <f t="shared" si="8"/>
        <v>0</v>
      </c>
      <c r="I31" s="14">
        <f t="shared" si="8"/>
        <v>336993</v>
      </c>
      <c r="J31" s="14">
        <f t="shared" si="8"/>
        <v>0</v>
      </c>
      <c r="K31" s="14">
        <f t="shared" si="8"/>
        <v>0</v>
      </c>
      <c r="L31" s="14">
        <f t="shared" si="8"/>
        <v>0</v>
      </c>
      <c r="M31" s="14">
        <f t="shared" si="8"/>
        <v>0</v>
      </c>
      <c r="N31" s="14">
        <f t="shared" si="1"/>
        <v>931232</v>
      </c>
      <c r="O31" s="36">
        <f t="shared" si="2"/>
        <v>3222.2560553633216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7"/>
      <c r="B33" s="38"/>
      <c r="C33" s="38"/>
      <c r="D33" s="39"/>
      <c r="E33" s="39"/>
      <c r="F33" s="39"/>
      <c r="G33" s="39"/>
      <c r="H33" s="39"/>
      <c r="I33" s="39"/>
      <c r="J33" s="39"/>
      <c r="K33" s="39"/>
      <c r="L33" s="112" t="s">
        <v>51</v>
      </c>
      <c r="M33" s="112"/>
      <c r="N33" s="112"/>
      <c r="O33" s="40">
        <v>289</v>
      </c>
    </row>
    <row r="34" spans="1:15">
      <c r="A34" s="113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1"/>
    </row>
    <row r="35" spans="1:15" ht="15.75" customHeight="1" thickBot="1">
      <c r="A35" s="114" t="s">
        <v>52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4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45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46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38</v>
      </c>
      <c r="B3" s="102"/>
      <c r="C3" s="103"/>
      <c r="D3" s="122" t="s">
        <v>24</v>
      </c>
      <c r="E3" s="123"/>
      <c r="F3" s="123"/>
      <c r="G3" s="123"/>
      <c r="H3" s="124"/>
      <c r="I3" s="122" t="s">
        <v>25</v>
      </c>
      <c r="J3" s="124"/>
      <c r="K3" s="122" t="s">
        <v>27</v>
      </c>
      <c r="L3" s="124"/>
      <c r="M3" s="34"/>
      <c r="N3" s="35"/>
      <c r="O3" s="125" t="s">
        <v>43</v>
      </c>
      <c r="P3" s="11"/>
      <c r="Q3"/>
    </row>
    <row r="4" spans="1:133" ht="32.25" customHeight="1" thickBot="1">
      <c r="A4" s="104"/>
      <c r="B4" s="105"/>
      <c r="C4" s="106"/>
      <c r="D4" s="32" t="s">
        <v>3</v>
      </c>
      <c r="E4" s="32" t="s">
        <v>39</v>
      </c>
      <c r="F4" s="32" t="s">
        <v>40</v>
      </c>
      <c r="G4" s="32" t="s">
        <v>41</v>
      </c>
      <c r="H4" s="32" t="s">
        <v>4</v>
      </c>
      <c r="I4" s="32" t="s">
        <v>5</v>
      </c>
      <c r="J4" s="33" t="s">
        <v>42</v>
      </c>
      <c r="K4" s="33" t="s">
        <v>6</v>
      </c>
      <c r="L4" s="33" t="s">
        <v>7</v>
      </c>
      <c r="M4" s="33" t="s">
        <v>8</v>
      </c>
      <c r="N4" s="33" t="s">
        <v>26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SUM(D6:D9)</f>
        <v>204073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31" si="1">SUM(D5:M5)</f>
        <v>204073</v>
      </c>
      <c r="O5" s="31">
        <f t="shared" ref="O5:O31" si="2">(N5/O$33)</f>
        <v>696.49488054607514</v>
      </c>
      <c r="P5" s="6"/>
    </row>
    <row r="6" spans="1:133">
      <c r="A6" s="12"/>
      <c r="B6" s="23">
        <v>311</v>
      </c>
      <c r="C6" s="19" t="s">
        <v>1</v>
      </c>
      <c r="D6" s="43">
        <v>156157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156157</v>
      </c>
      <c r="O6" s="44">
        <f t="shared" si="2"/>
        <v>532.95904436860064</v>
      </c>
      <c r="P6" s="9"/>
    </row>
    <row r="7" spans="1:133">
      <c r="A7" s="12"/>
      <c r="B7" s="23">
        <v>312.41000000000003</v>
      </c>
      <c r="C7" s="19" t="s">
        <v>9</v>
      </c>
      <c r="D7" s="43">
        <v>184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184</v>
      </c>
      <c r="O7" s="44">
        <f t="shared" si="2"/>
        <v>0.62798634812286691</v>
      </c>
      <c r="P7" s="9"/>
    </row>
    <row r="8" spans="1:133">
      <c r="A8" s="12"/>
      <c r="B8" s="23">
        <v>314.10000000000002</v>
      </c>
      <c r="C8" s="19" t="s">
        <v>10</v>
      </c>
      <c r="D8" s="43">
        <v>34923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34923</v>
      </c>
      <c r="O8" s="44">
        <f t="shared" si="2"/>
        <v>119.19112627986348</v>
      </c>
      <c r="P8" s="9"/>
    </row>
    <row r="9" spans="1:133">
      <c r="A9" s="12"/>
      <c r="B9" s="23">
        <v>315</v>
      </c>
      <c r="C9" s="19" t="s">
        <v>11</v>
      </c>
      <c r="D9" s="43">
        <v>12809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12809</v>
      </c>
      <c r="O9" s="44">
        <f t="shared" si="2"/>
        <v>43.716723549488052</v>
      </c>
      <c r="P9" s="9"/>
    </row>
    <row r="10" spans="1:133" ht="15.75">
      <c r="A10" s="27" t="s">
        <v>12</v>
      </c>
      <c r="B10" s="28"/>
      <c r="C10" s="29"/>
      <c r="D10" s="30">
        <f t="shared" ref="D10:M10" si="3">SUM(D11:D12)</f>
        <v>37036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37036</v>
      </c>
      <c r="O10" s="42">
        <f t="shared" si="2"/>
        <v>126.40273037542661</v>
      </c>
      <c r="P10" s="10"/>
    </row>
    <row r="11" spans="1:133">
      <c r="A11" s="12"/>
      <c r="B11" s="23">
        <v>323.10000000000002</v>
      </c>
      <c r="C11" s="19" t="s">
        <v>13</v>
      </c>
      <c r="D11" s="43">
        <v>32764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32764</v>
      </c>
      <c r="O11" s="44">
        <f t="shared" si="2"/>
        <v>111.82252559726962</v>
      </c>
      <c r="P11" s="9"/>
    </row>
    <row r="12" spans="1:133">
      <c r="A12" s="12"/>
      <c r="B12" s="23">
        <v>329</v>
      </c>
      <c r="C12" s="19" t="s">
        <v>14</v>
      </c>
      <c r="D12" s="43">
        <v>4272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4272</v>
      </c>
      <c r="O12" s="44">
        <f t="shared" si="2"/>
        <v>14.580204778156997</v>
      </c>
      <c r="P12" s="9"/>
    </row>
    <row r="13" spans="1:133" ht="15.75">
      <c r="A13" s="27" t="s">
        <v>15</v>
      </c>
      <c r="B13" s="28"/>
      <c r="C13" s="29"/>
      <c r="D13" s="30">
        <f t="shared" ref="D13:M13" si="4">SUM(D14:D21)</f>
        <v>208629</v>
      </c>
      <c r="E13" s="30">
        <f t="shared" si="4"/>
        <v>0</v>
      </c>
      <c r="F13" s="30">
        <f t="shared" si="4"/>
        <v>0</v>
      </c>
      <c r="G13" s="30">
        <f t="shared" si="4"/>
        <v>0</v>
      </c>
      <c r="H13" s="30">
        <f t="shared" si="4"/>
        <v>0</v>
      </c>
      <c r="I13" s="30">
        <f t="shared" si="4"/>
        <v>223782</v>
      </c>
      <c r="J13" s="30">
        <f t="shared" si="4"/>
        <v>0</v>
      </c>
      <c r="K13" s="30">
        <f t="shared" si="4"/>
        <v>0</v>
      </c>
      <c r="L13" s="30">
        <f t="shared" si="4"/>
        <v>0</v>
      </c>
      <c r="M13" s="30">
        <f t="shared" si="4"/>
        <v>0</v>
      </c>
      <c r="N13" s="41">
        <f t="shared" si="1"/>
        <v>432411</v>
      </c>
      <c r="O13" s="42">
        <f t="shared" si="2"/>
        <v>1475.8054607508532</v>
      </c>
      <c r="P13" s="10"/>
    </row>
    <row r="14" spans="1:133">
      <c r="A14" s="12"/>
      <c r="B14" s="23">
        <v>331.39</v>
      </c>
      <c r="C14" s="19" t="s">
        <v>16</v>
      </c>
      <c r="D14" s="43">
        <v>43906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43906</v>
      </c>
      <c r="O14" s="44">
        <f t="shared" si="2"/>
        <v>149.84982935153585</v>
      </c>
      <c r="P14" s="9"/>
    </row>
    <row r="15" spans="1:133">
      <c r="A15" s="12"/>
      <c r="B15" s="23">
        <v>334.31</v>
      </c>
      <c r="C15" s="19" t="s">
        <v>17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163910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163910</v>
      </c>
      <c r="O15" s="44">
        <f t="shared" si="2"/>
        <v>559.41979522184306</v>
      </c>
      <c r="P15" s="9"/>
    </row>
    <row r="16" spans="1:133">
      <c r="A16" s="12"/>
      <c r="B16" s="23">
        <v>334.35</v>
      </c>
      <c r="C16" s="19" t="s">
        <v>18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59872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59872</v>
      </c>
      <c r="O16" s="44">
        <f t="shared" si="2"/>
        <v>204.34129692832764</v>
      </c>
      <c r="P16" s="9"/>
    </row>
    <row r="17" spans="1:119">
      <c r="A17" s="12"/>
      <c r="B17" s="23">
        <v>334.39</v>
      </c>
      <c r="C17" s="19" t="s">
        <v>19</v>
      </c>
      <c r="D17" s="43">
        <v>128908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128908</v>
      </c>
      <c r="O17" s="44">
        <f t="shared" si="2"/>
        <v>439.9590443686007</v>
      </c>
      <c r="P17" s="9"/>
    </row>
    <row r="18" spans="1:119">
      <c r="A18" s="12"/>
      <c r="B18" s="23">
        <v>335.12</v>
      </c>
      <c r="C18" s="19" t="s">
        <v>20</v>
      </c>
      <c r="D18" s="43">
        <v>25818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25818</v>
      </c>
      <c r="O18" s="44">
        <f t="shared" si="2"/>
        <v>88.116040955631405</v>
      </c>
      <c r="P18" s="9"/>
    </row>
    <row r="19" spans="1:119">
      <c r="A19" s="12"/>
      <c r="B19" s="23">
        <v>335.14</v>
      </c>
      <c r="C19" s="19" t="s">
        <v>21</v>
      </c>
      <c r="D19" s="43">
        <v>144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144</v>
      </c>
      <c r="O19" s="44">
        <f t="shared" si="2"/>
        <v>0.49146757679180886</v>
      </c>
      <c r="P19" s="9"/>
    </row>
    <row r="20" spans="1:119">
      <c r="A20" s="12"/>
      <c r="B20" s="23">
        <v>335.15</v>
      </c>
      <c r="C20" s="19" t="s">
        <v>22</v>
      </c>
      <c r="D20" s="43">
        <v>496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496</v>
      </c>
      <c r="O20" s="44">
        <f t="shared" si="2"/>
        <v>1.6928327645051195</v>
      </c>
      <c r="P20" s="9"/>
    </row>
    <row r="21" spans="1:119">
      <c r="A21" s="12"/>
      <c r="B21" s="23">
        <v>335.18</v>
      </c>
      <c r="C21" s="19" t="s">
        <v>23</v>
      </c>
      <c r="D21" s="43">
        <v>9357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9357</v>
      </c>
      <c r="O21" s="44">
        <f t="shared" si="2"/>
        <v>31.935153583617748</v>
      </c>
      <c r="P21" s="9"/>
    </row>
    <row r="22" spans="1:119" ht="15.75">
      <c r="A22" s="27" t="s">
        <v>28</v>
      </c>
      <c r="B22" s="28"/>
      <c r="C22" s="29"/>
      <c r="D22" s="30">
        <f t="shared" ref="D22:M22" si="5">SUM(D23:D26)</f>
        <v>500</v>
      </c>
      <c r="E22" s="30">
        <f t="shared" si="5"/>
        <v>0</v>
      </c>
      <c r="F22" s="30">
        <f t="shared" si="5"/>
        <v>0</v>
      </c>
      <c r="G22" s="30">
        <f t="shared" si="5"/>
        <v>0</v>
      </c>
      <c r="H22" s="30">
        <f t="shared" si="5"/>
        <v>0</v>
      </c>
      <c r="I22" s="30">
        <f t="shared" si="5"/>
        <v>316971</v>
      </c>
      <c r="J22" s="30">
        <f t="shared" si="5"/>
        <v>0</v>
      </c>
      <c r="K22" s="30">
        <f t="shared" si="5"/>
        <v>0</v>
      </c>
      <c r="L22" s="30">
        <f t="shared" si="5"/>
        <v>0</v>
      </c>
      <c r="M22" s="30">
        <f t="shared" si="5"/>
        <v>0</v>
      </c>
      <c r="N22" s="30">
        <f t="shared" si="1"/>
        <v>317471</v>
      </c>
      <c r="O22" s="42">
        <f t="shared" si="2"/>
        <v>1083.5187713310581</v>
      </c>
      <c r="P22" s="10"/>
    </row>
    <row r="23" spans="1:119">
      <c r="A23" s="12"/>
      <c r="B23" s="23">
        <v>343.3</v>
      </c>
      <c r="C23" s="19" t="s">
        <v>29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146889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146889</v>
      </c>
      <c r="O23" s="44">
        <f t="shared" si="2"/>
        <v>501.32764505119457</v>
      </c>
      <c r="P23" s="9"/>
    </row>
    <row r="24" spans="1:119">
      <c r="A24" s="12"/>
      <c r="B24" s="23">
        <v>343.4</v>
      </c>
      <c r="C24" s="19" t="s">
        <v>30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77008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77008</v>
      </c>
      <c r="O24" s="44">
        <f t="shared" si="2"/>
        <v>262.82593856655291</v>
      </c>
      <c r="P24" s="9"/>
    </row>
    <row r="25" spans="1:119">
      <c r="A25" s="12"/>
      <c r="B25" s="23">
        <v>343.5</v>
      </c>
      <c r="C25" s="19" t="s">
        <v>31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93074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93074</v>
      </c>
      <c r="O25" s="44">
        <f t="shared" si="2"/>
        <v>317.65870307167233</v>
      </c>
      <c r="P25" s="9"/>
    </row>
    <row r="26" spans="1:119">
      <c r="A26" s="12"/>
      <c r="B26" s="23">
        <v>343.8</v>
      </c>
      <c r="C26" s="19" t="s">
        <v>32</v>
      </c>
      <c r="D26" s="43">
        <v>500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500</v>
      </c>
      <c r="O26" s="44">
        <f t="shared" si="2"/>
        <v>1.7064846416382253</v>
      </c>
      <c r="P26" s="9"/>
    </row>
    <row r="27" spans="1:119" ht="15.75">
      <c r="A27" s="27" t="s">
        <v>2</v>
      </c>
      <c r="B27" s="28"/>
      <c r="C27" s="29"/>
      <c r="D27" s="30">
        <f t="shared" ref="D27:M27" si="6">SUM(D28:D30)</f>
        <v>56444</v>
      </c>
      <c r="E27" s="30">
        <f t="shared" si="6"/>
        <v>0</v>
      </c>
      <c r="F27" s="30">
        <f t="shared" si="6"/>
        <v>0</v>
      </c>
      <c r="G27" s="30">
        <f t="shared" si="6"/>
        <v>0</v>
      </c>
      <c r="H27" s="30">
        <f t="shared" si="6"/>
        <v>0</v>
      </c>
      <c r="I27" s="30">
        <f t="shared" si="6"/>
        <v>-1600</v>
      </c>
      <c r="J27" s="30">
        <f t="shared" si="6"/>
        <v>0</v>
      </c>
      <c r="K27" s="30">
        <f t="shared" si="6"/>
        <v>0</v>
      </c>
      <c r="L27" s="30">
        <f t="shared" si="6"/>
        <v>0</v>
      </c>
      <c r="M27" s="30">
        <f t="shared" si="6"/>
        <v>0</v>
      </c>
      <c r="N27" s="30">
        <f t="shared" si="1"/>
        <v>54844</v>
      </c>
      <c r="O27" s="42">
        <f t="shared" si="2"/>
        <v>187.18088737201364</v>
      </c>
      <c r="P27" s="10"/>
    </row>
    <row r="28" spans="1:119">
      <c r="A28" s="12"/>
      <c r="B28" s="23">
        <v>361.1</v>
      </c>
      <c r="C28" s="19" t="s">
        <v>35</v>
      </c>
      <c r="D28" s="43">
        <v>347</v>
      </c>
      <c r="E28" s="43">
        <v>0</v>
      </c>
      <c r="F28" s="43">
        <v>0</v>
      </c>
      <c r="G28" s="43">
        <v>0</v>
      </c>
      <c r="H28" s="43">
        <v>0</v>
      </c>
      <c r="I28" s="43">
        <v>3725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4072</v>
      </c>
      <c r="O28" s="44">
        <f t="shared" si="2"/>
        <v>13.897610921501707</v>
      </c>
      <c r="P28" s="9"/>
    </row>
    <row r="29" spans="1:119">
      <c r="A29" s="12"/>
      <c r="B29" s="23">
        <v>361.3</v>
      </c>
      <c r="C29" s="19" t="s">
        <v>36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-5325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-5325</v>
      </c>
      <c r="O29" s="44">
        <f t="shared" si="2"/>
        <v>-18.1740614334471</v>
      </c>
      <c r="P29" s="9"/>
    </row>
    <row r="30" spans="1:119" ht="15.75" thickBot="1">
      <c r="A30" s="12"/>
      <c r="B30" s="23">
        <v>369.9</v>
      </c>
      <c r="C30" s="19" t="s">
        <v>37</v>
      </c>
      <c r="D30" s="43">
        <v>56097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1"/>
        <v>56097</v>
      </c>
      <c r="O30" s="44">
        <f t="shared" si="2"/>
        <v>191.45733788395904</v>
      </c>
      <c r="P30" s="9"/>
    </row>
    <row r="31" spans="1:119" ht="16.5" thickBot="1">
      <c r="A31" s="13" t="s">
        <v>33</v>
      </c>
      <c r="B31" s="21"/>
      <c r="C31" s="20"/>
      <c r="D31" s="14">
        <f>SUM(D5,D10,D13,D22,D27)</f>
        <v>506682</v>
      </c>
      <c r="E31" s="14">
        <f t="shared" ref="E31:M31" si="7">SUM(E5,E10,E13,E22,E27)</f>
        <v>0</v>
      </c>
      <c r="F31" s="14">
        <f t="shared" si="7"/>
        <v>0</v>
      </c>
      <c r="G31" s="14">
        <f t="shared" si="7"/>
        <v>0</v>
      </c>
      <c r="H31" s="14">
        <f t="shared" si="7"/>
        <v>0</v>
      </c>
      <c r="I31" s="14">
        <f t="shared" si="7"/>
        <v>539153</v>
      </c>
      <c r="J31" s="14">
        <f t="shared" si="7"/>
        <v>0</v>
      </c>
      <c r="K31" s="14">
        <f t="shared" si="7"/>
        <v>0</v>
      </c>
      <c r="L31" s="14">
        <f t="shared" si="7"/>
        <v>0</v>
      </c>
      <c r="M31" s="14">
        <f t="shared" si="7"/>
        <v>0</v>
      </c>
      <c r="N31" s="14">
        <f t="shared" si="1"/>
        <v>1045835</v>
      </c>
      <c r="O31" s="36">
        <f t="shared" si="2"/>
        <v>3569.4027303754265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7"/>
      <c r="B33" s="38"/>
      <c r="C33" s="38"/>
      <c r="D33" s="39"/>
      <c r="E33" s="39"/>
      <c r="F33" s="39"/>
      <c r="G33" s="39"/>
      <c r="H33" s="39"/>
      <c r="I33" s="39"/>
      <c r="J33" s="39"/>
      <c r="K33" s="39"/>
      <c r="L33" s="112" t="s">
        <v>47</v>
      </c>
      <c r="M33" s="112"/>
      <c r="N33" s="112"/>
      <c r="O33" s="40">
        <v>293</v>
      </c>
    </row>
    <row r="34" spans="1:15">
      <c r="A34" s="113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1"/>
    </row>
    <row r="35" spans="1:15" ht="15.75" thickBot="1">
      <c r="A35" s="114" t="s">
        <v>52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4"/>
    </row>
  </sheetData>
  <mergeCells count="10">
    <mergeCell ref="A35:O35"/>
    <mergeCell ref="L33:N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5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45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34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38</v>
      </c>
      <c r="B3" s="102"/>
      <c r="C3" s="103"/>
      <c r="D3" s="122" t="s">
        <v>24</v>
      </c>
      <c r="E3" s="123"/>
      <c r="F3" s="123"/>
      <c r="G3" s="123"/>
      <c r="H3" s="124"/>
      <c r="I3" s="122" t="s">
        <v>25</v>
      </c>
      <c r="J3" s="124"/>
      <c r="K3" s="122" t="s">
        <v>27</v>
      </c>
      <c r="L3" s="124"/>
      <c r="M3" s="34"/>
      <c r="N3" s="35"/>
      <c r="O3" s="125" t="s">
        <v>43</v>
      </c>
      <c r="P3" s="11"/>
      <c r="Q3"/>
    </row>
    <row r="4" spans="1:133" ht="32.25" customHeight="1" thickBot="1">
      <c r="A4" s="104"/>
      <c r="B4" s="105"/>
      <c r="C4" s="106"/>
      <c r="D4" s="32" t="s">
        <v>3</v>
      </c>
      <c r="E4" s="32" t="s">
        <v>39</v>
      </c>
      <c r="F4" s="32" t="s">
        <v>40</v>
      </c>
      <c r="G4" s="32" t="s">
        <v>41</v>
      </c>
      <c r="H4" s="32" t="s">
        <v>4</v>
      </c>
      <c r="I4" s="32" t="s">
        <v>5</v>
      </c>
      <c r="J4" s="33" t="s">
        <v>42</v>
      </c>
      <c r="K4" s="33" t="s">
        <v>6</v>
      </c>
      <c r="L4" s="33" t="s">
        <v>7</v>
      </c>
      <c r="M4" s="33" t="s">
        <v>8</v>
      </c>
      <c r="N4" s="33" t="s">
        <v>26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SUM(D6:D9)</f>
        <v>210804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3" si="1">SUM(D5:M5)</f>
        <v>210804</v>
      </c>
      <c r="O5" s="31">
        <f t="shared" ref="O5:O31" si="2">(N5/O$33)</f>
        <v>652.64396284829718</v>
      </c>
      <c r="P5" s="6"/>
    </row>
    <row r="6" spans="1:133">
      <c r="A6" s="12"/>
      <c r="B6" s="23">
        <v>311</v>
      </c>
      <c r="C6" s="19" t="s">
        <v>1</v>
      </c>
      <c r="D6" s="43">
        <v>160984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160984</v>
      </c>
      <c r="O6" s="44">
        <f t="shared" si="2"/>
        <v>498.40247678018574</v>
      </c>
      <c r="P6" s="9"/>
    </row>
    <row r="7" spans="1:133">
      <c r="A7" s="12"/>
      <c r="B7" s="23">
        <v>312.41000000000003</v>
      </c>
      <c r="C7" s="19" t="s">
        <v>9</v>
      </c>
      <c r="D7" s="43">
        <v>128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128</v>
      </c>
      <c r="O7" s="44">
        <f t="shared" si="2"/>
        <v>0.39628482972136225</v>
      </c>
      <c r="P7" s="9"/>
    </row>
    <row r="8" spans="1:133">
      <c r="A8" s="12"/>
      <c r="B8" s="23">
        <v>314.10000000000002</v>
      </c>
      <c r="C8" s="19" t="s">
        <v>10</v>
      </c>
      <c r="D8" s="43">
        <v>29784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29784</v>
      </c>
      <c r="O8" s="44">
        <f t="shared" si="2"/>
        <v>92.21052631578948</v>
      </c>
      <c r="P8" s="9"/>
    </row>
    <row r="9" spans="1:133">
      <c r="A9" s="12"/>
      <c r="B9" s="23">
        <v>315</v>
      </c>
      <c r="C9" s="19" t="s">
        <v>11</v>
      </c>
      <c r="D9" s="43">
        <v>19908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19908</v>
      </c>
      <c r="O9" s="44">
        <f t="shared" si="2"/>
        <v>61.634674922600617</v>
      </c>
      <c r="P9" s="9"/>
    </row>
    <row r="10" spans="1:133" ht="15.75">
      <c r="A10" s="27" t="s">
        <v>12</v>
      </c>
      <c r="B10" s="28"/>
      <c r="C10" s="29"/>
      <c r="D10" s="30">
        <f t="shared" ref="D10:M10" si="3">SUM(D11:D12)</f>
        <v>30553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30553</v>
      </c>
      <c r="O10" s="42">
        <f t="shared" si="2"/>
        <v>94.591331269349851</v>
      </c>
      <c r="P10" s="10"/>
    </row>
    <row r="11" spans="1:133">
      <c r="A11" s="12"/>
      <c r="B11" s="23">
        <v>323.10000000000002</v>
      </c>
      <c r="C11" s="19" t="s">
        <v>13</v>
      </c>
      <c r="D11" s="43">
        <v>26327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26327</v>
      </c>
      <c r="O11" s="44">
        <f t="shared" si="2"/>
        <v>81.507739938080491</v>
      </c>
      <c r="P11" s="9"/>
    </row>
    <row r="12" spans="1:133">
      <c r="A12" s="12"/>
      <c r="B12" s="23">
        <v>329</v>
      </c>
      <c r="C12" s="19" t="s">
        <v>14</v>
      </c>
      <c r="D12" s="43">
        <v>4226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4226</v>
      </c>
      <c r="O12" s="44">
        <f t="shared" si="2"/>
        <v>13.08359133126935</v>
      </c>
      <c r="P12" s="9"/>
    </row>
    <row r="13" spans="1:133" ht="15.75">
      <c r="A13" s="27" t="s">
        <v>15</v>
      </c>
      <c r="B13" s="28"/>
      <c r="C13" s="29"/>
      <c r="D13" s="30">
        <f t="shared" ref="D13:M13" si="4">SUM(D14:D21)</f>
        <v>105842</v>
      </c>
      <c r="E13" s="30">
        <f t="shared" si="4"/>
        <v>0</v>
      </c>
      <c r="F13" s="30">
        <f t="shared" si="4"/>
        <v>0</v>
      </c>
      <c r="G13" s="30">
        <f t="shared" si="4"/>
        <v>0</v>
      </c>
      <c r="H13" s="30">
        <f t="shared" si="4"/>
        <v>0</v>
      </c>
      <c r="I13" s="30">
        <f t="shared" si="4"/>
        <v>354461</v>
      </c>
      <c r="J13" s="30">
        <f t="shared" si="4"/>
        <v>0</v>
      </c>
      <c r="K13" s="30">
        <f t="shared" si="4"/>
        <v>0</v>
      </c>
      <c r="L13" s="30">
        <f t="shared" si="4"/>
        <v>0</v>
      </c>
      <c r="M13" s="30">
        <f t="shared" si="4"/>
        <v>0</v>
      </c>
      <c r="N13" s="41">
        <f t="shared" si="1"/>
        <v>460303</v>
      </c>
      <c r="O13" s="42">
        <f t="shared" si="2"/>
        <v>1425.0866873065015</v>
      </c>
      <c r="P13" s="10"/>
    </row>
    <row r="14" spans="1:133">
      <c r="A14" s="12"/>
      <c r="B14" s="23">
        <v>331.39</v>
      </c>
      <c r="C14" s="19" t="s">
        <v>16</v>
      </c>
      <c r="D14" s="43">
        <v>24989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ref="N14:N21" si="5">SUM(D14:M14)</f>
        <v>24989</v>
      </c>
      <c r="O14" s="44">
        <f t="shared" si="2"/>
        <v>77.365325077399376</v>
      </c>
      <c r="P14" s="9"/>
    </row>
    <row r="15" spans="1:133">
      <c r="A15" s="12"/>
      <c r="B15" s="23">
        <v>334.31</v>
      </c>
      <c r="C15" s="19" t="s">
        <v>17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316521</v>
      </c>
      <c r="J15" s="43">
        <v>0</v>
      </c>
      <c r="K15" s="43">
        <v>0</v>
      </c>
      <c r="L15" s="43">
        <v>0</v>
      </c>
      <c r="M15" s="43">
        <v>0</v>
      </c>
      <c r="N15" s="43">
        <f t="shared" si="5"/>
        <v>316521</v>
      </c>
      <c r="O15" s="44">
        <f t="shared" si="2"/>
        <v>979.94117647058829</v>
      </c>
      <c r="P15" s="9"/>
    </row>
    <row r="16" spans="1:133">
      <c r="A16" s="12"/>
      <c r="B16" s="23">
        <v>334.35</v>
      </c>
      <c r="C16" s="19" t="s">
        <v>18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37940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5"/>
        <v>37940</v>
      </c>
      <c r="O16" s="44">
        <f t="shared" si="2"/>
        <v>117.46130030959752</v>
      </c>
      <c r="P16" s="9"/>
    </row>
    <row r="17" spans="1:119">
      <c r="A17" s="12"/>
      <c r="B17" s="23">
        <v>334.39</v>
      </c>
      <c r="C17" s="19" t="s">
        <v>19</v>
      </c>
      <c r="D17" s="43">
        <v>46073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5"/>
        <v>46073</v>
      </c>
      <c r="O17" s="44">
        <f t="shared" si="2"/>
        <v>142.64086687306502</v>
      </c>
      <c r="P17" s="9"/>
    </row>
    <row r="18" spans="1:119">
      <c r="A18" s="12"/>
      <c r="B18" s="23">
        <v>335.12</v>
      </c>
      <c r="C18" s="19" t="s">
        <v>20</v>
      </c>
      <c r="D18" s="43">
        <v>23675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5"/>
        <v>23675</v>
      </c>
      <c r="O18" s="44">
        <f t="shared" si="2"/>
        <v>73.297213622291025</v>
      </c>
      <c r="P18" s="9"/>
    </row>
    <row r="19" spans="1:119">
      <c r="A19" s="12"/>
      <c r="B19" s="23">
        <v>335.14</v>
      </c>
      <c r="C19" s="19" t="s">
        <v>21</v>
      </c>
      <c r="D19" s="43">
        <v>212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5"/>
        <v>212</v>
      </c>
      <c r="O19" s="44">
        <f t="shared" si="2"/>
        <v>0.65634674922600622</v>
      </c>
      <c r="P19" s="9"/>
    </row>
    <row r="20" spans="1:119">
      <c r="A20" s="12"/>
      <c r="B20" s="23">
        <v>335.15</v>
      </c>
      <c r="C20" s="19" t="s">
        <v>22</v>
      </c>
      <c r="D20" s="43">
        <v>1146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5"/>
        <v>1146</v>
      </c>
      <c r="O20" s="44">
        <f t="shared" si="2"/>
        <v>3.5479876160990713</v>
      </c>
      <c r="P20" s="9"/>
    </row>
    <row r="21" spans="1:119">
      <c r="A21" s="12"/>
      <c r="B21" s="23">
        <v>335.18</v>
      </c>
      <c r="C21" s="19" t="s">
        <v>23</v>
      </c>
      <c r="D21" s="43">
        <v>9747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5"/>
        <v>9747</v>
      </c>
      <c r="O21" s="44">
        <f t="shared" si="2"/>
        <v>30.176470588235293</v>
      </c>
      <c r="P21" s="9"/>
    </row>
    <row r="22" spans="1:119" ht="15.75">
      <c r="A22" s="27" t="s">
        <v>28</v>
      </c>
      <c r="B22" s="28"/>
      <c r="C22" s="29"/>
      <c r="D22" s="30">
        <f t="shared" ref="D22:M22" si="6">SUM(D23:D26)</f>
        <v>475</v>
      </c>
      <c r="E22" s="30">
        <f t="shared" si="6"/>
        <v>0</v>
      </c>
      <c r="F22" s="30">
        <f t="shared" si="6"/>
        <v>0</v>
      </c>
      <c r="G22" s="30">
        <f t="shared" si="6"/>
        <v>0</v>
      </c>
      <c r="H22" s="30">
        <f t="shared" si="6"/>
        <v>0</v>
      </c>
      <c r="I22" s="30">
        <f t="shared" si="6"/>
        <v>336276</v>
      </c>
      <c r="J22" s="30">
        <f t="shared" si="6"/>
        <v>0</v>
      </c>
      <c r="K22" s="30">
        <f t="shared" si="6"/>
        <v>0</v>
      </c>
      <c r="L22" s="30">
        <f t="shared" si="6"/>
        <v>0</v>
      </c>
      <c r="M22" s="30">
        <f t="shared" si="6"/>
        <v>0</v>
      </c>
      <c r="N22" s="30">
        <f t="shared" ref="N22:N31" si="7">SUM(D22:M22)</f>
        <v>336751</v>
      </c>
      <c r="O22" s="42">
        <f t="shared" si="2"/>
        <v>1042.5727554179566</v>
      </c>
      <c r="P22" s="10"/>
    </row>
    <row r="23" spans="1:119">
      <c r="A23" s="12"/>
      <c r="B23" s="23">
        <v>343.3</v>
      </c>
      <c r="C23" s="19" t="s">
        <v>29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136068</v>
      </c>
      <c r="J23" s="43">
        <v>0</v>
      </c>
      <c r="K23" s="43">
        <v>0</v>
      </c>
      <c r="L23" s="43">
        <v>0</v>
      </c>
      <c r="M23" s="43">
        <v>0</v>
      </c>
      <c r="N23" s="43">
        <f t="shared" si="7"/>
        <v>136068</v>
      </c>
      <c r="O23" s="44">
        <f t="shared" si="2"/>
        <v>421.26315789473682</v>
      </c>
      <c r="P23" s="9"/>
    </row>
    <row r="24" spans="1:119">
      <c r="A24" s="12"/>
      <c r="B24" s="23">
        <v>343.4</v>
      </c>
      <c r="C24" s="19" t="s">
        <v>30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86184</v>
      </c>
      <c r="J24" s="43">
        <v>0</v>
      </c>
      <c r="K24" s="43">
        <v>0</v>
      </c>
      <c r="L24" s="43">
        <v>0</v>
      </c>
      <c r="M24" s="43">
        <v>0</v>
      </c>
      <c r="N24" s="43">
        <f t="shared" si="7"/>
        <v>86184</v>
      </c>
      <c r="O24" s="44">
        <f t="shared" si="2"/>
        <v>266.8235294117647</v>
      </c>
      <c r="P24" s="9"/>
    </row>
    <row r="25" spans="1:119">
      <c r="A25" s="12"/>
      <c r="B25" s="23">
        <v>343.5</v>
      </c>
      <c r="C25" s="19" t="s">
        <v>31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114024</v>
      </c>
      <c r="J25" s="43">
        <v>0</v>
      </c>
      <c r="K25" s="43">
        <v>0</v>
      </c>
      <c r="L25" s="43">
        <v>0</v>
      </c>
      <c r="M25" s="43">
        <v>0</v>
      </c>
      <c r="N25" s="43">
        <f t="shared" si="7"/>
        <v>114024</v>
      </c>
      <c r="O25" s="44">
        <f t="shared" si="2"/>
        <v>353.01547987616101</v>
      </c>
      <c r="P25" s="9"/>
    </row>
    <row r="26" spans="1:119">
      <c r="A26" s="12"/>
      <c r="B26" s="23">
        <v>343.8</v>
      </c>
      <c r="C26" s="19" t="s">
        <v>32</v>
      </c>
      <c r="D26" s="43">
        <v>475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7"/>
        <v>475</v>
      </c>
      <c r="O26" s="44">
        <f t="shared" si="2"/>
        <v>1.4705882352941178</v>
      </c>
      <c r="P26" s="9"/>
    </row>
    <row r="27" spans="1:119" ht="15.75">
      <c r="A27" s="27" t="s">
        <v>2</v>
      </c>
      <c r="B27" s="28"/>
      <c r="C27" s="29"/>
      <c r="D27" s="30">
        <f t="shared" ref="D27:M27" si="8">SUM(D28:D30)</f>
        <v>79120</v>
      </c>
      <c r="E27" s="30">
        <f t="shared" si="8"/>
        <v>0</v>
      </c>
      <c r="F27" s="30">
        <f t="shared" si="8"/>
        <v>0</v>
      </c>
      <c r="G27" s="30">
        <f t="shared" si="8"/>
        <v>0</v>
      </c>
      <c r="H27" s="30">
        <f t="shared" si="8"/>
        <v>0</v>
      </c>
      <c r="I27" s="30">
        <f t="shared" si="8"/>
        <v>8293</v>
      </c>
      <c r="J27" s="30">
        <f t="shared" si="8"/>
        <v>0</v>
      </c>
      <c r="K27" s="30">
        <f t="shared" si="8"/>
        <v>0</v>
      </c>
      <c r="L27" s="30">
        <f t="shared" si="8"/>
        <v>0</v>
      </c>
      <c r="M27" s="30">
        <f t="shared" si="8"/>
        <v>0</v>
      </c>
      <c r="N27" s="30">
        <f t="shared" si="7"/>
        <v>87413</v>
      </c>
      <c r="O27" s="42">
        <f t="shared" si="2"/>
        <v>270.62848297213623</v>
      </c>
      <c r="P27" s="10"/>
    </row>
    <row r="28" spans="1:119">
      <c r="A28" s="12"/>
      <c r="B28" s="23">
        <v>361.1</v>
      </c>
      <c r="C28" s="19" t="s">
        <v>35</v>
      </c>
      <c r="D28" s="43">
        <v>790</v>
      </c>
      <c r="E28" s="43">
        <v>0</v>
      </c>
      <c r="F28" s="43">
        <v>0</v>
      </c>
      <c r="G28" s="43">
        <v>0</v>
      </c>
      <c r="H28" s="43">
        <v>0</v>
      </c>
      <c r="I28" s="43">
        <v>10828</v>
      </c>
      <c r="J28" s="43">
        <v>0</v>
      </c>
      <c r="K28" s="43">
        <v>0</v>
      </c>
      <c r="L28" s="43">
        <v>0</v>
      </c>
      <c r="M28" s="43">
        <v>0</v>
      </c>
      <c r="N28" s="43">
        <f t="shared" si="7"/>
        <v>11618</v>
      </c>
      <c r="O28" s="44">
        <f t="shared" si="2"/>
        <v>35.969040247678016</v>
      </c>
      <c r="P28" s="9"/>
    </row>
    <row r="29" spans="1:119">
      <c r="A29" s="12"/>
      <c r="B29" s="23">
        <v>361.3</v>
      </c>
      <c r="C29" s="19" t="s">
        <v>36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-2535</v>
      </c>
      <c r="J29" s="43">
        <v>0</v>
      </c>
      <c r="K29" s="43">
        <v>0</v>
      </c>
      <c r="L29" s="43">
        <v>0</v>
      </c>
      <c r="M29" s="43">
        <v>0</v>
      </c>
      <c r="N29" s="43">
        <f t="shared" si="7"/>
        <v>-2535</v>
      </c>
      <c r="O29" s="44">
        <f t="shared" si="2"/>
        <v>-7.848297213622291</v>
      </c>
      <c r="P29" s="9"/>
    </row>
    <row r="30" spans="1:119" ht="15.75" thickBot="1">
      <c r="A30" s="12"/>
      <c r="B30" s="23">
        <v>369.9</v>
      </c>
      <c r="C30" s="19" t="s">
        <v>37</v>
      </c>
      <c r="D30" s="43">
        <v>78330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7"/>
        <v>78330</v>
      </c>
      <c r="O30" s="44">
        <f t="shared" si="2"/>
        <v>242.5077399380805</v>
      </c>
      <c r="P30" s="9"/>
    </row>
    <row r="31" spans="1:119" ht="16.5" thickBot="1">
      <c r="A31" s="13" t="s">
        <v>33</v>
      </c>
      <c r="B31" s="21"/>
      <c r="C31" s="20"/>
      <c r="D31" s="14">
        <f>SUM(D5,D10,D13,D22,D27)</f>
        <v>426794</v>
      </c>
      <c r="E31" s="14">
        <f t="shared" ref="E31:M31" si="9">SUM(E5,E10,E13,E22,E27)</f>
        <v>0</v>
      </c>
      <c r="F31" s="14">
        <f t="shared" si="9"/>
        <v>0</v>
      </c>
      <c r="G31" s="14">
        <f t="shared" si="9"/>
        <v>0</v>
      </c>
      <c r="H31" s="14">
        <f t="shared" si="9"/>
        <v>0</v>
      </c>
      <c r="I31" s="14">
        <f t="shared" si="9"/>
        <v>699030</v>
      </c>
      <c r="J31" s="14">
        <f t="shared" si="9"/>
        <v>0</v>
      </c>
      <c r="K31" s="14">
        <f t="shared" si="9"/>
        <v>0</v>
      </c>
      <c r="L31" s="14">
        <f t="shared" si="9"/>
        <v>0</v>
      </c>
      <c r="M31" s="14">
        <f t="shared" si="9"/>
        <v>0</v>
      </c>
      <c r="N31" s="14">
        <f t="shared" si="7"/>
        <v>1125824</v>
      </c>
      <c r="O31" s="36">
        <f t="shared" si="2"/>
        <v>3485.5232198142417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7"/>
      <c r="B33" s="38"/>
      <c r="C33" s="38"/>
      <c r="D33" s="39"/>
      <c r="E33" s="39"/>
      <c r="F33" s="39"/>
      <c r="G33" s="39"/>
      <c r="H33" s="39"/>
      <c r="I33" s="39"/>
      <c r="J33" s="39"/>
      <c r="K33" s="39"/>
      <c r="L33" s="112" t="s">
        <v>44</v>
      </c>
      <c r="M33" s="112"/>
      <c r="N33" s="112"/>
      <c r="O33" s="40">
        <v>323</v>
      </c>
    </row>
    <row r="34" spans="1:15">
      <c r="A34" s="113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1"/>
    </row>
    <row r="35" spans="1:15" ht="15.75" thickBot="1">
      <c r="A35" s="114" t="s">
        <v>52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4"/>
    </row>
  </sheetData>
  <mergeCells count="10">
    <mergeCell ref="A35:O35"/>
    <mergeCell ref="A34:O34"/>
    <mergeCell ref="L33:N33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45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63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38</v>
      </c>
      <c r="B3" s="102"/>
      <c r="C3" s="103"/>
      <c r="D3" s="122" t="s">
        <v>24</v>
      </c>
      <c r="E3" s="123"/>
      <c r="F3" s="123"/>
      <c r="G3" s="123"/>
      <c r="H3" s="124"/>
      <c r="I3" s="122" t="s">
        <v>25</v>
      </c>
      <c r="J3" s="124"/>
      <c r="K3" s="122" t="s">
        <v>27</v>
      </c>
      <c r="L3" s="124"/>
      <c r="M3" s="34"/>
      <c r="N3" s="35"/>
      <c r="O3" s="125" t="s">
        <v>43</v>
      </c>
      <c r="P3" s="11"/>
      <c r="Q3"/>
    </row>
    <row r="4" spans="1:133" ht="32.25" customHeight="1" thickBot="1">
      <c r="A4" s="104"/>
      <c r="B4" s="105"/>
      <c r="C4" s="106"/>
      <c r="D4" s="32" t="s">
        <v>3</v>
      </c>
      <c r="E4" s="32" t="s">
        <v>39</v>
      </c>
      <c r="F4" s="32" t="s">
        <v>40</v>
      </c>
      <c r="G4" s="32" t="s">
        <v>41</v>
      </c>
      <c r="H4" s="32" t="s">
        <v>4</v>
      </c>
      <c r="I4" s="32" t="s">
        <v>5</v>
      </c>
      <c r="J4" s="33" t="s">
        <v>42</v>
      </c>
      <c r="K4" s="33" t="s">
        <v>6</v>
      </c>
      <c r="L4" s="33" t="s">
        <v>7</v>
      </c>
      <c r="M4" s="33" t="s">
        <v>8</v>
      </c>
      <c r="N4" s="33" t="s">
        <v>26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SUM(D6:D9)</f>
        <v>186985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3" si="1">SUM(D5:M5)</f>
        <v>186985</v>
      </c>
      <c r="O5" s="31">
        <f t="shared" ref="O5:O32" si="2">(N5/O$34)</f>
        <v>578.90092879256963</v>
      </c>
      <c r="P5" s="6"/>
    </row>
    <row r="6" spans="1:133">
      <c r="A6" s="12"/>
      <c r="B6" s="23">
        <v>311</v>
      </c>
      <c r="C6" s="19" t="s">
        <v>1</v>
      </c>
      <c r="D6" s="43">
        <v>152032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152032</v>
      </c>
      <c r="O6" s="44">
        <f t="shared" si="2"/>
        <v>470.68730650154799</v>
      </c>
      <c r="P6" s="9"/>
    </row>
    <row r="7" spans="1:133">
      <c r="A7" s="12"/>
      <c r="B7" s="23">
        <v>312.41000000000003</v>
      </c>
      <c r="C7" s="19" t="s">
        <v>9</v>
      </c>
      <c r="D7" s="43">
        <v>227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227</v>
      </c>
      <c r="O7" s="44">
        <f t="shared" si="2"/>
        <v>0.70278637770897834</v>
      </c>
      <c r="P7" s="9"/>
    </row>
    <row r="8" spans="1:133">
      <c r="A8" s="12"/>
      <c r="B8" s="23">
        <v>314.10000000000002</v>
      </c>
      <c r="C8" s="19" t="s">
        <v>10</v>
      </c>
      <c r="D8" s="43">
        <v>26188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26188</v>
      </c>
      <c r="O8" s="44">
        <f t="shared" si="2"/>
        <v>81.077399380804948</v>
      </c>
      <c r="P8" s="9"/>
    </row>
    <row r="9" spans="1:133">
      <c r="A9" s="12"/>
      <c r="B9" s="23">
        <v>315</v>
      </c>
      <c r="C9" s="19" t="s">
        <v>11</v>
      </c>
      <c r="D9" s="43">
        <v>8538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8538</v>
      </c>
      <c r="O9" s="44">
        <f t="shared" si="2"/>
        <v>26.433436532507741</v>
      </c>
      <c r="P9" s="9"/>
    </row>
    <row r="10" spans="1:133" ht="15.75">
      <c r="A10" s="27" t="s">
        <v>64</v>
      </c>
      <c r="B10" s="28"/>
      <c r="C10" s="29"/>
      <c r="D10" s="30">
        <f t="shared" ref="D10:M10" si="3">SUM(D11:D12)</f>
        <v>30092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30092</v>
      </c>
      <c r="O10" s="42">
        <f t="shared" si="2"/>
        <v>93.164086687306508</v>
      </c>
      <c r="P10" s="10"/>
    </row>
    <row r="11" spans="1:133">
      <c r="A11" s="12"/>
      <c r="B11" s="23">
        <v>323.10000000000002</v>
      </c>
      <c r="C11" s="19" t="s">
        <v>13</v>
      </c>
      <c r="D11" s="43">
        <v>25082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25082</v>
      </c>
      <c r="O11" s="44">
        <f t="shared" si="2"/>
        <v>77.653250773993804</v>
      </c>
      <c r="P11" s="9"/>
    </row>
    <row r="12" spans="1:133">
      <c r="A12" s="12"/>
      <c r="B12" s="23">
        <v>329</v>
      </c>
      <c r="C12" s="19" t="s">
        <v>65</v>
      </c>
      <c r="D12" s="43">
        <v>5010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5010</v>
      </c>
      <c r="O12" s="44">
        <f t="shared" si="2"/>
        <v>15.510835913312693</v>
      </c>
      <c r="P12" s="9"/>
    </row>
    <row r="13" spans="1:133" ht="15.75">
      <c r="A13" s="27" t="s">
        <v>15</v>
      </c>
      <c r="B13" s="28"/>
      <c r="C13" s="29"/>
      <c r="D13" s="30">
        <f t="shared" ref="D13:M13" si="4">SUM(D14:D20)</f>
        <v>562111</v>
      </c>
      <c r="E13" s="30">
        <f t="shared" si="4"/>
        <v>0</v>
      </c>
      <c r="F13" s="30">
        <f t="shared" si="4"/>
        <v>0</v>
      </c>
      <c r="G13" s="30">
        <f t="shared" si="4"/>
        <v>0</v>
      </c>
      <c r="H13" s="30">
        <f t="shared" si="4"/>
        <v>0</v>
      </c>
      <c r="I13" s="30">
        <f t="shared" si="4"/>
        <v>12677</v>
      </c>
      <c r="J13" s="30">
        <f t="shared" si="4"/>
        <v>0</v>
      </c>
      <c r="K13" s="30">
        <f t="shared" si="4"/>
        <v>0</v>
      </c>
      <c r="L13" s="30">
        <f t="shared" si="4"/>
        <v>0</v>
      </c>
      <c r="M13" s="30">
        <f t="shared" si="4"/>
        <v>0</v>
      </c>
      <c r="N13" s="41">
        <f t="shared" si="1"/>
        <v>574788</v>
      </c>
      <c r="O13" s="42">
        <f t="shared" si="2"/>
        <v>1779.5294117647059</v>
      </c>
      <c r="P13" s="10"/>
    </row>
    <row r="14" spans="1:133">
      <c r="A14" s="12"/>
      <c r="B14" s="23">
        <v>331.39</v>
      </c>
      <c r="C14" s="19" t="s">
        <v>16</v>
      </c>
      <c r="D14" s="43">
        <v>35915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ref="N14:N20" si="5">SUM(D14:M14)</f>
        <v>35915</v>
      </c>
      <c r="O14" s="44">
        <f t="shared" si="2"/>
        <v>111.19195046439629</v>
      </c>
      <c r="P14" s="9"/>
    </row>
    <row r="15" spans="1:133">
      <c r="A15" s="12"/>
      <c r="B15" s="23">
        <v>334.35</v>
      </c>
      <c r="C15" s="19" t="s">
        <v>18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12677</v>
      </c>
      <c r="J15" s="43">
        <v>0</v>
      </c>
      <c r="K15" s="43">
        <v>0</v>
      </c>
      <c r="L15" s="43">
        <v>0</v>
      </c>
      <c r="M15" s="43">
        <v>0</v>
      </c>
      <c r="N15" s="43">
        <f t="shared" si="5"/>
        <v>12677</v>
      </c>
      <c r="O15" s="44">
        <f t="shared" si="2"/>
        <v>39.247678018575854</v>
      </c>
      <c r="P15" s="9"/>
    </row>
    <row r="16" spans="1:133">
      <c r="A16" s="12"/>
      <c r="B16" s="23">
        <v>334.39</v>
      </c>
      <c r="C16" s="19" t="s">
        <v>19</v>
      </c>
      <c r="D16" s="43">
        <v>488294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5"/>
        <v>488294</v>
      </c>
      <c r="O16" s="44">
        <f t="shared" si="2"/>
        <v>1511.7461300309596</v>
      </c>
      <c r="P16" s="9"/>
    </row>
    <row r="17" spans="1:119">
      <c r="A17" s="12"/>
      <c r="B17" s="23">
        <v>335.12</v>
      </c>
      <c r="C17" s="19" t="s">
        <v>20</v>
      </c>
      <c r="D17" s="43">
        <v>25909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5"/>
        <v>25909</v>
      </c>
      <c r="O17" s="44">
        <f t="shared" si="2"/>
        <v>80.213622291021679</v>
      </c>
      <c r="P17" s="9"/>
    </row>
    <row r="18" spans="1:119">
      <c r="A18" s="12"/>
      <c r="B18" s="23">
        <v>335.14</v>
      </c>
      <c r="C18" s="19" t="s">
        <v>21</v>
      </c>
      <c r="D18" s="43">
        <v>130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5"/>
        <v>130</v>
      </c>
      <c r="O18" s="44">
        <f t="shared" si="2"/>
        <v>0.4024767801857585</v>
      </c>
      <c r="P18" s="9"/>
    </row>
    <row r="19" spans="1:119">
      <c r="A19" s="12"/>
      <c r="B19" s="23">
        <v>335.15</v>
      </c>
      <c r="C19" s="19" t="s">
        <v>22</v>
      </c>
      <c r="D19" s="43">
        <v>1062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5"/>
        <v>1062</v>
      </c>
      <c r="O19" s="44">
        <f t="shared" si="2"/>
        <v>3.2879256965944275</v>
      </c>
      <c r="P19" s="9"/>
    </row>
    <row r="20" spans="1:119">
      <c r="A20" s="12"/>
      <c r="B20" s="23">
        <v>335.18</v>
      </c>
      <c r="C20" s="19" t="s">
        <v>23</v>
      </c>
      <c r="D20" s="43">
        <v>10801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5"/>
        <v>10801</v>
      </c>
      <c r="O20" s="44">
        <f t="shared" si="2"/>
        <v>33.43962848297214</v>
      </c>
      <c r="P20" s="9"/>
    </row>
    <row r="21" spans="1:119" ht="15.75">
      <c r="A21" s="27" t="s">
        <v>28</v>
      </c>
      <c r="B21" s="28"/>
      <c r="C21" s="29"/>
      <c r="D21" s="30">
        <f t="shared" ref="D21:M21" si="6">SUM(D22:D25)</f>
        <v>250</v>
      </c>
      <c r="E21" s="30">
        <f t="shared" si="6"/>
        <v>0</v>
      </c>
      <c r="F21" s="30">
        <f t="shared" si="6"/>
        <v>0</v>
      </c>
      <c r="G21" s="30">
        <f t="shared" si="6"/>
        <v>0</v>
      </c>
      <c r="H21" s="30">
        <f t="shared" si="6"/>
        <v>0</v>
      </c>
      <c r="I21" s="30">
        <f t="shared" si="6"/>
        <v>330967</v>
      </c>
      <c r="J21" s="30">
        <f t="shared" si="6"/>
        <v>0</v>
      </c>
      <c r="K21" s="30">
        <f t="shared" si="6"/>
        <v>0</v>
      </c>
      <c r="L21" s="30">
        <f t="shared" si="6"/>
        <v>0</v>
      </c>
      <c r="M21" s="30">
        <f t="shared" si="6"/>
        <v>0</v>
      </c>
      <c r="N21" s="30">
        <f t="shared" ref="N21:N32" si="7">SUM(D21:M21)</f>
        <v>331217</v>
      </c>
      <c r="O21" s="42">
        <f t="shared" si="2"/>
        <v>1025.4396284829722</v>
      </c>
      <c r="P21" s="10"/>
    </row>
    <row r="22" spans="1:119">
      <c r="A22" s="12"/>
      <c r="B22" s="23">
        <v>343.3</v>
      </c>
      <c r="C22" s="19" t="s">
        <v>29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146006</v>
      </c>
      <c r="J22" s="43">
        <v>0</v>
      </c>
      <c r="K22" s="43">
        <v>0</v>
      </c>
      <c r="L22" s="43">
        <v>0</v>
      </c>
      <c r="M22" s="43">
        <v>0</v>
      </c>
      <c r="N22" s="43">
        <f t="shared" si="7"/>
        <v>146006</v>
      </c>
      <c r="O22" s="44">
        <f t="shared" si="2"/>
        <v>452.03095975232196</v>
      </c>
      <c r="P22" s="9"/>
    </row>
    <row r="23" spans="1:119">
      <c r="A23" s="12"/>
      <c r="B23" s="23">
        <v>343.4</v>
      </c>
      <c r="C23" s="19" t="s">
        <v>30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88060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7"/>
        <v>88060</v>
      </c>
      <c r="O23" s="44">
        <f t="shared" si="2"/>
        <v>272.63157894736844</v>
      </c>
      <c r="P23" s="9"/>
    </row>
    <row r="24" spans="1:119">
      <c r="A24" s="12"/>
      <c r="B24" s="23">
        <v>343.5</v>
      </c>
      <c r="C24" s="19" t="s">
        <v>31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96901</v>
      </c>
      <c r="J24" s="43">
        <v>0</v>
      </c>
      <c r="K24" s="43">
        <v>0</v>
      </c>
      <c r="L24" s="43">
        <v>0</v>
      </c>
      <c r="M24" s="43">
        <v>0</v>
      </c>
      <c r="N24" s="43">
        <f t="shared" si="7"/>
        <v>96901</v>
      </c>
      <c r="O24" s="44">
        <f t="shared" si="2"/>
        <v>300.00309597523221</v>
      </c>
      <c r="P24" s="9"/>
    </row>
    <row r="25" spans="1:119">
      <c r="A25" s="12"/>
      <c r="B25" s="23">
        <v>343.8</v>
      </c>
      <c r="C25" s="19" t="s">
        <v>32</v>
      </c>
      <c r="D25" s="43">
        <v>250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7"/>
        <v>250</v>
      </c>
      <c r="O25" s="44">
        <f t="shared" si="2"/>
        <v>0.77399380804953566</v>
      </c>
      <c r="P25" s="9"/>
    </row>
    <row r="26" spans="1:119" ht="15.75">
      <c r="A26" s="27" t="s">
        <v>2</v>
      </c>
      <c r="B26" s="28"/>
      <c r="C26" s="29"/>
      <c r="D26" s="30">
        <f t="shared" ref="D26:M26" si="8">SUM(D27:D29)</f>
        <v>26687</v>
      </c>
      <c r="E26" s="30">
        <f t="shared" si="8"/>
        <v>0</v>
      </c>
      <c r="F26" s="30">
        <f t="shared" si="8"/>
        <v>0</v>
      </c>
      <c r="G26" s="30">
        <f t="shared" si="8"/>
        <v>0</v>
      </c>
      <c r="H26" s="30">
        <f t="shared" si="8"/>
        <v>0</v>
      </c>
      <c r="I26" s="30">
        <f t="shared" si="8"/>
        <v>22787</v>
      </c>
      <c r="J26" s="30">
        <f t="shared" si="8"/>
        <v>0</v>
      </c>
      <c r="K26" s="30">
        <f t="shared" si="8"/>
        <v>0</v>
      </c>
      <c r="L26" s="30">
        <f t="shared" si="8"/>
        <v>0</v>
      </c>
      <c r="M26" s="30">
        <f t="shared" si="8"/>
        <v>0</v>
      </c>
      <c r="N26" s="30">
        <f t="shared" si="7"/>
        <v>49474</v>
      </c>
      <c r="O26" s="42">
        <f t="shared" si="2"/>
        <v>153.17027863777091</v>
      </c>
      <c r="P26" s="10"/>
    </row>
    <row r="27" spans="1:119">
      <c r="A27" s="12"/>
      <c r="B27" s="23">
        <v>361.1</v>
      </c>
      <c r="C27" s="19" t="s">
        <v>35</v>
      </c>
      <c r="D27" s="43">
        <v>2135</v>
      </c>
      <c r="E27" s="43">
        <v>0</v>
      </c>
      <c r="F27" s="43">
        <v>0</v>
      </c>
      <c r="G27" s="43">
        <v>0</v>
      </c>
      <c r="H27" s="43">
        <v>0</v>
      </c>
      <c r="I27" s="43">
        <v>29753</v>
      </c>
      <c r="J27" s="43">
        <v>0</v>
      </c>
      <c r="K27" s="43">
        <v>0</v>
      </c>
      <c r="L27" s="43">
        <v>0</v>
      </c>
      <c r="M27" s="43">
        <v>0</v>
      </c>
      <c r="N27" s="43">
        <f t="shared" si="7"/>
        <v>31888</v>
      </c>
      <c r="O27" s="44">
        <f t="shared" si="2"/>
        <v>98.724458204334368</v>
      </c>
      <c r="P27" s="9"/>
    </row>
    <row r="28" spans="1:119">
      <c r="A28" s="12"/>
      <c r="B28" s="23">
        <v>361.3</v>
      </c>
      <c r="C28" s="19" t="s">
        <v>36</v>
      </c>
      <c r="D28" s="43">
        <v>-194</v>
      </c>
      <c r="E28" s="43">
        <v>0</v>
      </c>
      <c r="F28" s="43">
        <v>0</v>
      </c>
      <c r="G28" s="43">
        <v>0</v>
      </c>
      <c r="H28" s="43">
        <v>0</v>
      </c>
      <c r="I28" s="43">
        <v>-6966</v>
      </c>
      <c r="J28" s="43">
        <v>0</v>
      </c>
      <c r="K28" s="43">
        <v>0</v>
      </c>
      <c r="L28" s="43">
        <v>0</v>
      </c>
      <c r="M28" s="43">
        <v>0</v>
      </c>
      <c r="N28" s="43">
        <f t="shared" si="7"/>
        <v>-7160</v>
      </c>
      <c r="O28" s="44">
        <f t="shared" si="2"/>
        <v>-22.1671826625387</v>
      </c>
      <c r="P28" s="9"/>
    </row>
    <row r="29" spans="1:119">
      <c r="A29" s="12"/>
      <c r="B29" s="23">
        <v>369.9</v>
      </c>
      <c r="C29" s="19" t="s">
        <v>37</v>
      </c>
      <c r="D29" s="43">
        <v>24746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7"/>
        <v>24746</v>
      </c>
      <c r="O29" s="44">
        <f t="shared" si="2"/>
        <v>76.61300309597523</v>
      </c>
      <c r="P29" s="9"/>
    </row>
    <row r="30" spans="1:119" ht="15.75">
      <c r="A30" s="27" t="s">
        <v>49</v>
      </c>
      <c r="B30" s="28"/>
      <c r="C30" s="29"/>
      <c r="D30" s="30">
        <f t="shared" ref="D30:M30" si="9">SUM(D31:D31)</f>
        <v>4800</v>
      </c>
      <c r="E30" s="30">
        <f t="shared" si="9"/>
        <v>0</v>
      </c>
      <c r="F30" s="30">
        <f t="shared" si="9"/>
        <v>0</v>
      </c>
      <c r="G30" s="30">
        <f t="shared" si="9"/>
        <v>0</v>
      </c>
      <c r="H30" s="30">
        <f t="shared" si="9"/>
        <v>0</v>
      </c>
      <c r="I30" s="30">
        <f t="shared" si="9"/>
        <v>0</v>
      </c>
      <c r="J30" s="30">
        <f t="shared" si="9"/>
        <v>0</v>
      </c>
      <c r="K30" s="30">
        <f t="shared" si="9"/>
        <v>0</v>
      </c>
      <c r="L30" s="30">
        <f t="shared" si="9"/>
        <v>0</v>
      </c>
      <c r="M30" s="30">
        <f t="shared" si="9"/>
        <v>0</v>
      </c>
      <c r="N30" s="30">
        <f t="shared" si="7"/>
        <v>4800</v>
      </c>
      <c r="O30" s="42">
        <f t="shared" si="2"/>
        <v>14.860681114551083</v>
      </c>
      <c r="P30" s="9"/>
    </row>
    <row r="31" spans="1:119" ht="15.75" thickBot="1">
      <c r="A31" s="12"/>
      <c r="B31" s="23">
        <v>381</v>
      </c>
      <c r="C31" s="19" t="s">
        <v>50</v>
      </c>
      <c r="D31" s="43">
        <v>4800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7"/>
        <v>4800</v>
      </c>
      <c r="O31" s="44">
        <f t="shared" si="2"/>
        <v>14.860681114551083</v>
      </c>
      <c r="P31" s="9"/>
    </row>
    <row r="32" spans="1:119" ht="16.5" thickBot="1">
      <c r="A32" s="13" t="s">
        <v>33</v>
      </c>
      <c r="B32" s="21"/>
      <c r="C32" s="20"/>
      <c r="D32" s="14">
        <f>SUM(D5,D10,D13,D21,D26,D30)</f>
        <v>810925</v>
      </c>
      <c r="E32" s="14">
        <f t="shared" ref="E32:M32" si="10">SUM(E5,E10,E13,E21,E26,E30)</f>
        <v>0</v>
      </c>
      <c r="F32" s="14">
        <f t="shared" si="10"/>
        <v>0</v>
      </c>
      <c r="G32" s="14">
        <f t="shared" si="10"/>
        <v>0</v>
      </c>
      <c r="H32" s="14">
        <f t="shared" si="10"/>
        <v>0</v>
      </c>
      <c r="I32" s="14">
        <f t="shared" si="10"/>
        <v>366431</v>
      </c>
      <c r="J32" s="14">
        <f t="shared" si="10"/>
        <v>0</v>
      </c>
      <c r="K32" s="14">
        <f t="shared" si="10"/>
        <v>0</v>
      </c>
      <c r="L32" s="14">
        <f t="shared" si="10"/>
        <v>0</v>
      </c>
      <c r="M32" s="14">
        <f t="shared" si="10"/>
        <v>0</v>
      </c>
      <c r="N32" s="14">
        <f t="shared" si="7"/>
        <v>1177356</v>
      </c>
      <c r="O32" s="36">
        <f t="shared" si="2"/>
        <v>3645.0650154798764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7"/>
      <c r="B34" s="38"/>
      <c r="C34" s="38"/>
      <c r="D34" s="39"/>
      <c r="E34" s="39"/>
      <c r="F34" s="39"/>
      <c r="G34" s="39"/>
      <c r="H34" s="39"/>
      <c r="I34" s="39"/>
      <c r="J34" s="39"/>
      <c r="K34" s="39"/>
      <c r="L34" s="112" t="s">
        <v>66</v>
      </c>
      <c r="M34" s="112"/>
      <c r="N34" s="112"/>
      <c r="O34" s="40">
        <v>323</v>
      </c>
    </row>
    <row r="35" spans="1:15">
      <c r="A35" s="113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1"/>
    </row>
    <row r="36" spans="1:15" ht="15.75" customHeight="1" thickBot="1">
      <c r="A36" s="114" t="s">
        <v>52</v>
      </c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4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15" t="s">
        <v>45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7"/>
      <c r="Q1" s="7"/>
      <c r="R1"/>
    </row>
    <row r="2" spans="1:134" ht="24" thickBot="1">
      <c r="A2" s="118" t="s">
        <v>105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20"/>
      <c r="Q2" s="7"/>
      <c r="R2"/>
    </row>
    <row r="3" spans="1:134" ht="18" customHeight="1">
      <c r="A3" s="121" t="s">
        <v>38</v>
      </c>
      <c r="B3" s="102"/>
      <c r="C3" s="103"/>
      <c r="D3" s="122" t="s">
        <v>24</v>
      </c>
      <c r="E3" s="123"/>
      <c r="F3" s="123"/>
      <c r="G3" s="123"/>
      <c r="H3" s="124"/>
      <c r="I3" s="122" t="s">
        <v>25</v>
      </c>
      <c r="J3" s="124"/>
      <c r="K3" s="122" t="s">
        <v>27</v>
      </c>
      <c r="L3" s="123"/>
      <c r="M3" s="124"/>
      <c r="N3" s="34"/>
      <c r="O3" s="35"/>
      <c r="P3" s="125" t="s">
        <v>90</v>
      </c>
      <c r="Q3" s="11"/>
      <c r="R3"/>
    </row>
    <row r="4" spans="1:134" ht="32.25" customHeight="1" thickBot="1">
      <c r="A4" s="104"/>
      <c r="B4" s="105"/>
      <c r="C4" s="106"/>
      <c r="D4" s="32" t="s">
        <v>3</v>
      </c>
      <c r="E4" s="32" t="s">
        <v>39</v>
      </c>
      <c r="F4" s="32" t="s">
        <v>40</v>
      </c>
      <c r="G4" s="32" t="s">
        <v>41</v>
      </c>
      <c r="H4" s="32" t="s">
        <v>4</v>
      </c>
      <c r="I4" s="32" t="s">
        <v>5</v>
      </c>
      <c r="J4" s="33" t="s">
        <v>42</v>
      </c>
      <c r="K4" s="33" t="s">
        <v>6</v>
      </c>
      <c r="L4" s="33" t="s">
        <v>7</v>
      </c>
      <c r="M4" s="33" t="s">
        <v>91</v>
      </c>
      <c r="N4" s="33" t="s">
        <v>8</v>
      </c>
      <c r="O4" s="33" t="s">
        <v>92</v>
      </c>
      <c r="P4" s="11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93</v>
      </c>
      <c r="B5" s="24"/>
      <c r="C5" s="24"/>
      <c r="D5" s="25">
        <f t="shared" ref="D5:N5" si="0">SUM(D6:D9)</f>
        <v>232307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5">
        <f t="shared" si="0"/>
        <v>0</v>
      </c>
      <c r="O5" s="26">
        <f>SUM(D5:N5)</f>
        <v>232307</v>
      </c>
      <c r="P5" s="31">
        <f t="shared" ref="P5:P32" si="1">(O5/P$34)</f>
        <v>725.95937500000002</v>
      </c>
      <c r="Q5" s="6"/>
    </row>
    <row r="6" spans="1:134">
      <c r="A6" s="12"/>
      <c r="B6" s="23">
        <v>311</v>
      </c>
      <c r="C6" s="19" t="s">
        <v>1</v>
      </c>
      <c r="D6" s="43">
        <v>169310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169310</v>
      </c>
      <c r="P6" s="44">
        <f t="shared" si="1"/>
        <v>529.09375</v>
      </c>
      <c r="Q6" s="9"/>
    </row>
    <row r="7" spans="1:134">
      <c r="A7" s="12"/>
      <c r="B7" s="23">
        <v>312.41000000000003</v>
      </c>
      <c r="C7" s="19" t="s">
        <v>94</v>
      </c>
      <c r="D7" s="43">
        <v>51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9" si="2">SUM(D7:N7)</f>
        <v>51</v>
      </c>
      <c r="P7" s="44">
        <f t="shared" si="1"/>
        <v>0.15937499999999999</v>
      </c>
      <c r="Q7" s="9"/>
    </row>
    <row r="8" spans="1:134">
      <c r="A8" s="12"/>
      <c r="B8" s="23">
        <v>314.10000000000002</v>
      </c>
      <c r="C8" s="19" t="s">
        <v>10</v>
      </c>
      <c r="D8" s="43">
        <v>52419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52419</v>
      </c>
      <c r="P8" s="44">
        <f t="shared" si="1"/>
        <v>163.80937499999999</v>
      </c>
      <c r="Q8" s="9"/>
    </row>
    <row r="9" spans="1:134">
      <c r="A9" s="12"/>
      <c r="B9" s="23">
        <v>315.10000000000002</v>
      </c>
      <c r="C9" s="19" t="s">
        <v>95</v>
      </c>
      <c r="D9" s="43">
        <v>10527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10527</v>
      </c>
      <c r="P9" s="44">
        <f t="shared" si="1"/>
        <v>32.896875000000001</v>
      </c>
      <c r="Q9" s="9"/>
    </row>
    <row r="10" spans="1:134" ht="15.75">
      <c r="A10" s="27" t="s">
        <v>12</v>
      </c>
      <c r="B10" s="28"/>
      <c r="C10" s="29"/>
      <c r="D10" s="30">
        <f t="shared" ref="D10:N10" si="3">SUM(D11:D12)</f>
        <v>43018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30">
        <f t="shared" si="3"/>
        <v>0</v>
      </c>
      <c r="O10" s="41">
        <f>SUM(D10:N10)</f>
        <v>43018</v>
      </c>
      <c r="P10" s="42">
        <f t="shared" si="1"/>
        <v>134.43125000000001</v>
      </c>
      <c r="Q10" s="10"/>
    </row>
    <row r="11" spans="1:134">
      <c r="A11" s="12"/>
      <c r="B11" s="23">
        <v>323.10000000000002</v>
      </c>
      <c r="C11" s="19" t="s">
        <v>13</v>
      </c>
      <c r="D11" s="43">
        <v>40462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ref="O11:O12" si="4">SUM(D11:N11)</f>
        <v>40462</v>
      </c>
      <c r="P11" s="44">
        <f t="shared" si="1"/>
        <v>126.44374999999999</v>
      </c>
      <c r="Q11" s="9"/>
    </row>
    <row r="12" spans="1:134">
      <c r="A12" s="12"/>
      <c r="B12" s="23">
        <v>329.5</v>
      </c>
      <c r="C12" s="19" t="s">
        <v>106</v>
      </c>
      <c r="D12" s="43">
        <v>2556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4"/>
        <v>2556</v>
      </c>
      <c r="P12" s="44">
        <f t="shared" si="1"/>
        <v>7.9874999999999998</v>
      </c>
      <c r="Q12" s="9"/>
    </row>
    <row r="13" spans="1:134" ht="15.75">
      <c r="A13" s="27" t="s">
        <v>97</v>
      </c>
      <c r="B13" s="28"/>
      <c r="C13" s="29"/>
      <c r="D13" s="30">
        <f t="shared" ref="D13:N13" si="5">SUM(D14:D19)</f>
        <v>594059</v>
      </c>
      <c r="E13" s="30">
        <f t="shared" si="5"/>
        <v>0</v>
      </c>
      <c r="F13" s="30">
        <f t="shared" si="5"/>
        <v>0</v>
      </c>
      <c r="G13" s="30">
        <f t="shared" si="5"/>
        <v>0</v>
      </c>
      <c r="H13" s="30">
        <f t="shared" si="5"/>
        <v>0</v>
      </c>
      <c r="I13" s="30">
        <f t="shared" si="5"/>
        <v>0</v>
      </c>
      <c r="J13" s="30">
        <f t="shared" si="5"/>
        <v>0</v>
      </c>
      <c r="K13" s="30">
        <f t="shared" si="5"/>
        <v>0</v>
      </c>
      <c r="L13" s="30">
        <f t="shared" si="5"/>
        <v>0</v>
      </c>
      <c r="M13" s="30">
        <f t="shared" si="5"/>
        <v>0</v>
      </c>
      <c r="N13" s="30">
        <f t="shared" si="5"/>
        <v>0</v>
      </c>
      <c r="O13" s="41">
        <f>SUM(D13:N13)</f>
        <v>594059</v>
      </c>
      <c r="P13" s="42">
        <f t="shared" si="1"/>
        <v>1856.434375</v>
      </c>
      <c r="Q13" s="10"/>
    </row>
    <row r="14" spans="1:134">
      <c r="A14" s="12"/>
      <c r="B14" s="23">
        <v>334.31</v>
      </c>
      <c r="C14" s="19" t="s">
        <v>17</v>
      </c>
      <c r="D14" s="43">
        <v>3373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ref="O14:O18" si="6">SUM(D14:N14)</f>
        <v>3373</v>
      </c>
      <c r="P14" s="44">
        <f t="shared" si="1"/>
        <v>10.540625</v>
      </c>
      <c r="Q14" s="9"/>
    </row>
    <row r="15" spans="1:134">
      <c r="A15" s="12"/>
      <c r="B15" s="23">
        <v>334.49</v>
      </c>
      <c r="C15" s="19" t="s">
        <v>82</v>
      </c>
      <c r="D15" s="43">
        <v>547494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6"/>
        <v>547494</v>
      </c>
      <c r="P15" s="44">
        <f t="shared" si="1"/>
        <v>1710.91875</v>
      </c>
      <c r="Q15" s="9"/>
    </row>
    <row r="16" spans="1:134">
      <c r="A16" s="12"/>
      <c r="B16" s="23">
        <v>335.14</v>
      </c>
      <c r="C16" s="19" t="s">
        <v>59</v>
      </c>
      <c r="D16" s="43">
        <v>85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6"/>
        <v>85</v>
      </c>
      <c r="P16" s="44">
        <f t="shared" si="1"/>
        <v>0.265625</v>
      </c>
      <c r="Q16" s="9"/>
    </row>
    <row r="17" spans="1:120">
      <c r="A17" s="12"/>
      <c r="B17" s="23">
        <v>335.15</v>
      </c>
      <c r="C17" s="19" t="s">
        <v>60</v>
      </c>
      <c r="D17" s="43">
        <v>482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6"/>
        <v>482</v>
      </c>
      <c r="P17" s="44">
        <f t="shared" si="1"/>
        <v>1.5062500000000001</v>
      </c>
      <c r="Q17" s="9"/>
    </row>
    <row r="18" spans="1:120">
      <c r="A18" s="12"/>
      <c r="B18" s="23">
        <v>335.18</v>
      </c>
      <c r="C18" s="19" t="s">
        <v>99</v>
      </c>
      <c r="D18" s="43">
        <v>15679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6"/>
        <v>15679</v>
      </c>
      <c r="P18" s="44">
        <f t="shared" si="1"/>
        <v>48.996875000000003</v>
      </c>
      <c r="Q18" s="9"/>
    </row>
    <row r="19" spans="1:120">
      <c r="A19" s="12"/>
      <c r="B19" s="23">
        <v>335.9</v>
      </c>
      <c r="C19" s="19" t="s">
        <v>100</v>
      </c>
      <c r="D19" s="43">
        <v>26946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ref="O19" si="7">SUM(D19:N19)</f>
        <v>26946</v>
      </c>
      <c r="P19" s="44">
        <f t="shared" si="1"/>
        <v>84.206249999999997</v>
      </c>
      <c r="Q19" s="9"/>
    </row>
    <row r="20" spans="1:120" ht="15.75">
      <c r="A20" s="27" t="s">
        <v>28</v>
      </c>
      <c r="B20" s="28"/>
      <c r="C20" s="29"/>
      <c r="D20" s="30">
        <f t="shared" ref="D20:N20" si="8">SUM(D21:D24)</f>
        <v>3000</v>
      </c>
      <c r="E20" s="30">
        <f t="shared" si="8"/>
        <v>0</v>
      </c>
      <c r="F20" s="30">
        <f t="shared" si="8"/>
        <v>0</v>
      </c>
      <c r="G20" s="30">
        <f t="shared" si="8"/>
        <v>0</v>
      </c>
      <c r="H20" s="30">
        <f t="shared" si="8"/>
        <v>0</v>
      </c>
      <c r="I20" s="30">
        <f t="shared" si="8"/>
        <v>381483</v>
      </c>
      <c r="J20" s="30">
        <f t="shared" si="8"/>
        <v>0</v>
      </c>
      <c r="K20" s="30">
        <f t="shared" si="8"/>
        <v>0</v>
      </c>
      <c r="L20" s="30">
        <f t="shared" si="8"/>
        <v>0</v>
      </c>
      <c r="M20" s="30">
        <f t="shared" si="8"/>
        <v>0</v>
      </c>
      <c r="N20" s="30">
        <f t="shared" si="8"/>
        <v>0</v>
      </c>
      <c r="O20" s="30">
        <f>SUM(D20:N20)</f>
        <v>384483</v>
      </c>
      <c r="P20" s="42">
        <f t="shared" si="1"/>
        <v>1201.5093750000001</v>
      </c>
      <c r="Q20" s="10"/>
    </row>
    <row r="21" spans="1:120">
      <c r="A21" s="12"/>
      <c r="B21" s="23">
        <v>343.3</v>
      </c>
      <c r="C21" s="19" t="s">
        <v>29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186916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ref="O21:O24" si="9">SUM(D21:N21)</f>
        <v>186916</v>
      </c>
      <c r="P21" s="44">
        <f t="shared" si="1"/>
        <v>584.11249999999995</v>
      </c>
      <c r="Q21" s="9"/>
    </row>
    <row r="22" spans="1:120">
      <c r="A22" s="12"/>
      <c r="B22" s="23">
        <v>343.4</v>
      </c>
      <c r="C22" s="19" t="s">
        <v>30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88796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9"/>
        <v>88796</v>
      </c>
      <c r="P22" s="44">
        <f t="shared" si="1"/>
        <v>277.48750000000001</v>
      </c>
      <c r="Q22" s="9"/>
    </row>
    <row r="23" spans="1:120">
      <c r="A23" s="12"/>
      <c r="B23" s="23">
        <v>343.5</v>
      </c>
      <c r="C23" s="19" t="s">
        <v>31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105771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9"/>
        <v>105771</v>
      </c>
      <c r="P23" s="44">
        <f t="shared" si="1"/>
        <v>330.53437500000001</v>
      </c>
      <c r="Q23" s="9"/>
    </row>
    <row r="24" spans="1:120">
      <c r="A24" s="12"/>
      <c r="B24" s="23">
        <v>343.8</v>
      </c>
      <c r="C24" s="19" t="s">
        <v>32</v>
      </c>
      <c r="D24" s="43">
        <v>3000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9"/>
        <v>3000</v>
      </c>
      <c r="P24" s="44">
        <f t="shared" si="1"/>
        <v>9.375</v>
      </c>
      <c r="Q24" s="9"/>
    </row>
    <row r="25" spans="1:120" ht="15.75">
      <c r="A25" s="27" t="s">
        <v>2</v>
      </c>
      <c r="B25" s="28"/>
      <c r="C25" s="29"/>
      <c r="D25" s="30">
        <f t="shared" ref="D25:N25" si="10">SUM(D26:D28)</f>
        <v>193421</v>
      </c>
      <c r="E25" s="30">
        <f t="shared" si="10"/>
        <v>0</v>
      </c>
      <c r="F25" s="30">
        <f t="shared" si="10"/>
        <v>0</v>
      </c>
      <c r="G25" s="30">
        <f t="shared" si="10"/>
        <v>0</v>
      </c>
      <c r="H25" s="30">
        <f t="shared" si="10"/>
        <v>0</v>
      </c>
      <c r="I25" s="30">
        <f t="shared" si="10"/>
        <v>3403</v>
      </c>
      <c r="J25" s="30">
        <f t="shared" si="10"/>
        <v>0</v>
      </c>
      <c r="K25" s="30">
        <f t="shared" si="10"/>
        <v>0</v>
      </c>
      <c r="L25" s="30">
        <f t="shared" si="10"/>
        <v>0</v>
      </c>
      <c r="M25" s="30">
        <f t="shared" si="10"/>
        <v>0</v>
      </c>
      <c r="N25" s="30">
        <f t="shared" si="10"/>
        <v>0</v>
      </c>
      <c r="O25" s="30">
        <f>SUM(D25:N25)</f>
        <v>196824</v>
      </c>
      <c r="P25" s="42">
        <f t="shared" si="1"/>
        <v>615.07500000000005</v>
      </c>
      <c r="Q25" s="10"/>
    </row>
    <row r="26" spans="1:120">
      <c r="A26" s="12"/>
      <c r="B26" s="23">
        <v>361.1</v>
      </c>
      <c r="C26" s="19" t="s">
        <v>35</v>
      </c>
      <c r="D26" s="43">
        <v>1573</v>
      </c>
      <c r="E26" s="43">
        <v>0</v>
      </c>
      <c r="F26" s="43">
        <v>0</v>
      </c>
      <c r="G26" s="43">
        <v>0</v>
      </c>
      <c r="H26" s="43">
        <v>0</v>
      </c>
      <c r="I26" s="43">
        <v>2903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>SUM(D26:N26)</f>
        <v>4476</v>
      </c>
      <c r="P26" s="44">
        <f t="shared" si="1"/>
        <v>13.987500000000001</v>
      </c>
      <c r="Q26" s="9"/>
    </row>
    <row r="27" spans="1:120">
      <c r="A27" s="12"/>
      <c r="B27" s="23">
        <v>362</v>
      </c>
      <c r="C27" s="19" t="s">
        <v>72</v>
      </c>
      <c r="D27" s="43">
        <v>1225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ref="O27:O31" si="11">SUM(D27:N27)</f>
        <v>1225</v>
      </c>
      <c r="P27" s="44">
        <f t="shared" si="1"/>
        <v>3.828125</v>
      </c>
      <c r="Q27" s="9"/>
    </row>
    <row r="28" spans="1:120">
      <c r="A28" s="12"/>
      <c r="B28" s="23">
        <v>369.9</v>
      </c>
      <c r="C28" s="19" t="s">
        <v>37</v>
      </c>
      <c r="D28" s="43">
        <v>190623</v>
      </c>
      <c r="E28" s="43">
        <v>0</v>
      </c>
      <c r="F28" s="43">
        <v>0</v>
      </c>
      <c r="G28" s="43">
        <v>0</v>
      </c>
      <c r="H28" s="43">
        <v>0</v>
      </c>
      <c r="I28" s="43">
        <v>500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 t="shared" si="11"/>
        <v>191123</v>
      </c>
      <c r="P28" s="44">
        <f t="shared" si="1"/>
        <v>597.25937499999998</v>
      </c>
      <c r="Q28" s="9"/>
    </row>
    <row r="29" spans="1:120" ht="15.75">
      <c r="A29" s="27" t="s">
        <v>49</v>
      </c>
      <c r="B29" s="28"/>
      <c r="C29" s="29"/>
      <c r="D29" s="30">
        <f t="shared" ref="D29:N29" si="12">SUM(D30:D31)</f>
        <v>400877</v>
      </c>
      <c r="E29" s="30">
        <f t="shared" si="12"/>
        <v>0</v>
      </c>
      <c r="F29" s="30">
        <f t="shared" si="12"/>
        <v>0</v>
      </c>
      <c r="G29" s="30">
        <f t="shared" si="12"/>
        <v>0</v>
      </c>
      <c r="H29" s="30">
        <f t="shared" si="12"/>
        <v>0</v>
      </c>
      <c r="I29" s="30">
        <f t="shared" si="12"/>
        <v>0</v>
      </c>
      <c r="J29" s="30">
        <f t="shared" si="12"/>
        <v>0</v>
      </c>
      <c r="K29" s="30">
        <f t="shared" si="12"/>
        <v>0</v>
      </c>
      <c r="L29" s="30">
        <f t="shared" si="12"/>
        <v>0</v>
      </c>
      <c r="M29" s="30">
        <f t="shared" si="12"/>
        <v>0</v>
      </c>
      <c r="N29" s="30">
        <f t="shared" si="12"/>
        <v>0</v>
      </c>
      <c r="O29" s="30">
        <f t="shared" si="11"/>
        <v>400877</v>
      </c>
      <c r="P29" s="42">
        <f t="shared" si="1"/>
        <v>1252.7406249999999</v>
      </c>
      <c r="Q29" s="9"/>
    </row>
    <row r="30" spans="1:120">
      <c r="A30" s="12"/>
      <c r="B30" s="23">
        <v>381</v>
      </c>
      <c r="C30" s="19" t="s">
        <v>50</v>
      </c>
      <c r="D30" s="43">
        <v>267597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f t="shared" si="11"/>
        <v>267597</v>
      </c>
      <c r="P30" s="44">
        <f t="shared" si="1"/>
        <v>836.24062500000002</v>
      </c>
      <c r="Q30" s="9"/>
    </row>
    <row r="31" spans="1:120" ht="15.75" thickBot="1">
      <c r="A31" s="12"/>
      <c r="B31" s="23">
        <v>385</v>
      </c>
      <c r="C31" s="19" t="s">
        <v>107</v>
      </c>
      <c r="D31" s="43">
        <v>133280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f t="shared" si="11"/>
        <v>133280</v>
      </c>
      <c r="P31" s="44">
        <f t="shared" si="1"/>
        <v>416.5</v>
      </c>
      <c r="Q31" s="9"/>
    </row>
    <row r="32" spans="1:120" ht="16.5" thickBot="1">
      <c r="A32" s="13" t="s">
        <v>33</v>
      </c>
      <c r="B32" s="21"/>
      <c r="C32" s="20"/>
      <c r="D32" s="14">
        <f>SUM(D5,D10,D13,D20,D25,D29)</f>
        <v>1466682</v>
      </c>
      <c r="E32" s="14">
        <f t="shared" ref="E32:N32" si="13">SUM(E5,E10,E13,E20,E25,E29)</f>
        <v>0</v>
      </c>
      <c r="F32" s="14">
        <f t="shared" si="13"/>
        <v>0</v>
      </c>
      <c r="G32" s="14">
        <f t="shared" si="13"/>
        <v>0</v>
      </c>
      <c r="H32" s="14">
        <f t="shared" si="13"/>
        <v>0</v>
      </c>
      <c r="I32" s="14">
        <f t="shared" si="13"/>
        <v>384886</v>
      </c>
      <c r="J32" s="14">
        <f t="shared" si="13"/>
        <v>0</v>
      </c>
      <c r="K32" s="14">
        <f t="shared" si="13"/>
        <v>0</v>
      </c>
      <c r="L32" s="14">
        <f t="shared" si="13"/>
        <v>0</v>
      </c>
      <c r="M32" s="14">
        <f t="shared" si="13"/>
        <v>0</v>
      </c>
      <c r="N32" s="14">
        <f t="shared" si="13"/>
        <v>0</v>
      </c>
      <c r="O32" s="14">
        <f>SUM(D32:N32)</f>
        <v>1851568</v>
      </c>
      <c r="P32" s="36">
        <f t="shared" si="1"/>
        <v>5786.15</v>
      </c>
      <c r="Q32" s="6"/>
      <c r="R32" s="2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</row>
    <row r="33" spans="1:16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8"/>
    </row>
    <row r="34" spans="1:16">
      <c r="A34" s="37"/>
      <c r="B34" s="38"/>
      <c r="C34" s="38"/>
      <c r="D34" s="39"/>
      <c r="E34" s="39"/>
      <c r="F34" s="39"/>
      <c r="G34" s="39"/>
      <c r="H34" s="39"/>
      <c r="I34" s="39"/>
      <c r="J34" s="39"/>
      <c r="K34" s="39"/>
      <c r="L34" s="39"/>
      <c r="M34" s="112" t="s">
        <v>108</v>
      </c>
      <c r="N34" s="112"/>
      <c r="O34" s="112"/>
      <c r="P34" s="40">
        <v>320</v>
      </c>
    </row>
    <row r="35" spans="1:16">
      <c r="A35" s="113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1"/>
    </row>
    <row r="36" spans="1:16" ht="15.75" customHeight="1" thickBot="1">
      <c r="A36" s="114" t="s">
        <v>52</v>
      </c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4"/>
    </row>
  </sheetData>
  <mergeCells count="10">
    <mergeCell ref="M34:O34"/>
    <mergeCell ref="A35:P35"/>
    <mergeCell ref="A36:P3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15" t="s">
        <v>45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7"/>
      <c r="Q1" s="7"/>
      <c r="R1"/>
    </row>
    <row r="2" spans="1:134" ht="24" thickBot="1">
      <c r="A2" s="118" t="s">
        <v>89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20"/>
      <c r="Q2" s="7"/>
      <c r="R2"/>
    </row>
    <row r="3" spans="1:134" ht="18" customHeight="1">
      <c r="A3" s="121" t="s">
        <v>38</v>
      </c>
      <c r="B3" s="102"/>
      <c r="C3" s="103"/>
      <c r="D3" s="122" t="s">
        <v>24</v>
      </c>
      <c r="E3" s="123"/>
      <c r="F3" s="123"/>
      <c r="G3" s="123"/>
      <c r="H3" s="124"/>
      <c r="I3" s="122" t="s">
        <v>25</v>
      </c>
      <c r="J3" s="124"/>
      <c r="K3" s="122" t="s">
        <v>27</v>
      </c>
      <c r="L3" s="123"/>
      <c r="M3" s="124"/>
      <c r="N3" s="34"/>
      <c r="O3" s="35"/>
      <c r="P3" s="125" t="s">
        <v>90</v>
      </c>
      <c r="Q3" s="11"/>
      <c r="R3"/>
    </row>
    <row r="4" spans="1:134" ht="32.25" customHeight="1" thickBot="1">
      <c r="A4" s="104"/>
      <c r="B4" s="105"/>
      <c r="C4" s="106"/>
      <c r="D4" s="32" t="s">
        <v>3</v>
      </c>
      <c r="E4" s="32" t="s">
        <v>39</v>
      </c>
      <c r="F4" s="32" t="s">
        <v>40</v>
      </c>
      <c r="G4" s="32" t="s">
        <v>41</v>
      </c>
      <c r="H4" s="32" t="s">
        <v>4</v>
      </c>
      <c r="I4" s="32" t="s">
        <v>5</v>
      </c>
      <c r="J4" s="33" t="s">
        <v>42</v>
      </c>
      <c r="K4" s="33" t="s">
        <v>6</v>
      </c>
      <c r="L4" s="33" t="s">
        <v>7</v>
      </c>
      <c r="M4" s="33" t="s">
        <v>91</v>
      </c>
      <c r="N4" s="33" t="s">
        <v>8</v>
      </c>
      <c r="O4" s="33" t="s">
        <v>92</v>
      </c>
      <c r="P4" s="11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93</v>
      </c>
      <c r="B5" s="24"/>
      <c r="C5" s="24"/>
      <c r="D5" s="25">
        <f t="shared" ref="D5:N5" si="0">SUM(D6:D9)</f>
        <v>220600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5">
        <f t="shared" si="0"/>
        <v>0</v>
      </c>
      <c r="O5" s="26">
        <f t="shared" ref="O5:O13" si="1">SUM(D5:N5)</f>
        <v>220600</v>
      </c>
      <c r="P5" s="31">
        <f t="shared" ref="P5:P34" si="2">(O5/P$36)</f>
        <v>782.26950354609926</v>
      </c>
      <c r="Q5" s="6"/>
    </row>
    <row r="6" spans="1:134">
      <c r="A6" s="12"/>
      <c r="B6" s="23">
        <v>311</v>
      </c>
      <c r="C6" s="19" t="s">
        <v>1</v>
      </c>
      <c r="D6" s="43">
        <v>168920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168920</v>
      </c>
      <c r="P6" s="44">
        <f t="shared" si="2"/>
        <v>599.00709219858152</v>
      </c>
      <c r="Q6" s="9"/>
    </row>
    <row r="7" spans="1:134">
      <c r="A7" s="12"/>
      <c r="B7" s="23">
        <v>312.41000000000003</v>
      </c>
      <c r="C7" s="19" t="s">
        <v>94</v>
      </c>
      <c r="D7" s="43">
        <v>35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35</v>
      </c>
      <c r="P7" s="44">
        <f t="shared" si="2"/>
        <v>0.12411347517730496</v>
      </c>
      <c r="Q7" s="9"/>
    </row>
    <row r="8" spans="1:134">
      <c r="A8" s="12"/>
      <c r="B8" s="23">
        <v>314.10000000000002</v>
      </c>
      <c r="C8" s="19" t="s">
        <v>10</v>
      </c>
      <c r="D8" s="43">
        <v>41241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41241</v>
      </c>
      <c r="P8" s="44">
        <f t="shared" si="2"/>
        <v>146.24468085106383</v>
      </c>
      <c r="Q8" s="9"/>
    </row>
    <row r="9" spans="1:134">
      <c r="A9" s="12"/>
      <c r="B9" s="23">
        <v>315.10000000000002</v>
      </c>
      <c r="C9" s="19" t="s">
        <v>95</v>
      </c>
      <c r="D9" s="43">
        <v>10404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10404</v>
      </c>
      <c r="P9" s="44">
        <f t="shared" si="2"/>
        <v>36.893617021276597</v>
      </c>
      <c r="Q9" s="9"/>
    </row>
    <row r="10" spans="1:134" ht="15.75">
      <c r="A10" s="27" t="s">
        <v>12</v>
      </c>
      <c r="B10" s="28"/>
      <c r="C10" s="29"/>
      <c r="D10" s="30">
        <f t="shared" ref="D10:N10" si="3">SUM(D11:D12)</f>
        <v>34469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30">
        <f t="shared" si="3"/>
        <v>0</v>
      </c>
      <c r="O10" s="41">
        <f t="shared" si="1"/>
        <v>34469</v>
      </c>
      <c r="P10" s="42">
        <f t="shared" si="2"/>
        <v>122.23049645390071</v>
      </c>
      <c r="Q10" s="10"/>
    </row>
    <row r="11" spans="1:134">
      <c r="A11" s="12"/>
      <c r="B11" s="23">
        <v>322.89999999999998</v>
      </c>
      <c r="C11" s="19" t="s">
        <v>96</v>
      </c>
      <c r="D11" s="43">
        <v>4249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4249</v>
      </c>
      <c r="P11" s="44">
        <f t="shared" si="2"/>
        <v>15.067375886524824</v>
      </c>
      <c r="Q11" s="9"/>
    </row>
    <row r="12" spans="1:134">
      <c r="A12" s="12"/>
      <c r="B12" s="23">
        <v>323.10000000000002</v>
      </c>
      <c r="C12" s="19" t="s">
        <v>13</v>
      </c>
      <c r="D12" s="43">
        <v>30220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30220</v>
      </c>
      <c r="P12" s="44">
        <f t="shared" si="2"/>
        <v>107.16312056737588</v>
      </c>
      <c r="Q12" s="9"/>
    </row>
    <row r="13" spans="1:134" ht="15.75">
      <c r="A13" s="27" t="s">
        <v>97</v>
      </c>
      <c r="B13" s="28"/>
      <c r="C13" s="29"/>
      <c r="D13" s="30">
        <f t="shared" ref="D13:N13" si="4">SUM(D14:D20)</f>
        <v>133946</v>
      </c>
      <c r="E13" s="30">
        <f t="shared" si="4"/>
        <v>0</v>
      </c>
      <c r="F13" s="30">
        <f t="shared" si="4"/>
        <v>0</v>
      </c>
      <c r="G13" s="30">
        <f t="shared" si="4"/>
        <v>0</v>
      </c>
      <c r="H13" s="30">
        <f t="shared" si="4"/>
        <v>0</v>
      </c>
      <c r="I13" s="30">
        <f t="shared" si="4"/>
        <v>0</v>
      </c>
      <c r="J13" s="30">
        <f t="shared" si="4"/>
        <v>0</v>
      </c>
      <c r="K13" s="30">
        <f t="shared" si="4"/>
        <v>0</v>
      </c>
      <c r="L13" s="30">
        <f t="shared" si="4"/>
        <v>0</v>
      </c>
      <c r="M13" s="30">
        <f t="shared" si="4"/>
        <v>0</v>
      </c>
      <c r="N13" s="30">
        <f t="shared" si="4"/>
        <v>0</v>
      </c>
      <c r="O13" s="41">
        <f t="shared" si="1"/>
        <v>133946</v>
      </c>
      <c r="P13" s="42">
        <f t="shared" si="2"/>
        <v>474.98581560283685</v>
      </c>
      <c r="Q13" s="10"/>
    </row>
    <row r="14" spans="1:134">
      <c r="A14" s="12"/>
      <c r="B14" s="23">
        <v>334.49</v>
      </c>
      <c r="C14" s="19" t="s">
        <v>82</v>
      </c>
      <c r="D14" s="43">
        <v>29075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ref="O14:O19" si="5">SUM(D14:N14)</f>
        <v>29075</v>
      </c>
      <c r="P14" s="44">
        <f t="shared" si="2"/>
        <v>103.10283687943263</v>
      </c>
      <c r="Q14" s="9"/>
    </row>
    <row r="15" spans="1:134">
      <c r="A15" s="12"/>
      <c r="B15" s="23">
        <v>334.9</v>
      </c>
      <c r="C15" s="19" t="s">
        <v>71</v>
      </c>
      <c r="D15" s="43">
        <v>60000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5"/>
        <v>60000</v>
      </c>
      <c r="P15" s="44">
        <f t="shared" si="2"/>
        <v>212.7659574468085</v>
      </c>
      <c r="Q15" s="9"/>
    </row>
    <row r="16" spans="1:134">
      <c r="A16" s="12"/>
      <c r="B16" s="23">
        <v>335.13</v>
      </c>
      <c r="C16" s="19" t="s">
        <v>98</v>
      </c>
      <c r="D16" s="43">
        <v>243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5"/>
        <v>243</v>
      </c>
      <c r="P16" s="44">
        <f t="shared" si="2"/>
        <v>0.86170212765957444</v>
      </c>
      <c r="Q16" s="9"/>
    </row>
    <row r="17" spans="1:17">
      <c r="A17" s="12"/>
      <c r="B17" s="23">
        <v>335.14</v>
      </c>
      <c r="C17" s="19" t="s">
        <v>59</v>
      </c>
      <c r="D17" s="43">
        <v>73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5"/>
        <v>73</v>
      </c>
      <c r="P17" s="44">
        <f t="shared" si="2"/>
        <v>0.25886524822695034</v>
      </c>
      <c r="Q17" s="9"/>
    </row>
    <row r="18" spans="1:17">
      <c r="A18" s="12"/>
      <c r="B18" s="23">
        <v>335.15</v>
      </c>
      <c r="C18" s="19" t="s">
        <v>60</v>
      </c>
      <c r="D18" s="43">
        <v>468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5"/>
        <v>468</v>
      </c>
      <c r="P18" s="44">
        <f t="shared" si="2"/>
        <v>1.6595744680851063</v>
      </c>
      <c r="Q18" s="9"/>
    </row>
    <row r="19" spans="1:17">
      <c r="A19" s="12"/>
      <c r="B19" s="23">
        <v>335.18</v>
      </c>
      <c r="C19" s="19" t="s">
        <v>99</v>
      </c>
      <c r="D19" s="43">
        <v>17813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5"/>
        <v>17813</v>
      </c>
      <c r="P19" s="44">
        <f t="shared" si="2"/>
        <v>63.166666666666664</v>
      </c>
      <c r="Q19" s="9"/>
    </row>
    <row r="20" spans="1:17">
      <c r="A20" s="12"/>
      <c r="B20" s="23">
        <v>335.9</v>
      </c>
      <c r="C20" s="19" t="s">
        <v>100</v>
      </c>
      <c r="D20" s="43">
        <v>26274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>SUM(D20:N20)</f>
        <v>26274</v>
      </c>
      <c r="P20" s="44">
        <f t="shared" si="2"/>
        <v>93.170212765957444</v>
      </c>
      <c r="Q20" s="9"/>
    </row>
    <row r="21" spans="1:17" ht="15.75">
      <c r="A21" s="27" t="s">
        <v>28</v>
      </c>
      <c r="B21" s="28"/>
      <c r="C21" s="29"/>
      <c r="D21" s="30">
        <f t="shared" ref="D21:N21" si="6">SUM(D22:D27)</f>
        <v>13976</v>
      </c>
      <c r="E21" s="30">
        <f t="shared" si="6"/>
        <v>0</v>
      </c>
      <c r="F21" s="30">
        <f t="shared" si="6"/>
        <v>0</v>
      </c>
      <c r="G21" s="30">
        <f t="shared" si="6"/>
        <v>0</v>
      </c>
      <c r="H21" s="30">
        <f t="shared" si="6"/>
        <v>0</v>
      </c>
      <c r="I21" s="30">
        <f t="shared" si="6"/>
        <v>334759</v>
      </c>
      <c r="J21" s="30">
        <f t="shared" si="6"/>
        <v>0</v>
      </c>
      <c r="K21" s="30">
        <f t="shared" si="6"/>
        <v>0</v>
      </c>
      <c r="L21" s="30">
        <f t="shared" si="6"/>
        <v>0</v>
      </c>
      <c r="M21" s="30">
        <f t="shared" si="6"/>
        <v>0</v>
      </c>
      <c r="N21" s="30">
        <f t="shared" si="6"/>
        <v>0</v>
      </c>
      <c r="O21" s="30">
        <f>SUM(D21:N21)</f>
        <v>348735</v>
      </c>
      <c r="P21" s="42">
        <f t="shared" si="2"/>
        <v>1236.6489361702127</v>
      </c>
      <c r="Q21" s="10"/>
    </row>
    <row r="22" spans="1:17">
      <c r="A22" s="12"/>
      <c r="B22" s="23">
        <v>343.3</v>
      </c>
      <c r="C22" s="19" t="s">
        <v>29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143397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ref="O22:O27" si="7">SUM(D22:N22)</f>
        <v>143397</v>
      </c>
      <c r="P22" s="44">
        <f t="shared" si="2"/>
        <v>508.5</v>
      </c>
      <c r="Q22" s="9"/>
    </row>
    <row r="23" spans="1:17">
      <c r="A23" s="12"/>
      <c r="B23" s="23">
        <v>343.4</v>
      </c>
      <c r="C23" s="19" t="s">
        <v>30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86842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7"/>
        <v>86842</v>
      </c>
      <c r="P23" s="44">
        <f t="shared" si="2"/>
        <v>307.95035460992909</v>
      </c>
      <c r="Q23" s="9"/>
    </row>
    <row r="24" spans="1:17">
      <c r="A24" s="12"/>
      <c r="B24" s="23">
        <v>343.5</v>
      </c>
      <c r="C24" s="19" t="s">
        <v>31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104520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7"/>
        <v>104520</v>
      </c>
      <c r="P24" s="44">
        <f t="shared" si="2"/>
        <v>370.63829787234044</v>
      </c>
      <c r="Q24" s="9"/>
    </row>
    <row r="25" spans="1:17">
      <c r="A25" s="12"/>
      <c r="B25" s="23">
        <v>343.8</v>
      </c>
      <c r="C25" s="19" t="s">
        <v>32</v>
      </c>
      <c r="D25" s="43">
        <v>2000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7"/>
        <v>2000</v>
      </c>
      <c r="P25" s="44">
        <f t="shared" si="2"/>
        <v>7.0921985815602833</v>
      </c>
      <c r="Q25" s="9"/>
    </row>
    <row r="26" spans="1:17">
      <c r="A26" s="12"/>
      <c r="B26" s="23">
        <v>344.9</v>
      </c>
      <c r="C26" s="19" t="s">
        <v>101</v>
      </c>
      <c r="D26" s="43">
        <v>10621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7"/>
        <v>10621</v>
      </c>
      <c r="P26" s="44">
        <f t="shared" si="2"/>
        <v>37.663120567375884</v>
      </c>
      <c r="Q26" s="9"/>
    </row>
    <row r="27" spans="1:17">
      <c r="A27" s="12"/>
      <c r="B27" s="23">
        <v>347.2</v>
      </c>
      <c r="C27" s="19" t="s">
        <v>102</v>
      </c>
      <c r="D27" s="43">
        <v>1355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7"/>
        <v>1355</v>
      </c>
      <c r="P27" s="44">
        <f t="shared" si="2"/>
        <v>4.8049645390070923</v>
      </c>
      <c r="Q27" s="9"/>
    </row>
    <row r="28" spans="1:17" ht="15.75">
      <c r="A28" s="27" t="s">
        <v>2</v>
      </c>
      <c r="B28" s="28"/>
      <c r="C28" s="29"/>
      <c r="D28" s="30">
        <f t="shared" ref="D28:N28" si="8">SUM(D29:D31)</f>
        <v>29700</v>
      </c>
      <c r="E28" s="30">
        <f t="shared" si="8"/>
        <v>0</v>
      </c>
      <c r="F28" s="30">
        <f t="shared" si="8"/>
        <v>0</v>
      </c>
      <c r="G28" s="30">
        <f t="shared" si="8"/>
        <v>0</v>
      </c>
      <c r="H28" s="30">
        <f t="shared" si="8"/>
        <v>0</v>
      </c>
      <c r="I28" s="30">
        <f t="shared" si="8"/>
        <v>1191</v>
      </c>
      <c r="J28" s="30">
        <f t="shared" si="8"/>
        <v>0</v>
      </c>
      <c r="K28" s="30">
        <f t="shared" si="8"/>
        <v>0</v>
      </c>
      <c r="L28" s="30">
        <f t="shared" si="8"/>
        <v>0</v>
      </c>
      <c r="M28" s="30">
        <f t="shared" si="8"/>
        <v>0</v>
      </c>
      <c r="N28" s="30">
        <f t="shared" si="8"/>
        <v>0</v>
      </c>
      <c r="O28" s="30">
        <f t="shared" ref="O28:O34" si="9">SUM(D28:N28)</f>
        <v>30891</v>
      </c>
      <c r="P28" s="42">
        <f t="shared" si="2"/>
        <v>109.54255319148936</v>
      </c>
      <c r="Q28" s="10"/>
    </row>
    <row r="29" spans="1:17">
      <c r="A29" s="12"/>
      <c r="B29" s="23">
        <v>361.1</v>
      </c>
      <c r="C29" s="19" t="s">
        <v>35</v>
      </c>
      <c r="D29" s="43">
        <v>191</v>
      </c>
      <c r="E29" s="43">
        <v>0</v>
      </c>
      <c r="F29" s="43">
        <v>0</v>
      </c>
      <c r="G29" s="43">
        <v>0</v>
      </c>
      <c r="H29" s="43">
        <v>0</v>
      </c>
      <c r="I29" s="43">
        <v>741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 t="shared" si="9"/>
        <v>932</v>
      </c>
      <c r="P29" s="44">
        <f t="shared" si="2"/>
        <v>3.3049645390070923</v>
      </c>
      <c r="Q29" s="9"/>
    </row>
    <row r="30" spans="1:17">
      <c r="A30" s="12"/>
      <c r="B30" s="23">
        <v>362</v>
      </c>
      <c r="C30" s="19" t="s">
        <v>72</v>
      </c>
      <c r="D30" s="43">
        <v>3225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f t="shared" si="9"/>
        <v>3225</v>
      </c>
      <c r="P30" s="44">
        <f t="shared" si="2"/>
        <v>11.436170212765957</v>
      </c>
      <c r="Q30" s="9"/>
    </row>
    <row r="31" spans="1:17">
      <c r="A31" s="12"/>
      <c r="B31" s="23">
        <v>369.9</v>
      </c>
      <c r="C31" s="19" t="s">
        <v>37</v>
      </c>
      <c r="D31" s="43">
        <v>26284</v>
      </c>
      <c r="E31" s="43">
        <v>0</v>
      </c>
      <c r="F31" s="43">
        <v>0</v>
      </c>
      <c r="G31" s="43">
        <v>0</v>
      </c>
      <c r="H31" s="43">
        <v>0</v>
      </c>
      <c r="I31" s="43">
        <v>450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f t="shared" si="9"/>
        <v>26734</v>
      </c>
      <c r="P31" s="44">
        <f t="shared" si="2"/>
        <v>94.801418439716315</v>
      </c>
      <c r="Q31" s="9"/>
    </row>
    <row r="32" spans="1:17" ht="15.75">
      <c r="A32" s="27" t="s">
        <v>49</v>
      </c>
      <c r="B32" s="28"/>
      <c r="C32" s="29"/>
      <c r="D32" s="30">
        <f t="shared" ref="D32:N32" si="10">SUM(D33:D33)</f>
        <v>50000</v>
      </c>
      <c r="E32" s="30">
        <f t="shared" si="10"/>
        <v>0</v>
      </c>
      <c r="F32" s="30">
        <f t="shared" si="10"/>
        <v>0</v>
      </c>
      <c r="G32" s="30">
        <f t="shared" si="10"/>
        <v>0</v>
      </c>
      <c r="H32" s="30">
        <f t="shared" si="10"/>
        <v>0</v>
      </c>
      <c r="I32" s="30">
        <f t="shared" si="10"/>
        <v>0</v>
      </c>
      <c r="J32" s="30">
        <f t="shared" si="10"/>
        <v>0</v>
      </c>
      <c r="K32" s="30">
        <f t="shared" si="10"/>
        <v>0</v>
      </c>
      <c r="L32" s="30">
        <f t="shared" si="10"/>
        <v>0</v>
      </c>
      <c r="M32" s="30">
        <f t="shared" si="10"/>
        <v>0</v>
      </c>
      <c r="N32" s="30">
        <f t="shared" si="10"/>
        <v>0</v>
      </c>
      <c r="O32" s="30">
        <f t="shared" si="9"/>
        <v>50000</v>
      </c>
      <c r="P32" s="42">
        <f t="shared" si="2"/>
        <v>177.3049645390071</v>
      </c>
      <c r="Q32" s="9"/>
    </row>
    <row r="33" spans="1:120" ht="15.75" thickBot="1">
      <c r="A33" s="12"/>
      <c r="B33" s="23">
        <v>389.4</v>
      </c>
      <c r="C33" s="19" t="s">
        <v>103</v>
      </c>
      <c r="D33" s="43">
        <v>50000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f t="shared" si="9"/>
        <v>50000</v>
      </c>
      <c r="P33" s="44">
        <f t="shared" si="2"/>
        <v>177.3049645390071</v>
      </c>
      <c r="Q33" s="9"/>
    </row>
    <row r="34" spans="1:120" ht="16.5" thickBot="1">
      <c r="A34" s="13" t="s">
        <v>33</v>
      </c>
      <c r="B34" s="21"/>
      <c r="C34" s="20"/>
      <c r="D34" s="14">
        <f>SUM(D5,D10,D13,D21,D28,D32)</f>
        <v>482691</v>
      </c>
      <c r="E34" s="14">
        <f t="shared" ref="E34:N34" si="11">SUM(E5,E10,E13,E21,E28,E32)</f>
        <v>0</v>
      </c>
      <c r="F34" s="14">
        <f t="shared" si="11"/>
        <v>0</v>
      </c>
      <c r="G34" s="14">
        <f t="shared" si="11"/>
        <v>0</v>
      </c>
      <c r="H34" s="14">
        <f t="shared" si="11"/>
        <v>0</v>
      </c>
      <c r="I34" s="14">
        <f t="shared" si="11"/>
        <v>335950</v>
      </c>
      <c r="J34" s="14">
        <f t="shared" si="11"/>
        <v>0</v>
      </c>
      <c r="K34" s="14">
        <f t="shared" si="11"/>
        <v>0</v>
      </c>
      <c r="L34" s="14">
        <f t="shared" si="11"/>
        <v>0</v>
      </c>
      <c r="M34" s="14">
        <f t="shared" si="11"/>
        <v>0</v>
      </c>
      <c r="N34" s="14">
        <f t="shared" si="11"/>
        <v>0</v>
      </c>
      <c r="O34" s="14">
        <f t="shared" si="9"/>
        <v>818641</v>
      </c>
      <c r="P34" s="36">
        <f t="shared" si="2"/>
        <v>2902.9822695035459</v>
      </c>
      <c r="Q34" s="6"/>
      <c r="R34" s="2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</row>
    <row r="35" spans="1:120">
      <c r="A35" s="15"/>
      <c r="B35" s="17"/>
      <c r="C35" s="17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8"/>
    </row>
    <row r="36" spans="1:120">
      <c r="A36" s="37"/>
      <c r="B36" s="38"/>
      <c r="C36" s="38"/>
      <c r="D36" s="39"/>
      <c r="E36" s="39"/>
      <c r="F36" s="39"/>
      <c r="G36" s="39"/>
      <c r="H36" s="39"/>
      <c r="I36" s="39"/>
      <c r="J36" s="39"/>
      <c r="K36" s="39"/>
      <c r="L36" s="39"/>
      <c r="M36" s="112" t="s">
        <v>104</v>
      </c>
      <c r="N36" s="112"/>
      <c r="O36" s="112"/>
      <c r="P36" s="40">
        <v>282</v>
      </c>
    </row>
    <row r="37" spans="1:120">
      <c r="A37" s="113"/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1"/>
    </row>
    <row r="38" spans="1:120" ht="15.75" customHeight="1" thickBot="1">
      <c r="A38" s="114" t="s">
        <v>52</v>
      </c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4"/>
    </row>
  </sheetData>
  <mergeCells count="10">
    <mergeCell ref="M36:O36"/>
    <mergeCell ref="A37:P37"/>
    <mergeCell ref="A38:P3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45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87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38</v>
      </c>
      <c r="B3" s="102"/>
      <c r="C3" s="103"/>
      <c r="D3" s="122" t="s">
        <v>24</v>
      </c>
      <c r="E3" s="123"/>
      <c r="F3" s="123"/>
      <c r="G3" s="123"/>
      <c r="H3" s="124"/>
      <c r="I3" s="122" t="s">
        <v>25</v>
      </c>
      <c r="J3" s="124"/>
      <c r="K3" s="122" t="s">
        <v>27</v>
      </c>
      <c r="L3" s="124"/>
      <c r="M3" s="34"/>
      <c r="N3" s="35"/>
      <c r="O3" s="125" t="s">
        <v>43</v>
      </c>
      <c r="P3" s="11"/>
      <c r="Q3"/>
    </row>
    <row r="4" spans="1:133" ht="32.25" customHeight="1" thickBot="1">
      <c r="A4" s="104"/>
      <c r="B4" s="105"/>
      <c r="C4" s="106"/>
      <c r="D4" s="32" t="s">
        <v>3</v>
      </c>
      <c r="E4" s="32" t="s">
        <v>39</v>
      </c>
      <c r="F4" s="32" t="s">
        <v>40</v>
      </c>
      <c r="G4" s="32" t="s">
        <v>41</v>
      </c>
      <c r="H4" s="32" t="s">
        <v>4</v>
      </c>
      <c r="I4" s="32" t="s">
        <v>5</v>
      </c>
      <c r="J4" s="33" t="s">
        <v>42</v>
      </c>
      <c r="K4" s="33" t="s">
        <v>6</v>
      </c>
      <c r="L4" s="33" t="s">
        <v>7</v>
      </c>
      <c r="M4" s="33" t="s">
        <v>8</v>
      </c>
      <c r="N4" s="33" t="s">
        <v>26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SUM(D6:D9)</f>
        <v>189970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9" si="1">SUM(D5:M5)</f>
        <v>189970</v>
      </c>
      <c r="O5" s="31">
        <f t="shared" ref="O5:O29" si="2">(N5/O$31)</f>
        <v>550.63768115942025</v>
      </c>
      <c r="P5" s="6"/>
    </row>
    <row r="6" spans="1:133">
      <c r="A6" s="12"/>
      <c r="B6" s="23">
        <v>311</v>
      </c>
      <c r="C6" s="19" t="s">
        <v>1</v>
      </c>
      <c r="D6" s="43">
        <v>137733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137733</v>
      </c>
      <c r="O6" s="44">
        <f t="shared" si="2"/>
        <v>399.22608695652173</v>
      </c>
      <c r="P6" s="9"/>
    </row>
    <row r="7" spans="1:133">
      <c r="A7" s="12"/>
      <c r="B7" s="23">
        <v>312.41000000000003</v>
      </c>
      <c r="C7" s="19" t="s">
        <v>9</v>
      </c>
      <c r="D7" s="43">
        <v>33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33</v>
      </c>
      <c r="O7" s="44">
        <f t="shared" si="2"/>
        <v>9.5652173913043481E-2</v>
      </c>
      <c r="P7" s="9"/>
    </row>
    <row r="8" spans="1:133">
      <c r="A8" s="12"/>
      <c r="B8" s="23">
        <v>314.10000000000002</v>
      </c>
      <c r="C8" s="19" t="s">
        <v>10</v>
      </c>
      <c r="D8" s="43">
        <v>41341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41341</v>
      </c>
      <c r="O8" s="44">
        <f t="shared" si="2"/>
        <v>119.82898550724637</v>
      </c>
      <c r="P8" s="9"/>
    </row>
    <row r="9" spans="1:133">
      <c r="A9" s="12"/>
      <c r="B9" s="23">
        <v>315</v>
      </c>
      <c r="C9" s="19" t="s">
        <v>57</v>
      </c>
      <c r="D9" s="43">
        <v>10863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10863</v>
      </c>
      <c r="O9" s="44">
        <f t="shared" si="2"/>
        <v>31.486956521739131</v>
      </c>
      <c r="P9" s="9"/>
    </row>
    <row r="10" spans="1:133" ht="15.75">
      <c r="A10" s="27" t="s">
        <v>12</v>
      </c>
      <c r="B10" s="28"/>
      <c r="C10" s="29"/>
      <c r="D10" s="30">
        <f t="shared" ref="D10:M10" si="3">SUM(D11:D12)</f>
        <v>33725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33725</v>
      </c>
      <c r="O10" s="42">
        <f t="shared" si="2"/>
        <v>97.753623188405797</v>
      </c>
      <c r="P10" s="10"/>
    </row>
    <row r="11" spans="1:133">
      <c r="A11" s="12"/>
      <c r="B11" s="23">
        <v>323.10000000000002</v>
      </c>
      <c r="C11" s="19" t="s">
        <v>13</v>
      </c>
      <c r="D11" s="43">
        <v>29259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29259</v>
      </c>
      <c r="O11" s="44">
        <f t="shared" si="2"/>
        <v>84.80869565217391</v>
      </c>
      <c r="P11" s="9"/>
    </row>
    <row r="12" spans="1:133">
      <c r="A12" s="12"/>
      <c r="B12" s="23">
        <v>329</v>
      </c>
      <c r="C12" s="19" t="s">
        <v>14</v>
      </c>
      <c r="D12" s="43">
        <v>4466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4466</v>
      </c>
      <c r="O12" s="44">
        <f t="shared" si="2"/>
        <v>12.944927536231884</v>
      </c>
      <c r="P12" s="9"/>
    </row>
    <row r="13" spans="1:133" ht="15.75">
      <c r="A13" s="27" t="s">
        <v>15</v>
      </c>
      <c r="B13" s="28"/>
      <c r="C13" s="29"/>
      <c r="D13" s="30">
        <f t="shared" ref="D13:M13" si="4">SUM(D14:D18)</f>
        <v>58522</v>
      </c>
      <c r="E13" s="30">
        <f t="shared" si="4"/>
        <v>0</v>
      </c>
      <c r="F13" s="30">
        <f t="shared" si="4"/>
        <v>0</v>
      </c>
      <c r="G13" s="30">
        <f t="shared" si="4"/>
        <v>0</v>
      </c>
      <c r="H13" s="30">
        <f t="shared" si="4"/>
        <v>0</v>
      </c>
      <c r="I13" s="30">
        <f t="shared" si="4"/>
        <v>0</v>
      </c>
      <c r="J13" s="30">
        <f t="shared" si="4"/>
        <v>0</v>
      </c>
      <c r="K13" s="30">
        <f t="shared" si="4"/>
        <v>0</v>
      </c>
      <c r="L13" s="30">
        <f t="shared" si="4"/>
        <v>0</v>
      </c>
      <c r="M13" s="30">
        <f t="shared" si="4"/>
        <v>0</v>
      </c>
      <c r="N13" s="41">
        <f t="shared" si="1"/>
        <v>58522</v>
      </c>
      <c r="O13" s="42">
        <f t="shared" si="2"/>
        <v>169.62898550724637</v>
      </c>
      <c r="P13" s="10"/>
    </row>
    <row r="14" spans="1:133">
      <c r="A14" s="12"/>
      <c r="B14" s="23">
        <v>334.49</v>
      </c>
      <c r="C14" s="19" t="s">
        <v>82</v>
      </c>
      <c r="D14" s="43">
        <v>18975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18975</v>
      </c>
      <c r="O14" s="44">
        <f t="shared" si="2"/>
        <v>55</v>
      </c>
      <c r="P14" s="9"/>
    </row>
    <row r="15" spans="1:133">
      <c r="A15" s="12"/>
      <c r="B15" s="23">
        <v>335.12</v>
      </c>
      <c r="C15" s="19" t="s">
        <v>58</v>
      </c>
      <c r="D15" s="43">
        <v>25994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25994</v>
      </c>
      <c r="O15" s="44">
        <f t="shared" si="2"/>
        <v>75.344927536231879</v>
      </c>
      <c r="P15" s="9"/>
    </row>
    <row r="16" spans="1:133">
      <c r="A16" s="12"/>
      <c r="B16" s="23">
        <v>335.14</v>
      </c>
      <c r="C16" s="19" t="s">
        <v>59</v>
      </c>
      <c r="D16" s="43">
        <v>73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73</v>
      </c>
      <c r="O16" s="44">
        <f t="shared" si="2"/>
        <v>0.21159420289855072</v>
      </c>
      <c r="P16" s="9"/>
    </row>
    <row r="17" spans="1:119">
      <c r="A17" s="12"/>
      <c r="B17" s="23">
        <v>335.15</v>
      </c>
      <c r="C17" s="19" t="s">
        <v>60</v>
      </c>
      <c r="D17" s="43">
        <v>496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496</v>
      </c>
      <c r="O17" s="44">
        <f t="shared" si="2"/>
        <v>1.4376811594202898</v>
      </c>
      <c r="P17" s="9"/>
    </row>
    <row r="18" spans="1:119">
      <c r="A18" s="12"/>
      <c r="B18" s="23">
        <v>335.18</v>
      </c>
      <c r="C18" s="19" t="s">
        <v>61</v>
      </c>
      <c r="D18" s="43">
        <v>12984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12984</v>
      </c>
      <c r="O18" s="44">
        <f t="shared" si="2"/>
        <v>37.634782608695652</v>
      </c>
      <c r="P18" s="9"/>
    </row>
    <row r="19" spans="1:119" ht="15.75">
      <c r="A19" s="27" t="s">
        <v>28</v>
      </c>
      <c r="B19" s="28"/>
      <c r="C19" s="29"/>
      <c r="D19" s="30">
        <f t="shared" ref="D19:M19" si="5">SUM(D20:D22)</f>
        <v>0</v>
      </c>
      <c r="E19" s="30">
        <f t="shared" si="5"/>
        <v>0</v>
      </c>
      <c r="F19" s="30">
        <f t="shared" si="5"/>
        <v>0</v>
      </c>
      <c r="G19" s="30">
        <f t="shared" si="5"/>
        <v>0</v>
      </c>
      <c r="H19" s="30">
        <f t="shared" si="5"/>
        <v>0</v>
      </c>
      <c r="I19" s="30">
        <f t="shared" si="5"/>
        <v>317732</v>
      </c>
      <c r="J19" s="30">
        <f t="shared" si="5"/>
        <v>0</v>
      </c>
      <c r="K19" s="30">
        <f t="shared" si="5"/>
        <v>0</v>
      </c>
      <c r="L19" s="30">
        <f t="shared" si="5"/>
        <v>0</v>
      </c>
      <c r="M19" s="30">
        <f t="shared" si="5"/>
        <v>0</v>
      </c>
      <c r="N19" s="30">
        <f t="shared" si="1"/>
        <v>317732</v>
      </c>
      <c r="O19" s="42">
        <f t="shared" si="2"/>
        <v>920.96231884057966</v>
      </c>
      <c r="P19" s="10"/>
    </row>
    <row r="20" spans="1:119">
      <c r="A20" s="12"/>
      <c r="B20" s="23">
        <v>343.3</v>
      </c>
      <c r="C20" s="19" t="s">
        <v>29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136155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136155</v>
      </c>
      <c r="O20" s="44">
        <f t="shared" si="2"/>
        <v>394.6521739130435</v>
      </c>
      <c r="P20" s="9"/>
    </row>
    <row r="21" spans="1:119">
      <c r="A21" s="12"/>
      <c r="B21" s="23">
        <v>343.4</v>
      </c>
      <c r="C21" s="19" t="s">
        <v>30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87261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87261</v>
      </c>
      <c r="O21" s="44">
        <f t="shared" si="2"/>
        <v>252.9304347826087</v>
      </c>
      <c r="P21" s="9"/>
    </row>
    <row r="22" spans="1:119">
      <c r="A22" s="12"/>
      <c r="B22" s="23">
        <v>343.5</v>
      </c>
      <c r="C22" s="19" t="s">
        <v>31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94316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94316</v>
      </c>
      <c r="O22" s="44">
        <f t="shared" si="2"/>
        <v>273.37971014492751</v>
      </c>
      <c r="P22" s="9"/>
    </row>
    <row r="23" spans="1:119" ht="15.75">
      <c r="A23" s="27" t="s">
        <v>2</v>
      </c>
      <c r="B23" s="28"/>
      <c r="C23" s="29"/>
      <c r="D23" s="30">
        <f t="shared" ref="D23:M23" si="6">SUM(D24:D26)</f>
        <v>41240</v>
      </c>
      <c r="E23" s="30">
        <f t="shared" si="6"/>
        <v>0</v>
      </c>
      <c r="F23" s="30">
        <f t="shared" si="6"/>
        <v>0</v>
      </c>
      <c r="G23" s="30">
        <f t="shared" si="6"/>
        <v>0</v>
      </c>
      <c r="H23" s="30">
        <f t="shared" si="6"/>
        <v>0</v>
      </c>
      <c r="I23" s="30">
        <f t="shared" si="6"/>
        <v>6151</v>
      </c>
      <c r="J23" s="30">
        <f t="shared" si="6"/>
        <v>0</v>
      </c>
      <c r="K23" s="30">
        <f t="shared" si="6"/>
        <v>0</v>
      </c>
      <c r="L23" s="30">
        <f t="shared" si="6"/>
        <v>0</v>
      </c>
      <c r="M23" s="30">
        <f t="shared" si="6"/>
        <v>0</v>
      </c>
      <c r="N23" s="30">
        <f t="shared" si="1"/>
        <v>47391</v>
      </c>
      <c r="O23" s="42">
        <f t="shared" si="2"/>
        <v>137.36521739130436</v>
      </c>
      <c r="P23" s="10"/>
    </row>
    <row r="24" spans="1:119">
      <c r="A24" s="12"/>
      <c r="B24" s="23">
        <v>361.1</v>
      </c>
      <c r="C24" s="19" t="s">
        <v>35</v>
      </c>
      <c r="D24" s="43">
        <v>545</v>
      </c>
      <c r="E24" s="43">
        <v>0</v>
      </c>
      <c r="F24" s="43">
        <v>0</v>
      </c>
      <c r="G24" s="43">
        <v>0</v>
      </c>
      <c r="H24" s="43">
        <v>0</v>
      </c>
      <c r="I24" s="43">
        <v>5574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6119</v>
      </c>
      <c r="O24" s="44">
        <f t="shared" si="2"/>
        <v>17.736231884057972</v>
      </c>
      <c r="P24" s="9"/>
    </row>
    <row r="25" spans="1:119">
      <c r="A25" s="12"/>
      <c r="B25" s="23">
        <v>362</v>
      </c>
      <c r="C25" s="19" t="s">
        <v>72</v>
      </c>
      <c r="D25" s="43">
        <v>1210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1210</v>
      </c>
      <c r="O25" s="44">
        <f t="shared" si="2"/>
        <v>3.5072463768115942</v>
      </c>
      <c r="P25" s="9"/>
    </row>
    <row r="26" spans="1:119">
      <c r="A26" s="12"/>
      <c r="B26" s="23">
        <v>369.9</v>
      </c>
      <c r="C26" s="19" t="s">
        <v>37</v>
      </c>
      <c r="D26" s="43">
        <v>39485</v>
      </c>
      <c r="E26" s="43">
        <v>0</v>
      </c>
      <c r="F26" s="43">
        <v>0</v>
      </c>
      <c r="G26" s="43">
        <v>0</v>
      </c>
      <c r="H26" s="43">
        <v>0</v>
      </c>
      <c r="I26" s="43">
        <v>577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40062</v>
      </c>
      <c r="O26" s="44">
        <f t="shared" si="2"/>
        <v>116.12173913043478</v>
      </c>
      <c r="P26" s="9"/>
    </row>
    <row r="27" spans="1:119" ht="15.75">
      <c r="A27" s="27" t="s">
        <v>49</v>
      </c>
      <c r="B27" s="28"/>
      <c r="C27" s="29"/>
      <c r="D27" s="30">
        <f t="shared" ref="D27:M27" si="7">SUM(D28:D28)</f>
        <v>6571</v>
      </c>
      <c r="E27" s="30">
        <f t="shared" si="7"/>
        <v>0</v>
      </c>
      <c r="F27" s="30">
        <f t="shared" si="7"/>
        <v>0</v>
      </c>
      <c r="G27" s="30">
        <f t="shared" si="7"/>
        <v>0</v>
      </c>
      <c r="H27" s="30">
        <f t="shared" si="7"/>
        <v>0</v>
      </c>
      <c r="I27" s="30">
        <f t="shared" si="7"/>
        <v>0</v>
      </c>
      <c r="J27" s="30">
        <f t="shared" si="7"/>
        <v>0</v>
      </c>
      <c r="K27" s="30">
        <f t="shared" si="7"/>
        <v>0</v>
      </c>
      <c r="L27" s="30">
        <f t="shared" si="7"/>
        <v>0</v>
      </c>
      <c r="M27" s="30">
        <f t="shared" si="7"/>
        <v>0</v>
      </c>
      <c r="N27" s="30">
        <f t="shared" si="1"/>
        <v>6571</v>
      </c>
      <c r="O27" s="42">
        <f t="shared" si="2"/>
        <v>19.046376811594204</v>
      </c>
      <c r="P27" s="9"/>
    </row>
    <row r="28" spans="1:119" ht="15.75" thickBot="1">
      <c r="A28" s="12"/>
      <c r="B28" s="23">
        <v>388.2</v>
      </c>
      <c r="C28" s="19" t="s">
        <v>85</v>
      </c>
      <c r="D28" s="43">
        <v>6571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6571</v>
      </c>
      <c r="O28" s="44">
        <f t="shared" si="2"/>
        <v>19.046376811594204</v>
      </c>
      <c r="P28" s="9"/>
    </row>
    <row r="29" spans="1:119" ht="16.5" thickBot="1">
      <c r="A29" s="13" t="s">
        <v>33</v>
      </c>
      <c r="B29" s="21"/>
      <c r="C29" s="20"/>
      <c r="D29" s="14">
        <f>SUM(D5,D10,D13,D19,D23,D27)</f>
        <v>330028</v>
      </c>
      <c r="E29" s="14">
        <f t="shared" ref="E29:M29" si="8">SUM(E5,E10,E13,E19,E23,E27)</f>
        <v>0</v>
      </c>
      <c r="F29" s="14">
        <f t="shared" si="8"/>
        <v>0</v>
      </c>
      <c r="G29" s="14">
        <f t="shared" si="8"/>
        <v>0</v>
      </c>
      <c r="H29" s="14">
        <f t="shared" si="8"/>
        <v>0</v>
      </c>
      <c r="I29" s="14">
        <f t="shared" si="8"/>
        <v>323883</v>
      </c>
      <c r="J29" s="14">
        <f t="shared" si="8"/>
        <v>0</v>
      </c>
      <c r="K29" s="14">
        <f t="shared" si="8"/>
        <v>0</v>
      </c>
      <c r="L29" s="14">
        <f t="shared" si="8"/>
        <v>0</v>
      </c>
      <c r="M29" s="14">
        <f t="shared" si="8"/>
        <v>0</v>
      </c>
      <c r="N29" s="14">
        <f t="shared" si="1"/>
        <v>653911</v>
      </c>
      <c r="O29" s="36">
        <f t="shared" si="2"/>
        <v>1895.3942028985507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7"/>
      <c r="B31" s="38"/>
      <c r="C31" s="38"/>
      <c r="D31" s="39"/>
      <c r="E31" s="39"/>
      <c r="F31" s="39"/>
      <c r="G31" s="39"/>
      <c r="H31" s="39"/>
      <c r="I31" s="39"/>
      <c r="J31" s="39"/>
      <c r="K31" s="39"/>
      <c r="L31" s="112" t="s">
        <v>88</v>
      </c>
      <c r="M31" s="112"/>
      <c r="N31" s="112"/>
      <c r="O31" s="40">
        <v>345</v>
      </c>
    </row>
    <row r="32" spans="1:119">
      <c r="A32" s="113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1"/>
    </row>
    <row r="33" spans="1:15" ht="15.75" customHeight="1" thickBot="1">
      <c r="A33" s="114" t="s">
        <v>52</v>
      </c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4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45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81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38</v>
      </c>
      <c r="B3" s="102"/>
      <c r="C3" s="103"/>
      <c r="D3" s="122" t="s">
        <v>24</v>
      </c>
      <c r="E3" s="123"/>
      <c r="F3" s="123"/>
      <c r="G3" s="123"/>
      <c r="H3" s="124"/>
      <c r="I3" s="122" t="s">
        <v>25</v>
      </c>
      <c r="J3" s="124"/>
      <c r="K3" s="122" t="s">
        <v>27</v>
      </c>
      <c r="L3" s="124"/>
      <c r="M3" s="34"/>
      <c r="N3" s="35"/>
      <c r="O3" s="125" t="s">
        <v>43</v>
      </c>
      <c r="P3" s="11"/>
      <c r="Q3"/>
    </row>
    <row r="4" spans="1:133" ht="32.25" customHeight="1" thickBot="1">
      <c r="A4" s="104"/>
      <c r="B4" s="105"/>
      <c r="C4" s="106"/>
      <c r="D4" s="32" t="s">
        <v>3</v>
      </c>
      <c r="E4" s="32" t="s">
        <v>39</v>
      </c>
      <c r="F4" s="32" t="s">
        <v>40</v>
      </c>
      <c r="G4" s="32" t="s">
        <v>41</v>
      </c>
      <c r="H4" s="32" t="s">
        <v>4</v>
      </c>
      <c r="I4" s="32" t="s">
        <v>5</v>
      </c>
      <c r="J4" s="33" t="s">
        <v>42</v>
      </c>
      <c r="K4" s="33" t="s">
        <v>6</v>
      </c>
      <c r="L4" s="33" t="s">
        <v>7</v>
      </c>
      <c r="M4" s="33" t="s">
        <v>8</v>
      </c>
      <c r="N4" s="33" t="s">
        <v>26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SUM(D6:D9)</f>
        <v>217187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3" si="1">SUM(D5:M5)</f>
        <v>217187</v>
      </c>
      <c r="O5" s="31">
        <f t="shared" ref="O5:O32" si="2">(N5/O$34)</f>
        <v>598.31129476584022</v>
      </c>
      <c r="P5" s="6"/>
    </row>
    <row r="6" spans="1:133">
      <c r="A6" s="12"/>
      <c r="B6" s="23">
        <v>311</v>
      </c>
      <c r="C6" s="19" t="s">
        <v>1</v>
      </c>
      <c r="D6" s="43">
        <v>138862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138862</v>
      </c>
      <c r="O6" s="44">
        <f t="shared" si="2"/>
        <v>382.53994490358127</v>
      </c>
      <c r="P6" s="9"/>
    </row>
    <row r="7" spans="1:133">
      <c r="A7" s="12"/>
      <c r="B7" s="23">
        <v>312.41000000000003</v>
      </c>
      <c r="C7" s="19" t="s">
        <v>9</v>
      </c>
      <c r="D7" s="43">
        <v>38825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38825</v>
      </c>
      <c r="O7" s="44">
        <f t="shared" si="2"/>
        <v>106.95592286501378</v>
      </c>
      <c r="P7" s="9"/>
    </row>
    <row r="8" spans="1:133">
      <c r="A8" s="12"/>
      <c r="B8" s="23">
        <v>314.10000000000002</v>
      </c>
      <c r="C8" s="19" t="s">
        <v>10</v>
      </c>
      <c r="D8" s="43">
        <v>10502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10502</v>
      </c>
      <c r="O8" s="44">
        <f t="shared" si="2"/>
        <v>28.931129476584022</v>
      </c>
      <c r="P8" s="9"/>
    </row>
    <row r="9" spans="1:133">
      <c r="A9" s="12"/>
      <c r="B9" s="23">
        <v>315</v>
      </c>
      <c r="C9" s="19" t="s">
        <v>57</v>
      </c>
      <c r="D9" s="43">
        <v>28998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28998</v>
      </c>
      <c r="O9" s="44">
        <f t="shared" si="2"/>
        <v>79.884297520661164</v>
      </c>
      <c r="P9" s="9"/>
    </row>
    <row r="10" spans="1:133" ht="15.75">
      <c r="A10" s="27" t="s">
        <v>12</v>
      </c>
      <c r="B10" s="28"/>
      <c r="C10" s="29"/>
      <c r="D10" s="30">
        <f t="shared" ref="D10:M10" si="3">SUM(D11:D11)</f>
        <v>3134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3134</v>
      </c>
      <c r="O10" s="42">
        <f t="shared" si="2"/>
        <v>8.6336088154269977</v>
      </c>
      <c r="P10" s="10"/>
    </row>
    <row r="11" spans="1:133">
      <c r="A11" s="12"/>
      <c r="B11" s="23">
        <v>323.10000000000002</v>
      </c>
      <c r="C11" s="19" t="s">
        <v>13</v>
      </c>
      <c r="D11" s="43">
        <v>3134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3134</v>
      </c>
      <c r="O11" s="44">
        <f t="shared" si="2"/>
        <v>8.6336088154269977</v>
      </c>
      <c r="P11" s="9"/>
    </row>
    <row r="12" spans="1:133" ht="15.75">
      <c r="A12" s="27" t="s">
        <v>15</v>
      </c>
      <c r="B12" s="28"/>
      <c r="C12" s="29"/>
      <c r="D12" s="30">
        <f t="shared" ref="D12:M12" si="4">SUM(D13:D19)</f>
        <v>242973</v>
      </c>
      <c r="E12" s="30">
        <f t="shared" si="4"/>
        <v>0</v>
      </c>
      <c r="F12" s="30">
        <f t="shared" si="4"/>
        <v>0</v>
      </c>
      <c r="G12" s="30">
        <f t="shared" si="4"/>
        <v>0</v>
      </c>
      <c r="H12" s="30">
        <f t="shared" si="4"/>
        <v>0</v>
      </c>
      <c r="I12" s="30">
        <f t="shared" si="4"/>
        <v>0</v>
      </c>
      <c r="J12" s="30">
        <f t="shared" si="4"/>
        <v>0</v>
      </c>
      <c r="K12" s="30">
        <f t="shared" si="4"/>
        <v>0</v>
      </c>
      <c r="L12" s="30">
        <f t="shared" si="4"/>
        <v>0</v>
      </c>
      <c r="M12" s="30">
        <f t="shared" si="4"/>
        <v>0</v>
      </c>
      <c r="N12" s="41">
        <f t="shared" si="1"/>
        <v>242973</v>
      </c>
      <c r="O12" s="42">
        <f t="shared" si="2"/>
        <v>669.34710743801656</v>
      </c>
      <c r="P12" s="10"/>
    </row>
    <row r="13" spans="1:133">
      <c r="A13" s="12"/>
      <c r="B13" s="23">
        <v>331.7</v>
      </c>
      <c r="C13" s="19" t="s">
        <v>54</v>
      </c>
      <c r="D13" s="43">
        <v>25000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25000</v>
      </c>
      <c r="O13" s="44">
        <f t="shared" si="2"/>
        <v>68.870523415977956</v>
      </c>
      <c r="P13" s="9"/>
    </row>
    <row r="14" spans="1:133">
      <c r="A14" s="12"/>
      <c r="B14" s="23">
        <v>334.49</v>
      </c>
      <c r="C14" s="19" t="s">
        <v>82</v>
      </c>
      <c r="D14" s="43">
        <v>154611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ref="N14:N19" si="5">SUM(D14:M14)</f>
        <v>154611</v>
      </c>
      <c r="O14" s="44">
        <f t="shared" si="2"/>
        <v>425.92561983471074</v>
      </c>
      <c r="P14" s="9"/>
    </row>
    <row r="15" spans="1:133">
      <c r="A15" s="12"/>
      <c r="B15" s="23">
        <v>334.7</v>
      </c>
      <c r="C15" s="19" t="s">
        <v>83</v>
      </c>
      <c r="D15" s="43">
        <v>25000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5"/>
        <v>25000</v>
      </c>
      <c r="O15" s="44">
        <f t="shared" si="2"/>
        <v>68.870523415977956</v>
      </c>
      <c r="P15" s="9"/>
    </row>
    <row r="16" spans="1:133">
      <c r="A16" s="12"/>
      <c r="B16" s="23">
        <v>335.12</v>
      </c>
      <c r="C16" s="19" t="s">
        <v>58</v>
      </c>
      <c r="D16" s="43">
        <v>26042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5"/>
        <v>26042</v>
      </c>
      <c r="O16" s="44">
        <f t="shared" si="2"/>
        <v>71.741046831955927</v>
      </c>
      <c r="P16" s="9"/>
    </row>
    <row r="17" spans="1:119">
      <c r="A17" s="12"/>
      <c r="B17" s="23">
        <v>335.14</v>
      </c>
      <c r="C17" s="19" t="s">
        <v>59</v>
      </c>
      <c r="D17" s="43">
        <v>73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5"/>
        <v>73</v>
      </c>
      <c r="O17" s="44">
        <f t="shared" si="2"/>
        <v>0.20110192837465565</v>
      </c>
      <c r="P17" s="9"/>
    </row>
    <row r="18" spans="1:119">
      <c r="A18" s="12"/>
      <c r="B18" s="23">
        <v>335.15</v>
      </c>
      <c r="C18" s="19" t="s">
        <v>60</v>
      </c>
      <c r="D18" s="43">
        <v>524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5"/>
        <v>524</v>
      </c>
      <c r="O18" s="44">
        <f t="shared" si="2"/>
        <v>1.443526170798898</v>
      </c>
      <c r="P18" s="9"/>
    </row>
    <row r="19" spans="1:119">
      <c r="A19" s="12"/>
      <c r="B19" s="23">
        <v>335.18</v>
      </c>
      <c r="C19" s="19" t="s">
        <v>61</v>
      </c>
      <c r="D19" s="43">
        <v>11723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5"/>
        <v>11723</v>
      </c>
      <c r="O19" s="44">
        <f t="shared" si="2"/>
        <v>32.294765840220386</v>
      </c>
      <c r="P19" s="9"/>
    </row>
    <row r="20" spans="1:119" ht="15.75">
      <c r="A20" s="27" t="s">
        <v>28</v>
      </c>
      <c r="B20" s="28"/>
      <c r="C20" s="29"/>
      <c r="D20" s="30">
        <f t="shared" ref="D20:M20" si="6">SUM(D21:D24)</f>
        <v>2500</v>
      </c>
      <c r="E20" s="30">
        <f t="shared" si="6"/>
        <v>0</v>
      </c>
      <c r="F20" s="30">
        <f t="shared" si="6"/>
        <v>0</v>
      </c>
      <c r="G20" s="30">
        <f t="shared" si="6"/>
        <v>0</v>
      </c>
      <c r="H20" s="30">
        <f t="shared" si="6"/>
        <v>0</v>
      </c>
      <c r="I20" s="30">
        <f t="shared" si="6"/>
        <v>316346</v>
      </c>
      <c r="J20" s="30">
        <f t="shared" si="6"/>
        <v>0</v>
      </c>
      <c r="K20" s="30">
        <f t="shared" si="6"/>
        <v>0</v>
      </c>
      <c r="L20" s="30">
        <f t="shared" si="6"/>
        <v>0</v>
      </c>
      <c r="M20" s="30">
        <f t="shared" si="6"/>
        <v>0</v>
      </c>
      <c r="N20" s="30">
        <f t="shared" ref="N20:N32" si="7">SUM(D20:M20)</f>
        <v>318846</v>
      </c>
      <c r="O20" s="42">
        <f t="shared" si="2"/>
        <v>878.36363636363637</v>
      </c>
      <c r="P20" s="10"/>
    </row>
    <row r="21" spans="1:119">
      <c r="A21" s="12"/>
      <c r="B21" s="23">
        <v>343.3</v>
      </c>
      <c r="C21" s="19" t="s">
        <v>29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130893</v>
      </c>
      <c r="J21" s="43">
        <v>0</v>
      </c>
      <c r="K21" s="43">
        <v>0</v>
      </c>
      <c r="L21" s="43">
        <v>0</v>
      </c>
      <c r="M21" s="43">
        <v>0</v>
      </c>
      <c r="N21" s="43">
        <f t="shared" si="7"/>
        <v>130893</v>
      </c>
      <c r="O21" s="44">
        <f t="shared" si="2"/>
        <v>360.58677685950414</v>
      </c>
      <c r="P21" s="9"/>
    </row>
    <row r="22" spans="1:119">
      <c r="A22" s="12"/>
      <c r="B22" s="23">
        <v>343.4</v>
      </c>
      <c r="C22" s="19" t="s">
        <v>30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90389</v>
      </c>
      <c r="J22" s="43">
        <v>0</v>
      </c>
      <c r="K22" s="43">
        <v>0</v>
      </c>
      <c r="L22" s="43">
        <v>0</v>
      </c>
      <c r="M22" s="43">
        <v>0</v>
      </c>
      <c r="N22" s="43">
        <f t="shared" si="7"/>
        <v>90389</v>
      </c>
      <c r="O22" s="44">
        <f t="shared" si="2"/>
        <v>249.00550964187329</v>
      </c>
      <c r="P22" s="9"/>
    </row>
    <row r="23" spans="1:119">
      <c r="A23" s="12"/>
      <c r="B23" s="23">
        <v>343.5</v>
      </c>
      <c r="C23" s="19" t="s">
        <v>31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95064</v>
      </c>
      <c r="J23" s="43">
        <v>0</v>
      </c>
      <c r="K23" s="43">
        <v>0</v>
      </c>
      <c r="L23" s="43">
        <v>0</v>
      </c>
      <c r="M23" s="43">
        <v>0</v>
      </c>
      <c r="N23" s="43">
        <f t="shared" si="7"/>
        <v>95064</v>
      </c>
      <c r="O23" s="44">
        <f t="shared" si="2"/>
        <v>261.88429752066116</v>
      </c>
      <c r="P23" s="9"/>
    </row>
    <row r="24" spans="1:119">
      <c r="A24" s="12"/>
      <c r="B24" s="23">
        <v>343.8</v>
      </c>
      <c r="C24" s="19" t="s">
        <v>32</v>
      </c>
      <c r="D24" s="43">
        <v>2500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7"/>
        <v>2500</v>
      </c>
      <c r="O24" s="44">
        <f t="shared" si="2"/>
        <v>6.887052341597796</v>
      </c>
      <c r="P24" s="9"/>
    </row>
    <row r="25" spans="1:119" ht="15.75">
      <c r="A25" s="27" t="s">
        <v>2</v>
      </c>
      <c r="B25" s="28"/>
      <c r="C25" s="29"/>
      <c r="D25" s="30">
        <f t="shared" ref="D25:M25" si="8">SUM(D26:D28)</f>
        <v>35813</v>
      </c>
      <c r="E25" s="30">
        <f t="shared" si="8"/>
        <v>0</v>
      </c>
      <c r="F25" s="30">
        <f t="shared" si="8"/>
        <v>0</v>
      </c>
      <c r="G25" s="30">
        <f t="shared" si="8"/>
        <v>0</v>
      </c>
      <c r="H25" s="30">
        <f t="shared" si="8"/>
        <v>0</v>
      </c>
      <c r="I25" s="30">
        <f t="shared" si="8"/>
        <v>11698</v>
      </c>
      <c r="J25" s="30">
        <f t="shared" si="8"/>
        <v>0</v>
      </c>
      <c r="K25" s="30">
        <f t="shared" si="8"/>
        <v>0</v>
      </c>
      <c r="L25" s="30">
        <f t="shared" si="8"/>
        <v>0</v>
      </c>
      <c r="M25" s="30">
        <f t="shared" si="8"/>
        <v>0</v>
      </c>
      <c r="N25" s="30">
        <f t="shared" si="7"/>
        <v>47511</v>
      </c>
      <c r="O25" s="42">
        <f t="shared" si="2"/>
        <v>130.88429752066116</v>
      </c>
      <c r="P25" s="10"/>
    </row>
    <row r="26" spans="1:119">
      <c r="A26" s="12"/>
      <c r="B26" s="23">
        <v>361.1</v>
      </c>
      <c r="C26" s="19" t="s">
        <v>35</v>
      </c>
      <c r="D26" s="43">
        <v>940</v>
      </c>
      <c r="E26" s="43">
        <v>0</v>
      </c>
      <c r="F26" s="43">
        <v>0</v>
      </c>
      <c r="G26" s="43">
        <v>0</v>
      </c>
      <c r="H26" s="43">
        <v>0</v>
      </c>
      <c r="I26" s="43">
        <v>11698</v>
      </c>
      <c r="J26" s="43">
        <v>0</v>
      </c>
      <c r="K26" s="43">
        <v>0</v>
      </c>
      <c r="L26" s="43">
        <v>0</v>
      </c>
      <c r="M26" s="43">
        <v>0</v>
      </c>
      <c r="N26" s="43">
        <f t="shared" si="7"/>
        <v>12638</v>
      </c>
      <c r="O26" s="44">
        <f t="shared" si="2"/>
        <v>34.815426997245176</v>
      </c>
      <c r="P26" s="9"/>
    </row>
    <row r="27" spans="1:119">
      <c r="A27" s="12"/>
      <c r="B27" s="23">
        <v>362</v>
      </c>
      <c r="C27" s="19" t="s">
        <v>72</v>
      </c>
      <c r="D27" s="43">
        <v>7509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7"/>
        <v>7509</v>
      </c>
      <c r="O27" s="44">
        <f t="shared" si="2"/>
        <v>20.685950413223139</v>
      </c>
      <c r="P27" s="9"/>
    </row>
    <row r="28" spans="1:119">
      <c r="A28" s="12"/>
      <c r="B28" s="23">
        <v>369.9</v>
      </c>
      <c r="C28" s="19" t="s">
        <v>37</v>
      </c>
      <c r="D28" s="43">
        <v>27364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7"/>
        <v>27364</v>
      </c>
      <c r="O28" s="44">
        <f t="shared" si="2"/>
        <v>75.382920110192842</v>
      </c>
      <c r="P28" s="9"/>
    </row>
    <row r="29" spans="1:119" ht="15.75">
      <c r="A29" s="27" t="s">
        <v>49</v>
      </c>
      <c r="B29" s="28"/>
      <c r="C29" s="29"/>
      <c r="D29" s="30">
        <f t="shared" ref="D29:M29" si="9">SUM(D30:D31)</f>
        <v>60563</v>
      </c>
      <c r="E29" s="30">
        <f t="shared" si="9"/>
        <v>0</v>
      </c>
      <c r="F29" s="30">
        <f t="shared" si="9"/>
        <v>0</v>
      </c>
      <c r="G29" s="30">
        <f t="shared" si="9"/>
        <v>0</v>
      </c>
      <c r="H29" s="30">
        <f t="shared" si="9"/>
        <v>0</v>
      </c>
      <c r="I29" s="30">
        <f t="shared" si="9"/>
        <v>0</v>
      </c>
      <c r="J29" s="30">
        <f t="shared" si="9"/>
        <v>0</v>
      </c>
      <c r="K29" s="30">
        <f t="shared" si="9"/>
        <v>0</v>
      </c>
      <c r="L29" s="30">
        <f t="shared" si="9"/>
        <v>0</v>
      </c>
      <c r="M29" s="30">
        <f t="shared" si="9"/>
        <v>0</v>
      </c>
      <c r="N29" s="30">
        <f t="shared" si="7"/>
        <v>60563</v>
      </c>
      <c r="O29" s="42">
        <f t="shared" si="2"/>
        <v>166.84022038567494</v>
      </c>
      <c r="P29" s="9"/>
    </row>
    <row r="30" spans="1:119">
      <c r="A30" s="12"/>
      <c r="B30" s="23">
        <v>384</v>
      </c>
      <c r="C30" s="19" t="s">
        <v>84</v>
      </c>
      <c r="D30" s="43">
        <v>22000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7"/>
        <v>22000</v>
      </c>
      <c r="O30" s="44">
        <f t="shared" si="2"/>
        <v>60.606060606060609</v>
      </c>
      <c r="P30" s="9"/>
    </row>
    <row r="31" spans="1:119" ht="15.75" thickBot="1">
      <c r="A31" s="12"/>
      <c r="B31" s="23">
        <v>388.2</v>
      </c>
      <c r="C31" s="19" t="s">
        <v>85</v>
      </c>
      <c r="D31" s="43">
        <v>38563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7"/>
        <v>38563</v>
      </c>
      <c r="O31" s="44">
        <f t="shared" si="2"/>
        <v>106.23415977961433</v>
      </c>
      <c r="P31" s="9"/>
    </row>
    <row r="32" spans="1:119" ht="16.5" thickBot="1">
      <c r="A32" s="13" t="s">
        <v>33</v>
      </c>
      <c r="B32" s="21"/>
      <c r="C32" s="20"/>
      <c r="D32" s="14">
        <f>SUM(D5,D10,D12,D20,D25,D29)</f>
        <v>562170</v>
      </c>
      <c r="E32" s="14">
        <f t="shared" ref="E32:M32" si="10">SUM(E5,E10,E12,E20,E25,E29)</f>
        <v>0</v>
      </c>
      <c r="F32" s="14">
        <f t="shared" si="10"/>
        <v>0</v>
      </c>
      <c r="G32" s="14">
        <f t="shared" si="10"/>
        <v>0</v>
      </c>
      <c r="H32" s="14">
        <f t="shared" si="10"/>
        <v>0</v>
      </c>
      <c r="I32" s="14">
        <f t="shared" si="10"/>
        <v>328044</v>
      </c>
      <c r="J32" s="14">
        <f t="shared" si="10"/>
        <v>0</v>
      </c>
      <c r="K32" s="14">
        <f t="shared" si="10"/>
        <v>0</v>
      </c>
      <c r="L32" s="14">
        <f t="shared" si="10"/>
        <v>0</v>
      </c>
      <c r="M32" s="14">
        <f t="shared" si="10"/>
        <v>0</v>
      </c>
      <c r="N32" s="14">
        <f t="shared" si="7"/>
        <v>890214</v>
      </c>
      <c r="O32" s="36">
        <f t="shared" si="2"/>
        <v>2452.3801652892562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7"/>
      <c r="B34" s="38"/>
      <c r="C34" s="38"/>
      <c r="D34" s="39"/>
      <c r="E34" s="39"/>
      <c r="F34" s="39"/>
      <c r="G34" s="39"/>
      <c r="H34" s="39"/>
      <c r="I34" s="39"/>
      <c r="J34" s="39"/>
      <c r="K34" s="39"/>
      <c r="L34" s="112" t="s">
        <v>86</v>
      </c>
      <c r="M34" s="112"/>
      <c r="N34" s="112"/>
      <c r="O34" s="40">
        <v>363</v>
      </c>
    </row>
    <row r="35" spans="1:15">
      <c r="A35" s="113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1"/>
    </row>
    <row r="36" spans="1:15" ht="15.75" customHeight="1" thickBot="1">
      <c r="A36" s="114" t="s">
        <v>52</v>
      </c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4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45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78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38</v>
      </c>
      <c r="B3" s="102"/>
      <c r="C3" s="103"/>
      <c r="D3" s="122" t="s">
        <v>24</v>
      </c>
      <c r="E3" s="123"/>
      <c r="F3" s="123"/>
      <c r="G3" s="123"/>
      <c r="H3" s="124"/>
      <c r="I3" s="122" t="s">
        <v>25</v>
      </c>
      <c r="J3" s="124"/>
      <c r="K3" s="122" t="s">
        <v>27</v>
      </c>
      <c r="L3" s="124"/>
      <c r="M3" s="34"/>
      <c r="N3" s="35"/>
      <c r="O3" s="125" t="s">
        <v>43</v>
      </c>
      <c r="P3" s="11"/>
      <c r="Q3"/>
    </row>
    <row r="4" spans="1:133" ht="32.25" customHeight="1" thickBot="1">
      <c r="A4" s="104"/>
      <c r="B4" s="105"/>
      <c r="C4" s="106"/>
      <c r="D4" s="32" t="s">
        <v>3</v>
      </c>
      <c r="E4" s="32" t="s">
        <v>39</v>
      </c>
      <c r="F4" s="32" t="s">
        <v>40</v>
      </c>
      <c r="G4" s="32" t="s">
        <v>41</v>
      </c>
      <c r="H4" s="32" t="s">
        <v>4</v>
      </c>
      <c r="I4" s="32" t="s">
        <v>5</v>
      </c>
      <c r="J4" s="33" t="s">
        <v>42</v>
      </c>
      <c r="K4" s="33" t="s">
        <v>6</v>
      </c>
      <c r="L4" s="33" t="s">
        <v>7</v>
      </c>
      <c r="M4" s="33" t="s">
        <v>8</v>
      </c>
      <c r="N4" s="33" t="s">
        <v>26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SUM(D6:D9)</f>
        <v>180833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8" si="1">SUM(D5:M5)</f>
        <v>180833</v>
      </c>
      <c r="O5" s="31">
        <f t="shared" ref="O5:O28" si="2">(N5/O$30)</f>
        <v>652.82671480144404</v>
      </c>
      <c r="P5" s="6"/>
    </row>
    <row r="6" spans="1:133">
      <c r="A6" s="12"/>
      <c r="B6" s="23">
        <v>311</v>
      </c>
      <c r="C6" s="19" t="s">
        <v>1</v>
      </c>
      <c r="D6" s="43">
        <v>137769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137769</v>
      </c>
      <c r="O6" s="44">
        <f t="shared" si="2"/>
        <v>497.36101083032491</v>
      </c>
      <c r="P6" s="9"/>
    </row>
    <row r="7" spans="1:133">
      <c r="A7" s="12"/>
      <c r="B7" s="23">
        <v>312.41000000000003</v>
      </c>
      <c r="C7" s="19" t="s">
        <v>9</v>
      </c>
      <c r="D7" s="43">
        <v>35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35</v>
      </c>
      <c r="O7" s="44">
        <f t="shared" si="2"/>
        <v>0.1263537906137184</v>
      </c>
      <c r="P7" s="9"/>
    </row>
    <row r="8" spans="1:133">
      <c r="A8" s="12"/>
      <c r="B8" s="23">
        <v>314.10000000000002</v>
      </c>
      <c r="C8" s="19" t="s">
        <v>10</v>
      </c>
      <c r="D8" s="43">
        <v>30137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30137</v>
      </c>
      <c r="O8" s="44">
        <f t="shared" si="2"/>
        <v>108.79783393501805</v>
      </c>
      <c r="P8" s="9"/>
    </row>
    <row r="9" spans="1:133">
      <c r="A9" s="12"/>
      <c r="B9" s="23">
        <v>315</v>
      </c>
      <c r="C9" s="19" t="s">
        <v>57</v>
      </c>
      <c r="D9" s="43">
        <v>12892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12892</v>
      </c>
      <c r="O9" s="44">
        <f t="shared" si="2"/>
        <v>46.541516245487365</v>
      </c>
      <c r="P9" s="9"/>
    </row>
    <row r="10" spans="1:133" ht="15.75">
      <c r="A10" s="27" t="s">
        <v>12</v>
      </c>
      <c r="B10" s="28"/>
      <c r="C10" s="29"/>
      <c r="D10" s="30">
        <f t="shared" ref="D10:M10" si="3">SUM(D11:D12)</f>
        <v>27426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27426</v>
      </c>
      <c r="O10" s="42">
        <f t="shared" si="2"/>
        <v>99.010830324909747</v>
      </c>
      <c r="P10" s="10"/>
    </row>
    <row r="11" spans="1:133">
      <c r="A11" s="12"/>
      <c r="B11" s="23">
        <v>323.10000000000002</v>
      </c>
      <c r="C11" s="19" t="s">
        <v>13</v>
      </c>
      <c r="D11" s="43">
        <v>23028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23028</v>
      </c>
      <c r="O11" s="44">
        <f t="shared" si="2"/>
        <v>83.133574007220219</v>
      </c>
      <c r="P11" s="9"/>
    </row>
    <row r="12" spans="1:133">
      <c r="A12" s="12"/>
      <c r="B12" s="23">
        <v>329</v>
      </c>
      <c r="C12" s="19" t="s">
        <v>14</v>
      </c>
      <c r="D12" s="43">
        <v>4398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4398</v>
      </c>
      <c r="O12" s="44">
        <f t="shared" si="2"/>
        <v>15.877256317689531</v>
      </c>
      <c r="P12" s="9"/>
    </row>
    <row r="13" spans="1:133" ht="15.75">
      <c r="A13" s="27" t="s">
        <v>15</v>
      </c>
      <c r="B13" s="28"/>
      <c r="C13" s="29"/>
      <c r="D13" s="30">
        <f t="shared" ref="D13:M13" si="4">SUM(D14:D19)</f>
        <v>182638</v>
      </c>
      <c r="E13" s="30">
        <f t="shared" si="4"/>
        <v>0</v>
      </c>
      <c r="F13" s="30">
        <f t="shared" si="4"/>
        <v>0</v>
      </c>
      <c r="G13" s="30">
        <f t="shared" si="4"/>
        <v>0</v>
      </c>
      <c r="H13" s="30">
        <f t="shared" si="4"/>
        <v>0</v>
      </c>
      <c r="I13" s="30">
        <f t="shared" si="4"/>
        <v>0</v>
      </c>
      <c r="J13" s="30">
        <f t="shared" si="4"/>
        <v>0</v>
      </c>
      <c r="K13" s="30">
        <f t="shared" si="4"/>
        <v>0</v>
      </c>
      <c r="L13" s="30">
        <f t="shared" si="4"/>
        <v>0</v>
      </c>
      <c r="M13" s="30">
        <f t="shared" si="4"/>
        <v>0</v>
      </c>
      <c r="N13" s="41">
        <f t="shared" si="1"/>
        <v>182638</v>
      </c>
      <c r="O13" s="42">
        <f t="shared" si="2"/>
        <v>659.34296028880863</v>
      </c>
      <c r="P13" s="10"/>
    </row>
    <row r="14" spans="1:133">
      <c r="A14" s="12"/>
      <c r="B14" s="23">
        <v>331.7</v>
      </c>
      <c r="C14" s="19" t="s">
        <v>54</v>
      </c>
      <c r="D14" s="43">
        <v>137734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137734</v>
      </c>
      <c r="O14" s="44">
        <f t="shared" si="2"/>
        <v>497.23465703971118</v>
      </c>
      <c r="P14" s="9"/>
    </row>
    <row r="15" spans="1:133">
      <c r="A15" s="12"/>
      <c r="B15" s="23">
        <v>334.9</v>
      </c>
      <c r="C15" s="19" t="s">
        <v>71</v>
      </c>
      <c r="D15" s="43">
        <v>5100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5100</v>
      </c>
      <c r="O15" s="44">
        <f t="shared" si="2"/>
        <v>18.411552346570396</v>
      </c>
      <c r="P15" s="9"/>
    </row>
    <row r="16" spans="1:133">
      <c r="A16" s="12"/>
      <c r="B16" s="23">
        <v>335.12</v>
      </c>
      <c r="C16" s="19" t="s">
        <v>58</v>
      </c>
      <c r="D16" s="43">
        <v>25972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25972</v>
      </c>
      <c r="O16" s="44">
        <f t="shared" si="2"/>
        <v>93.761732851985556</v>
      </c>
      <c r="P16" s="9"/>
    </row>
    <row r="17" spans="1:119">
      <c r="A17" s="12"/>
      <c r="B17" s="23">
        <v>335.14</v>
      </c>
      <c r="C17" s="19" t="s">
        <v>59</v>
      </c>
      <c r="D17" s="43">
        <v>113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113</v>
      </c>
      <c r="O17" s="44">
        <f t="shared" si="2"/>
        <v>0.40794223826714804</v>
      </c>
      <c r="P17" s="9"/>
    </row>
    <row r="18" spans="1:119">
      <c r="A18" s="12"/>
      <c r="B18" s="23">
        <v>335.15</v>
      </c>
      <c r="C18" s="19" t="s">
        <v>60</v>
      </c>
      <c r="D18" s="43">
        <v>524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524</v>
      </c>
      <c r="O18" s="44">
        <f t="shared" si="2"/>
        <v>1.8916967509025271</v>
      </c>
      <c r="P18" s="9"/>
    </row>
    <row r="19" spans="1:119">
      <c r="A19" s="12"/>
      <c r="B19" s="23">
        <v>335.18</v>
      </c>
      <c r="C19" s="19" t="s">
        <v>61</v>
      </c>
      <c r="D19" s="43">
        <v>13195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13195</v>
      </c>
      <c r="O19" s="44">
        <f t="shared" si="2"/>
        <v>47.635379061371843</v>
      </c>
      <c r="P19" s="9"/>
    </row>
    <row r="20" spans="1:119" ht="15.75">
      <c r="A20" s="27" t="s">
        <v>28</v>
      </c>
      <c r="B20" s="28"/>
      <c r="C20" s="29"/>
      <c r="D20" s="30">
        <f t="shared" ref="D20:M20" si="5">SUM(D21:D23)</f>
        <v>0</v>
      </c>
      <c r="E20" s="30">
        <f t="shared" si="5"/>
        <v>0</v>
      </c>
      <c r="F20" s="30">
        <f t="shared" si="5"/>
        <v>0</v>
      </c>
      <c r="G20" s="30">
        <f t="shared" si="5"/>
        <v>0</v>
      </c>
      <c r="H20" s="30">
        <f t="shared" si="5"/>
        <v>0</v>
      </c>
      <c r="I20" s="30">
        <f t="shared" si="5"/>
        <v>338678</v>
      </c>
      <c r="J20" s="30">
        <f t="shared" si="5"/>
        <v>0</v>
      </c>
      <c r="K20" s="30">
        <f t="shared" si="5"/>
        <v>0</v>
      </c>
      <c r="L20" s="30">
        <f t="shared" si="5"/>
        <v>0</v>
      </c>
      <c r="M20" s="30">
        <f t="shared" si="5"/>
        <v>0</v>
      </c>
      <c r="N20" s="30">
        <f t="shared" si="1"/>
        <v>338678</v>
      </c>
      <c r="O20" s="42">
        <f t="shared" si="2"/>
        <v>1222.6642599277977</v>
      </c>
      <c r="P20" s="10"/>
    </row>
    <row r="21" spans="1:119">
      <c r="A21" s="12"/>
      <c r="B21" s="23">
        <v>343.1</v>
      </c>
      <c r="C21" s="19" t="s">
        <v>79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147074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147074</v>
      </c>
      <c r="O21" s="44">
        <f t="shared" si="2"/>
        <v>530.95306859205778</v>
      </c>
      <c r="P21" s="9"/>
    </row>
    <row r="22" spans="1:119">
      <c r="A22" s="12"/>
      <c r="B22" s="23">
        <v>343.4</v>
      </c>
      <c r="C22" s="19" t="s">
        <v>30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87336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87336</v>
      </c>
      <c r="O22" s="44">
        <f t="shared" si="2"/>
        <v>315.29241877256317</v>
      </c>
      <c r="P22" s="9"/>
    </row>
    <row r="23" spans="1:119">
      <c r="A23" s="12"/>
      <c r="B23" s="23">
        <v>343.5</v>
      </c>
      <c r="C23" s="19" t="s">
        <v>31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104268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104268</v>
      </c>
      <c r="O23" s="44">
        <f t="shared" si="2"/>
        <v>376.4187725631769</v>
      </c>
      <c r="P23" s="9"/>
    </row>
    <row r="24" spans="1:119" ht="15.75">
      <c r="A24" s="27" t="s">
        <v>2</v>
      </c>
      <c r="B24" s="28"/>
      <c r="C24" s="29"/>
      <c r="D24" s="30">
        <f t="shared" ref="D24:M24" si="6">SUM(D25:D27)</f>
        <v>134552</v>
      </c>
      <c r="E24" s="30">
        <f t="shared" si="6"/>
        <v>0</v>
      </c>
      <c r="F24" s="30">
        <f t="shared" si="6"/>
        <v>0</v>
      </c>
      <c r="G24" s="30">
        <f t="shared" si="6"/>
        <v>0</v>
      </c>
      <c r="H24" s="30">
        <f t="shared" si="6"/>
        <v>0</v>
      </c>
      <c r="I24" s="30">
        <f t="shared" si="6"/>
        <v>9627</v>
      </c>
      <c r="J24" s="30">
        <f t="shared" si="6"/>
        <v>0</v>
      </c>
      <c r="K24" s="30">
        <f t="shared" si="6"/>
        <v>0</v>
      </c>
      <c r="L24" s="30">
        <f t="shared" si="6"/>
        <v>0</v>
      </c>
      <c r="M24" s="30">
        <f t="shared" si="6"/>
        <v>0</v>
      </c>
      <c r="N24" s="30">
        <f t="shared" si="1"/>
        <v>144179</v>
      </c>
      <c r="O24" s="42">
        <f t="shared" si="2"/>
        <v>520.50180505415165</v>
      </c>
      <c r="P24" s="10"/>
    </row>
    <row r="25" spans="1:119">
      <c r="A25" s="12"/>
      <c r="B25" s="23">
        <v>361.1</v>
      </c>
      <c r="C25" s="19" t="s">
        <v>35</v>
      </c>
      <c r="D25" s="43">
        <v>682</v>
      </c>
      <c r="E25" s="43">
        <v>0</v>
      </c>
      <c r="F25" s="43">
        <v>0</v>
      </c>
      <c r="G25" s="43">
        <v>0</v>
      </c>
      <c r="H25" s="43">
        <v>0</v>
      </c>
      <c r="I25" s="43">
        <v>8623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9305</v>
      </c>
      <c r="O25" s="44">
        <f t="shared" si="2"/>
        <v>33.592057761732853</v>
      </c>
      <c r="P25" s="9"/>
    </row>
    <row r="26" spans="1:119">
      <c r="A26" s="12"/>
      <c r="B26" s="23">
        <v>362</v>
      </c>
      <c r="C26" s="19" t="s">
        <v>72</v>
      </c>
      <c r="D26" s="43">
        <v>940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940</v>
      </c>
      <c r="O26" s="44">
        <f t="shared" si="2"/>
        <v>3.3935018050541514</v>
      </c>
      <c r="P26" s="9"/>
    </row>
    <row r="27" spans="1:119" ht="15.75" thickBot="1">
      <c r="A27" s="12"/>
      <c r="B27" s="23">
        <v>369.9</v>
      </c>
      <c r="C27" s="19" t="s">
        <v>37</v>
      </c>
      <c r="D27" s="43">
        <v>132930</v>
      </c>
      <c r="E27" s="43">
        <v>0</v>
      </c>
      <c r="F27" s="43">
        <v>0</v>
      </c>
      <c r="G27" s="43">
        <v>0</v>
      </c>
      <c r="H27" s="43">
        <v>0</v>
      </c>
      <c r="I27" s="43">
        <v>1004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133934</v>
      </c>
      <c r="O27" s="44">
        <f t="shared" si="2"/>
        <v>483.51624548736464</v>
      </c>
      <c r="P27" s="9"/>
    </row>
    <row r="28" spans="1:119" ht="16.5" thickBot="1">
      <c r="A28" s="13" t="s">
        <v>33</v>
      </c>
      <c r="B28" s="21"/>
      <c r="C28" s="20"/>
      <c r="D28" s="14">
        <f>SUM(D5,D10,D13,D20,D24)</f>
        <v>525449</v>
      </c>
      <c r="E28" s="14">
        <f t="shared" ref="E28:M28" si="7">SUM(E5,E10,E13,E20,E24)</f>
        <v>0</v>
      </c>
      <c r="F28" s="14">
        <f t="shared" si="7"/>
        <v>0</v>
      </c>
      <c r="G28" s="14">
        <f t="shared" si="7"/>
        <v>0</v>
      </c>
      <c r="H28" s="14">
        <f t="shared" si="7"/>
        <v>0</v>
      </c>
      <c r="I28" s="14">
        <f t="shared" si="7"/>
        <v>348305</v>
      </c>
      <c r="J28" s="14">
        <f t="shared" si="7"/>
        <v>0</v>
      </c>
      <c r="K28" s="14">
        <f t="shared" si="7"/>
        <v>0</v>
      </c>
      <c r="L28" s="14">
        <f t="shared" si="7"/>
        <v>0</v>
      </c>
      <c r="M28" s="14">
        <f t="shared" si="7"/>
        <v>0</v>
      </c>
      <c r="N28" s="14">
        <f t="shared" si="1"/>
        <v>873754</v>
      </c>
      <c r="O28" s="36">
        <f t="shared" si="2"/>
        <v>3154.3465703971119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7"/>
      <c r="B30" s="38"/>
      <c r="C30" s="38"/>
      <c r="D30" s="39"/>
      <c r="E30" s="39"/>
      <c r="F30" s="39"/>
      <c r="G30" s="39"/>
      <c r="H30" s="39"/>
      <c r="I30" s="39"/>
      <c r="J30" s="39"/>
      <c r="K30" s="39"/>
      <c r="L30" s="112" t="s">
        <v>80</v>
      </c>
      <c r="M30" s="112"/>
      <c r="N30" s="112"/>
      <c r="O30" s="40">
        <v>277</v>
      </c>
    </row>
    <row r="31" spans="1:119">
      <c r="A31" s="113"/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1"/>
    </row>
    <row r="32" spans="1:119" ht="15.75" customHeight="1" thickBot="1">
      <c r="A32" s="114" t="s">
        <v>52</v>
      </c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4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45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76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38</v>
      </c>
      <c r="B3" s="102"/>
      <c r="C3" s="103"/>
      <c r="D3" s="122" t="s">
        <v>24</v>
      </c>
      <c r="E3" s="123"/>
      <c r="F3" s="123"/>
      <c r="G3" s="123"/>
      <c r="H3" s="124"/>
      <c r="I3" s="122" t="s">
        <v>25</v>
      </c>
      <c r="J3" s="124"/>
      <c r="K3" s="122" t="s">
        <v>27</v>
      </c>
      <c r="L3" s="124"/>
      <c r="M3" s="34"/>
      <c r="N3" s="35"/>
      <c r="O3" s="125" t="s">
        <v>43</v>
      </c>
      <c r="P3" s="11"/>
      <c r="Q3"/>
    </row>
    <row r="4" spans="1:133" ht="32.25" customHeight="1" thickBot="1">
      <c r="A4" s="104"/>
      <c r="B4" s="105"/>
      <c r="C4" s="106"/>
      <c r="D4" s="32" t="s">
        <v>3</v>
      </c>
      <c r="E4" s="32" t="s">
        <v>39</v>
      </c>
      <c r="F4" s="32" t="s">
        <v>40</v>
      </c>
      <c r="G4" s="32" t="s">
        <v>41</v>
      </c>
      <c r="H4" s="32" t="s">
        <v>4</v>
      </c>
      <c r="I4" s="32" t="s">
        <v>5</v>
      </c>
      <c r="J4" s="33" t="s">
        <v>42</v>
      </c>
      <c r="K4" s="33" t="s">
        <v>6</v>
      </c>
      <c r="L4" s="33" t="s">
        <v>7</v>
      </c>
      <c r="M4" s="33" t="s">
        <v>8</v>
      </c>
      <c r="N4" s="33" t="s">
        <v>26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SUM(D6:D9)</f>
        <v>180698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5" si="1">SUM(D5:M5)</f>
        <v>180698</v>
      </c>
      <c r="O5" s="31">
        <f t="shared" ref="O5:O31" si="2">(N5/O$33)</f>
        <v>657.0836363636364</v>
      </c>
      <c r="P5" s="6"/>
    </row>
    <row r="6" spans="1:133">
      <c r="A6" s="12"/>
      <c r="B6" s="23">
        <v>311</v>
      </c>
      <c r="C6" s="19" t="s">
        <v>1</v>
      </c>
      <c r="D6" s="43">
        <v>140938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140938</v>
      </c>
      <c r="O6" s="44">
        <f t="shared" si="2"/>
        <v>512.50181818181818</v>
      </c>
      <c r="P6" s="9"/>
    </row>
    <row r="7" spans="1:133">
      <c r="A7" s="12"/>
      <c r="B7" s="23">
        <v>312.41000000000003</v>
      </c>
      <c r="C7" s="19" t="s">
        <v>9</v>
      </c>
      <c r="D7" s="43">
        <v>75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75</v>
      </c>
      <c r="O7" s="44">
        <f t="shared" si="2"/>
        <v>0.27272727272727271</v>
      </c>
      <c r="P7" s="9"/>
    </row>
    <row r="8" spans="1:133">
      <c r="A8" s="12"/>
      <c r="B8" s="23">
        <v>314.10000000000002</v>
      </c>
      <c r="C8" s="19" t="s">
        <v>10</v>
      </c>
      <c r="D8" s="43">
        <v>29512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29512</v>
      </c>
      <c r="O8" s="44">
        <f t="shared" si="2"/>
        <v>107.31636363636363</v>
      </c>
      <c r="P8" s="9"/>
    </row>
    <row r="9" spans="1:133">
      <c r="A9" s="12"/>
      <c r="B9" s="23">
        <v>315</v>
      </c>
      <c r="C9" s="19" t="s">
        <v>57</v>
      </c>
      <c r="D9" s="43">
        <v>10173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10173</v>
      </c>
      <c r="O9" s="44">
        <f t="shared" si="2"/>
        <v>36.992727272727272</v>
      </c>
      <c r="P9" s="9"/>
    </row>
    <row r="10" spans="1:133" ht="15.75">
      <c r="A10" s="27" t="s">
        <v>12</v>
      </c>
      <c r="B10" s="28"/>
      <c r="C10" s="29"/>
      <c r="D10" s="30">
        <f t="shared" ref="D10:M10" si="3">SUM(D11:D12)</f>
        <v>25994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25994</v>
      </c>
      <c r="O10" s="42">
        <f t="shared" si="2"/>
        <v>94.523636363636371</v>
      </c>
      <c r="P10" s="10"/>
    </row>
    <row r="11" spans="1:133">
      <c r="A11" s="12"/>
      <c r="B11" s="23">
        <v>323.10000000000002</v>
      </c>
      <c r="C11" s="19" t="s">
        <v>13</v>
      </c>
      <c r="D11" s="43">
        <v>21224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21224</v>
      </c>
      <c r="O11" s="44">
        <f t="shared" si="2"/>
        <v>77.178181818181812</v>
      </c>
      <c r="P11" s="9"/>
    </row>
    <row r="12" spans="1:133">
      <c r="A12" s="12"/>
      <c r="B12" s="23">
        <v>329</v>
      </c>
      <c r="C12" s="19" t="s">
        <v>14</v>
      </c>
      <c r="D12" s="43">
        <v>4770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4770</v>
      </c>
      <c r="O12" s="44">
        <f t="shared" si="2"/>
        <v>17.345454545454544</v>
      </c>
      <c r="P12" s="9"/>
    </row>
    <row r="13" spans="1:133" ht="15.75">
      <c r="A13" s="27" t="s">
        <v>15</v>
      </c>
      <c r="B13" s="28"/>
      <c r="C13" s="29"/>
      <c r="D13" s="30">
        <f t="shared" ref="D13:M13" si="4">SUM(D14:D21)</f>
        <v>134961</v>
      </c>
      <c r="E13" s="30">
        <f t="shared" si="4"/>
        <v>0</v>
      </c>
      <c r="F13" s="30">
        <f t="shared" si="4"/>
        <v>0</v>
      </c>
      <c r="G13" s="30">
        <f t="shared" si="4"/>
        <v>0</v>
      </c>
      <c r="H13" s="30">
        <f t="shared" si="4"/>
        <v>0</v>
      </c>
      <c r="I13" s="30">
        <f t="shared" si="4"/>
        <v>0</v>
      </c>
      <c r="J13" s="30">
        <f t="shared" si="4"/>
        <v>0</v>
      </c>
      <c r="K13" s="30">
        <f t="shared" si="4"/>
        <v>0</v>
      </c>
      <c r="L13" s="30">
        <f t="shared" si="4"/>
        <v>0</v>
      </c>
      <c r="M13" s="30">
        <f t="shared" si="4"/>
        <v>0</v>
      </c>
      <c r="N13" s="41">
        <f t="shared" si="1"/>
        <v>134961</v>
      </c>
      <c r="O13" s="42">
        <f t="shared" si="2"/>
        <v>490.76727272727271</v>
      </c>
      <c r="P13" s="10"/>
    </row>
    <row r="14" spans="1:133">
      <c r="A14" s="12"/>
      <c r="B14" s="23">
        <v>331.39</v>
      </c>
      <c r="C14" s="19" t="s">
        <v>16</v>
      </c>
      <c r="D14" s="43">
        <v>26508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26508</v>
      </c>
      <c r="O14" s="44">
        <f t="shared" si="2"/>
        <v>96.392727272727271</v>
      </c>
      <c r="P14" s="9"/>
    </row>
    <row r="15" spans="1:133">
      <c r="A15" s="12"/>
      <c r="B15" s="23">
        <v>331.7</v>
      </c>
      <c r="C15" s="19" t="s">
        <v>54</v>
      </c>
      <c r="D15" s="43">
        <v>12100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12100</v>
      </c>
      <c r="O15" s="44">
        <f t="shared" si="2"/>
        <v>44</v>
      </c>
      <c r="P15" s="9"/>
    </row>
    <row r="16" spans="1:133">
      <c r="A16" s="12"/>
      <c r="B16" s="23">
        <v>334.39</v>
      </c>
      <c r="C16" s="19" t="s">
        <v>19</v>
      </c>
      <c r="D16" s="43">
        <v>9836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ref="N16:N21" si="5">SUM(D16:M16)</f>
        <v>9836</v>
      </c>
      <c r="O16" s="44">
        <f t="shared" si="2"/>
        <v>35.767272727272726</v>
      </c>
      <c r="P16" s="9"/>
    </row>
    <row r="17" spans="1:119">
      <c r="A17" s="12"/>
      <c r="B17" s="23">
        <v>334.9</v>
      </c>
      <c r="C17" s="19" t="s">
        <v>71</v>
      </c>
      <c r="D17" s="43">
        <v>49500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5"/>
        <v>49500</v>
      </c>
      <c r="O17" s="44">
        <f t="shared" si="2"/>
        <v>180</v>
      </c>
      <c r="P17" s="9"/>
    </row>
    <row r="18" spans="1:119">
      <c r="A18" s="12"/>
      <c r="B18" s="23">
        <v>335.12</v>
      </c>
      <c r="C18" s="19" t="s">
        <v>58</v>
      </c>
      <c r="D18" s="43">
        <v>25925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5"/>
        <v>25925</v>
      </c>
      <c r="O18" s="44">
        <f t="shared" si="2"/>
        <v>94.272727272727266</v>
      </c>
      <c r="P18" s="9"/>
    </row>
    <row r="19" spans="1:119">
      <c r="A19" s="12"/>
      <c r="B19" s="23">
        <v>335.14</v>
      </c>
      <c r="C19" s="19" t="s">
        <v>59</v>
      </c>
      <c r="D19" s="43">
        <v>101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5"/>
        <v>101</v>
      </c>
      <c r="O19" s="44">
        <f t="shared" si="2"/>
        <v>0.36727272727272725</v>
      </c>
      <c r="P19" s="9"/>
    </row>
    <row r="20" spans="1:119">
      <c r="A20" s="12"/>
      <c r="B20" s="23">
        <v>335.15</v>
      </c>
      <c r="C20" s="19" t="s">
        <v>60</v>
      </c>
      <c r="D20" s="43">
        <v>524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5"/>
        <v>524</v>
      </c>
      <c r="O20" s="44">
        <f t="shared" si="2"/>
        <v>1.9054545454545455</v>
      </c>
      <c r="P20" s="9"/>
    </row>
    <row r="21" spans="1:119">
      <c r="A21" s="12"/>
      <c r="B21" s="23">
        <v>335.18</v>
      </c>
      <c r="C21" s="19" t="s">
        <v>61</v>
      </c>
      <c r="D21" s="43">
        <v>10467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5"/>
        <v>10467</v>
      </c>
      <c r="O21" s="44">
        <f t="shared" si="2"/>
        <v>38.061818181818182</v>
      </c>
      <c r="P21" s="9"/>
    </row>
    <row r="22" spans="1:119" ht="15.75">
      <c r="A22" s="27" t="s">
        <v>28</v>
      </c>
      <c r="B22" s="28"/>
      <c r="C22" s="29"/>
      <c r="D22" s="30">
        <f t="shared" ref="D22:M22" si="6">SUM(D23:D26)</f>
        <v>2000</v>
      </c>
      <c r="E22" s="30">
        <f t="shared" si="6"/>
        <v>0</v>
      </c>
      <c r="F22" s="30">
        <f t="shared" si="6"/>
        <v>0</v>
      </c>
      <c r="G22" s="30">
        <f t="shared" si="6"/>
        <v>0</v>
      </c>
      <c r="H22" s="30">
        <f t="shared" si="6"/>
        <v>0</v>
      </c>
      <c r="I22" s="30">
        <f t="shared" si="6"/>
        <v>317445</v>
      </c>
      <c r="J22" s="30">
        <f t="shared" si="6"/>
        <v>0</v>
      </c>
      <c r="K22" s="30">
        <f t="shared" si="6"/>
        <v>0</v>
      </c>
      <c r="L22" s="30">
        <f t="shared" si="6"/>
        <v>0</v>
      </c>
      <c r="M22" s="30">
        <f t="shared" si="6"/>
        <v>0</v>
      </c>
      <c r="N22" s="30">
        <f t="shared" ref="N22:N31" si="7">SUM(D22:M22)</f>
        <v>319445</v>
      </c>
      <c r="O22" s="42">
        <f t="shared" si="2"/>
        <v>1161.6181818181817</v>
      </c>
      <c r="P22" s="10"/>
    </row>
    <row r="23" spans="1:119">
      <c r="A23" s="12"/>
      <c r="B23" s="23">
        <v>343.3</v>
      </c>
      <c r="C23" s="19" t="s">
        <v>29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131610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7"/>
        <v>131610</v>
      </c>
      <c r="O23" s="44">
        <f t="shared" si="2"/>
        <v>478.58181818181816</v>
      </c>
      <c r="P23" s="9"/>
    </row>
    <row r="24" spans="1:119">
      <c r="A24" s="12"/>
      <c r="B24" s="23">
        <v>343.4</v>
      </c>
      <c r="C24" s="19" t="s">
        <v>30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84238</v>
      </c>
      <c r="J24" s="43">
        <v>0</v>
      </c>
      <c r="K24" s="43">
        <v>0</v>
      </c>
      <c r="L24" s="43">
        <v>0</v>
      </c>
      <c r="M24" s="43">
        <v>0</v>
      </c>
      <c r="N24" s="43">
        <f t="shared" si="7"/>
        <v>84238</v>
      </c>
      <c r="O24" s="44">
        <f t="shared" si="2"/>
        <v>306.32</v>
      </c>
      <c r="P24" s="9"/>
    </row>
    <row r="25" spans="1:119">
      <c r="A25" s="12"/>
      <c r="B25" s="23">
        <v>343.5</v>
      </c>
      <c r="C25" s="19" t="s">
        <v>31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101597</v>
      </c>
      <c r="J25" s="43">
        <v>0</v>
      </c>
      <c r="K25" s="43">
        <v>0</v>
      </c>
      <c r="L25" s="43">
        <v>0</v>
      </c>
      <c r="M25" s="43">
        <v>0</v>
      </c>
      <c r="N25" s="43">
        <f t="shared" si="7"/>
        <v>101597</v>
      </c>
      <c r="O25" s="44">
        <f t="shared" si="2"/>
        <v>369.44363636363636</v>
      </c>
      <c r="P25" s="9"/>
    </row>
    <row r="26" spans="1:119">
      <c r="A26" s="12"/>
      <c r="B26" s="23">
        <v>343.8</v>
      </c>
      <c r="C26" s="19" t="s">
        <v>32</v>
      </c>
      <c r="D26" s="43">
        <v>2000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7"/>
        <v>2000</v>
      </c>
      <c r="O26" s="44">
        <f t="shared" si="2"/>
        <v>7.2727272727272725</v>
      </c>
      <c r="P26" s="9"/>
    </row>
    <row r="27" spans="1:119" ht="15.75">
      <c r="A27" s="27" t="s">
        <v>2</v>
      </c>
      <c r="B27" s="28"/>
      <c r="C27" s="29"/>
      <c r="D27" s="30">
        <f t="shared" ref="D27:M27" si="8">SUM(D28:D30)</f>
        <v>149291</v>
      </c>
      <c r="E27" s="30">
        <f t="shared" si="8"/>
        <v>0</v>
      </c>
      <c r="F27" s="30">
        <f t="shared" si="8"/>
        <v>0</v>
      </c>
      <c r="G27" s="30">
        <f t="shared" si="8"/>
        <v>0</v>
      </c>
      <c r="H27" s="30">
        <f t="shared" si="8"/>
        <v>0</v>
      </c>
      <c r="I27" s="30">
        <f t="shared" si="8"/>
        <v>4832</v>
      </c>
      <c r="J27" s="30">
        <f t="shared" si="8"/>
        <v>0</v>
      </c>
      <c r="K27" s="30">
        <f t="shared" si="8"/>
        <v>0</v>
      </c>
      <c r="L27" s="30">
        <f t="shared" si="8"/>
        <v>0</v>
      </c>
      <c r="M27" s="30">
        <f t="shared" si="8"/>
        <v>0</v>
      </c>
      <c r="N27" s="30">
        <f t="shared" si="7"/>
        <v>154123</v>
      </c>
      <c r="O27" s="42">
        <f t="shared" si="2"/>
        <v>560.44727272727278</v>
      </c>
      <c r="P27" s="10"/>
    </row>
    <row r="28" spans="1:119">
      <c r="A28" s="12"/>
      <c r="B28" s="23">
        <v>361.1</v>
      </c>
      <c r="C28" s="19" t="s">
        <v>35</v>
      </c>
      <c r="D28" s="43">
        <v>509</v>
      </c>
      <c r="E28" s="43">
        <v>0</v>
      </c>
      <c r="F28" s="43">
        <v>0</v>
      </c>
      <c r="G28" s="43">
        <v>0</v>
      </c>
      <c r="H28" s="43">
        <v>0</v>
      </c>
      <c r="I28" s="43">
        <v>4832</v>
      </c>
      <c r="J28" s="43">
        <v>0</v>
      </c>
      <c r="K28" s="43">
        <v>0</v>
      </c>
      <c r="L28" s="43">
        <v>0</v>
      </c>
      <c r="M28" s="43">
        <v>0</v>
      </c>
      <c r="N28" s="43">
        <f t="shared" si="7"/>
        <v>5341</v>
      </c>
      <c r="O28" s="44">
        <f t="shared" si="2"/>
        <v>19.421818181818182</v>
      </c>
      <c r="P28" s="9"/>
    </row>
    <row r="29" spans="1:119">
      <c r="A29" s="12"/>
      <c r="B29" s="23">
        <v>362</v>
      </c>
      <c r="C29" s="19" t="s">
        <v>72</v>
      </c>
      <c r="D29" s="43">
        <v>1400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7"/>
        <v>1400</v>
      </c>
      <c r="O29" s="44">
        <f t="shared" si="2"/>
        <v>5.0909090909090908</v>
      </c>
      <c r="P29" s="9"/>
    </row>
    <row r="30" spans="1:119" ht="15.75" thickBot="1">
      <c r="A30" s="12"/>
      <c r="B30" s="23">
        <v>369.9</v>
      </c>
      <c r="C30" s="19" t="s">
        <v>37</v>
      </c>
      <c r="D30" s="43">
        <v>147382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7"/>
        <v>147382</v>
      </c>
      <c r="O30" s="44">
        <f t="shared" si="2"/>
        <v>535.9345454545454</v>
      </c>
      <c r="P30" s="9"/>
    </row>
    <row r="31" spans="1:119" ht="16.5" thickBot="1">
      <c r="A31" s="13" t="s">
        <v>33</v>
      </c>
      <c r="B31" s="21"/>
      <c r="C31" s="20"/>
      <c r="D31" s="14">
        <f>SUM(D5,D10,D13,D22,D27)</f>
        <v>492944</v>
      </c>
      <c r="E31" s="14">
        <f t="shared" ref="E31:M31" si="9">SUM(E5,E10,E13,E22,E27)</f>
        <v>0</v>
      </c>
      <c r="F31" s="14">
        <f t="shared" si="9"/>
        <v>0</v>
      </c>
      <c r="G31" s="14">
        <f t="shared" si="9"/>
        <v>0</v>
      </c>
      <c r="H31" s="14">
        <f t="shared" si="9"/>
        <v>0</v>
      </c>
      <c r="I31" s="14">
        <f t="shared" si="9"/>
        <v>322277</v>
      </c>
      <c r="J31" s="14">
        <f t="shared" si="9"/>
        <v>0</v>
      </c>
      <c r="K31" s="14">
        <f t="shared" si="9"/>
        <v>0</v>
      </c>
      <c r="L31" s="14">
        <f t="shared" si="9"/>
        <v>0</v>
      </c>
      <c r="M31" s="14">
        <f t="shared" si="9"/>
        <v>0</v>
      </c>
      <c r="N31" s="14">
        <f t="shared" si="7"/>
        <v>815221</v>
      </c>
      <c r="O31" s="36">
        <f t="shared" si="2"/>
        <v>2964.44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7"/>
      <c r="B33" s="38"/>
      <c r="C33" s="38"/>
      <c r="D33" s="39"/>
      <c r="E33" s="39"/>
      <c r="F33" s="39"/>
      <c r="G33" s="39"/>
      <c r="H33" s="39"/>
      <c r="I33" s="39"/>
      <c r="J33" s="39"/>
      <c r="K33" s="39"/>
      <c r="L33" s="112" t="s">
        <v>77</v>
      </c>
      <c r="M33" s="112"/>
      <c r="N33" s="112"/>
      <c r="O33" s="40">
        <v>275</v>
      </c>
    </row>
    <row r="34" spans="1:15">
      <c r="A34" s="113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1"/>
    </row>
    <row r="35" spans="1:15" ht="15.75" customHeight="1" thickBot="1">
      <c r="A35" s="114" t="s">
        <v>52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4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45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74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38</v>
      </c>
      <c r="B3" s="102"/>
      <c r="C3" s="103"/>
      <c r="D3" s="122" t="s">
        <v>24</v>
      </c>
      <c r="E3" s="123"/>
      <c r="F3" s="123"/>
      <c r="G3" s="123"/>
      <c r="H3" s="124"/>
      <c r="I3" s="122" t="s">
        <v>25</v>
      </c>
      <c r="J3" s="124"/>
      <c r="K3" s="122" t="s">
        <v>27</v>
      </c>
      <c r="L3" s="124"/>
      <c r="M3" s="34"/>
      <c r="N3" s="35"/>
      <c r="O3" s="125" t="s">
        <v>43</v>
      </c>
      <c r="P3" s="11"/>
      <c r="Q3"/>
    </row>
    <row r="4" spans="1:133" ht="32.25" customHeight="1" thickBot="1">
      <c r="A4" s="104"/>
      <c r="B4" s="105"/>
      <c r="C4" s="106"/>
      <c r="D4" s="32" t="s">
        <v>3</v>
      </c>
      <c r="E4" s="32" t="s">
        <v>39</v>
      </c>
      <c r="F4" s="32" t="s">
        <v>40</v>
      </c>
      <c r="G4" s="32" t="s">
        <v>41</v>
      </c>
      <c r="H4" s="32" t="s">
        <v>4</v>
      </c>
      <c r="I4" s="32" t="s">
        <v>5</v>
      </c>
      <c r="J4" s="33" t="s">
        <v>42</v>
      </c>
      <c r="K4" s="33" t="s">
        <v>6</v>
      </c>
      <c r="L4" s="33" t="s">
        <v>7</v>
      </c>
      <c r="M4" s="33" t="s">
        <v>8</v>
      </c>
      <c r="N4" s="33" t="s">
        <v>26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SUM(D6:D9)</f>
        <v>178391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4" si="1">SUM(D5:M5)</f>
        <v>178391</v>
      </c>
      <c r="O5" s="31">
        <f t="shared" ref="O5:O30" si="2">(N5/O$32)</f>
        <v>625.93333333333328</v>
      </c>
      <c r="P5" s="6"/>
    </row>
    <row r="6" spans="1:133">
      <c r="A6" s="12"/>
      <c r="B6" s="23">
        <v>311</v>
      </c>
      <c r="C6" s="19" t="s">
        <v>1</v>
      </c>
      <c r="D6" s="43">
        <v>139298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139298</v>
      </c>
      <c r="O6" s="44">
        <f t="shared" si="2"/>
        <v>488.76491228070176</v>
      </c>
      <c r="P6" s="9"/>
    </row>
    <row r="7" spans="1:133">
      <c r="A7" s="12"/>
      <c r="B7" s="23">
        <v>312.41000000000003</v>
      </c>
      <c r="C7" s="19" t="s">
        <v>9</v>
      </c>
      <c r="D7" s="43">
        <v>41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41</v>
      </c>
      <c r="O7" s="44">
        <f t="shared" si="2"/>
        <v>0.14385964912280702</v>
      </c>
      <c r="P7" s="9"/>
    </row>
    <row r="8" spans="1:133">
      <c r="A8" s="12"/>
      <c r="B8" s="23">
        <v>314.10000000000002</v>
      </c>
      <c r="C8" s="19" t="s">
        <v>10</v>
      </c>
      <c r="D8" s="43">
        <v>29124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29124</v>
      </c>
      <c r="O8" s="44">
        <f t="shared" si="2"/>
        <v>102.18947368421053</v>
      </c>
      <c r="P8" s="9"/>
    </row>
    <row r="9" spans="1:133">
      <c r="A9" s="12"/>
      <c r="B9" s="23">
        <v>315</v>
      </c>
      <c r="C9" s="19" t="s">
        <v>57</v>
      </c>
      <c r="D9" s="43">
        <v>9928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9928</v>
      </c>
      <c r="O9" s="44">
        <f t="shared" si="2"/>
        <v>34.835087719298244</v>
      </c>
      <c r="P9" s="9"/>
    </row>
    <row r="10" spans="1:133" ht="15.75">
      <c r="A10" s="27" t="s">
        <v>12</v>
      </c>
      <c r="B10" s="28"/>
      <c r="C10" s="29"/>
      <c r="D10" s="30">
        <f t="shared" ref="D10:M10" si="3">SUM(D11:D12)</f>
        <v>26112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26112</v>
      </c>
      <c r="O10" s="42">
        <f t="shared" si="2"/>
        <v>91.621052631578948</v>
      </c>
      <c r="P10" s="10"/>
    </row>
    <row r="11" spans="1:133">
      <c r="A11" s="12"/>
      <c r="B11" s="23">
        <v>323.10000000000002</v>
      </c>
      <c r="C11" s="19" t="s">
        <v>13</v>
      </c>
      <c r="D11" s="43">
        <v>21517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21517</v>
      </c>
      <c r="O11" s="44">
        <f t="shared" si="2"/>
        <v>75.498245614035085</v>
      </c>
      <c r="P11" s="9"/>
    </row>
    <row r="12" spans="1:133">
      <c r="A12" s="12"/>
      <c r="B12" s="23">
        <v>329</v>
      </c>
      <c r="C12" s="19" t="s">
        <v>14</v>
      </c>
      <c r="D12" s="43">
        <v>4595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4595</v>
      </c>
      <c r="O12" s="44">
        <f t="shared" si="2"/>
        <v>16.12280701754386</v>
      </c>
      <c r="P12" s="9"/>
    </row>
    <row r="13" spans="1:133" ht="15.75">
      <c r="A13" s="27" t="s">
        <v>15</v>
      </c>
      <c r="B13" s="28"/>
      <c r="C13" s="29"/>
      <c r="D13" s="30">
        <f t="shared" ref="D13:M13" si="4">SUM(D14:D20)</f>
        <v>406157</v>
      </c>
      <c r="E13" s="30">
        <f t="shared" si="4"/>
        <v>0</v>
      </c>
      <c r="F13" s="30">
        <f t="shared" si="4"/>
        <v>0</v>
      </c>
      <c r="G13" s="30">
        <f t="shared" si="4"/>
        <v>0</v>
      </c>
      <c r="H13" s="30">
        <f t="shared" si="4"/>
        <v>0</v>
      </c>
      <c r="I13" s="30">
        <f t="shared" si="4"/>
        <v>0</v>
      </c>
      <c r="J13" s="30">
        <f t="shared" si="4"/>
        <v>0</v>
      </c>
      <c r="K13" s="30">
        <f t="shared" si="4"/>
        <v>0</v>
      </c>
      <c r="L13" s="30">
        <f t="shared" si="4"/>
        <v>0</v>
      </c>
      <c r="M13" s="30">
        <f t="shared" si="4"/>
        <v>0</v>
      </c>
      <c r="N13" s="41">
        <f t="shared" si="1"/>
        <v>406157</v>
      </c>
      <c r="O13" s="42">
        <f t="shared" si="2"/>
        <v>1425.1122807017543</v>
      </c>
      <c r="P13" s="10"/>
    </row>
    <row r="14" spans="1:133">
      <c r="A14" s="12"/>
      <c r="B14" s="23">
        <v>331.39</v>
      </c>
      <c r="C14" s="19" t="s">
        <v>16</v>
      </c>
      <c r="D14" s="43">
        <v>275353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275353</v>
      </c>
      <c r="O14" s="44">
        <f t="shared" si="2"/>
        <v>966.15087719298242</v>
      </c>
      <c r="P14" s="9"/>
    </row>
    <row r="15" spans="1:133">
      <c r="A15" s="12"/>
      <c r="B15" s="23">
        <v>334.39</v>
      </c>
      <c r="C15" s="19" t="s">
        <v>19</v>
      </c>
      <c r="D15" s="43">
        <v>78404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ref="N15:N20" si="5">SUM(D15:M15)</f>
        <v>78404</v>
      </c>
      <c r="O15" s="44">
        <f t="shared" si="2"/>
        <v>275.10175438596491</v>
      </c>
      <c r="P15" s="9"/>
    </row>
    <row r="16" spans="1:133">
      <c r="A16" s="12"/>
      <c r="B16" s="23">
        <v>334.9</v>
      </c>
      <c r="C16" s="19" t="s">
        <v>71</v>
      </c>
      <c r="D16" s="43">
        <v>15681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5"/>
        <v>15681</v>
      </c>
      <c r="O16" s="44">
        <f t="shared" si="2"/>
        <v>55.021052631578947</v>
      </c>
      <c r="P16" s="9"/>
    </row>
    <row r="17" spans="1:119">
      <c r="A17" s="12"/>
      <c r="B17" s="23">
        <v>335.12</v>
      </c>
      <c r="C17" s="19" t="s">
        <v>58</v>
      </c>
      <c r="D17" s="43">
        <v>25895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5"/>
        <v>25895</v>
      </c>
      <c r="O17" s="44">
        <f t="shared" si="2"/>
        <v>90.859649122807014</v>
      </c>
      <c r="P17" s="9"/>
    </row>
    <row r="18" spans="1:119">
      <c r="A18" s="12"/>
      <c r="B18" s="23">
        <v>335.14</v>
      </c>
      <c r="C18" s="19" t="s">
        <v>59</v>
      </c>
      <c r="D18" s="43">
        <v>118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5"/>
        <v>118</v>
      </c>
      <c r="O18" s="44">
        <f t="shared" si="2"/>
        <v>0.41403508771929826</v>
      </c>
      <c r="P18" s="9"/>
    </row>
    <row r="19" spans="1:119">
      <c r="A19" s="12"/>
      <c r="B19" s="23">
        <v>335.15</v>
      </c>
      <c r="C19" s="19" t="s">
        <v>60</v>
      </c>
      <c r="D19" s="43">
        <v>524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5"/>
        <v>524</v>
      </c>
      <c r="O19" s="44">
        <f t="shared" si="2"/>
        <v>1.8385964912280701</v>
      </c>
      <c r="P19" s="9"/>
    </row>
    <row r="20" spans="1:119">
      <c r="A20" s="12"/>
      <c r="B20" s="23">
        <v>335.18</v>
      </c>
      <c r="C20" s="19" t="s">
        <v>61</v>
      </c>
      <c r="D20" s="43">
        <v>10182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5"/>
        <v>10182</v>
      </c>
      <c r="O20" s="44">
        <f t="shared" si="2"/>
        <v>35.726315789473681</v>
      </c>
      <c r="P20" s="9"/>
    </row>
    <row r="21" spans="1:119" ht="15.75">
      <c r="A21" s="27" t="s">
        <v>28</v>
      </c>
      <c r="B21" s="28"/>
      <c r="C21" s="29"/>
      <c r="D21" s="30">
        <f t="shared" ref="D21:M21" si="6">SUM(D22:D25)</f>
        <v>2100</v>
      </c>
      <c r="E21" s="30">
        <f t="shared" si="6"/>
        <v>0</v>
      </c>
      <c r="F21" s="30">
        <f t="shared" si="6"/>
        <v>0</v>
      </c>
      <c r="G21" s="30">
        <f t="shared" si="6"/>
        <v>0</v>
      </c>
      <c r="H21" s="30">
        <f t="shared" si="6"/>
        <v>0</v>
      </c>
      <c r="I21" s="30">
        <f t="shared" si="6"/>
        <v>309741</v>
      </c>
      <c r="J21" s="30">
        <f t="shared" si="6"/>
        <v>0</v>
      </c>
      <c r="K21" s="30">
        <f t="shared" si="6"/>
        <v>0</v>
      </c>
      <c r="L21" s="30">
        <f t="shared" si="6"/>
        <v>0</v>
      </c>
      <c r="M21" s="30">
        <f t="shared" si="6"/>
        <v>0</v>
      </c>
      <c r="N21" s="30">
        <f t="shared" ref="N21:N30" si="7">SUM(D21:M21)</f>
        <v>311841</v>
      </c>
      <c r="O21" s="42">
        <f t="shared" si="2"/>
        <v>1094.1789473684209</v>
      </c>
      <c r="P21" s="10"/>
    </row>
    <row r="22" spans="1:119">
      <c r="A22" s="12"/>
      <c r="B22" s="23">
        <v>343.3</v>
      </c>
      <c r="C22" s="19" t="s">
        <v>29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132432</v>
      </c>
      <c r="J22" s="43">
        <v>0</v>
      </c>
      <c r="K22" s="43">
        <v>0</v>
      </c>
      <c r="L22" s="43">
        <v>0</v>
      </c>
      <c r="M22" s="43">
        <v>0</v>
      </c>
      <c r="N22" s="43">
        <f t="shared" si="7"/>
        <v>132432</v>
      </c>
      <c r="O22" s="44">
        <f t="shared" si="2"/>
        <v>464.67368421052629</v>
      </c>
      <c r="P22" s="9"/>
    </row>
    <row r="23" spans="1:119">
      <c r="A23" s="12"/>
      <c r="B23" s="23">
        <v>343.4</v>
      </c>
      <c r="C23" s="19" t="s">
        <v>30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82094</v>
      </c>
      <c r="J23" s="43">
        <v>0</v>
      </c>
      <c r="K23" s="43">
        <v>0</v>
      </c>
      <c r="L23" s="43">
        <v>0</v>
      </c>
      <c r="M23" s="43">
        <v>0</v>
      </c>
      <c r="N23" s="43">
        <f t="shared" si="7"/>
        <v>82094</v>
      </c>
      <c r="O23" s="44">
        <f t="shared" si="2"/>
        <v>288.04912280701757</v>
      </c>
      <c r="P23" s="9"/>
    </row>
    <row r="24" spans="1:119">
      <c r="A24" s="12"/>
      <c r="B24" s="23">
        <v>343.5</v>
      </c>
      <c r="C24" s="19" t="s">
        <v>31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95215</v>
      </c>
      <c r="J24" s="43">
        <v>0</v>
      </c>
      <c r="K24" s="43">
        <v>0</v>
      </c>
      <c r="L24" s="43">
        <v>0</v>
      </c>
      <c r="M24" s="43">
        <v>0</v>
      </c>
      <c r="N24" s="43">
        <f t="shared" si="7"/>
        <v>95215</v>
      </c>
      <c r="O24" s="44">
        <f t="shared" si="2"/>
        <v>334.08771929824559</v>
      </c>
      <c r="P24" s="9"/>
    </row>
    <row r="25" spans="1:119">
      <c r="A25" s="12"/>
      <c r="B25" s="23">
        <v>343.8</v>
      </c>
      <c r="C25" s="19" t="s">
        <v>32</v>
      </c>
      <c r="D25" s="43">
        <v>2100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7"/>
        <v>2100</v>
      </c>
      <c r="O25" s="44">
        <f t="shared" si="2"/>
        <v>7.3684210526315788</v>
      </c>
      <c r="P25" s="9"/>
    </row>
    <row r="26" spans="1:119" ht="15.75">
      <c r="A26" s="27" t="s">
        <v>2</v>
      </c>
      <c r="B26" s="28"/>
      <c r="C26" s="29"/>
      <c r="D26" s="30">
        <f t="shared" ref="D26:M26" si="8">SUM(D27:D29)</f>
        <v>61786</v>
      </c>
      <c r="E26" s="30">
        <f t="shared" si="8"/>
        <v>0</v>
      </c>
      <c r="F26" s="30">
        <f t="shared" si="8"/>
        <v>0</v>
      </c>
      <c r="G26" s="30">
        <f t="shared" si="8"/>
        <v>0</v>
      </c>
      <c r="H26" s="30">
        <f t="shared" si="8"/>
        <v>0</v>
      </c>
      <c r="I26" s="30">
        <f t="shared" si="8"/>
        <v>2439</v>
      </c>
      <c r="J26" s="30">
        <f t="shared" si="8"/>
        <v>0</v>
      </c>
      <c r="K26" s="30">
        <f t="shared" si="8"/>
        <v>0</v>
      </c>
      <c r="L26" s="30">
        <f t="shared" si="8"/>
        <v>0</v>
      </c>
      <c r="M26" s="30">
        <f t="shared" si="8"/>
        <v>0</v>
      </c>
      <c r="N26" s="30">
        <f t="shared" si="7"/>
        <v>64225</v>
      </c>
      <c r="O26" s="42">
        <f t="shared" si="2"/>
        <v>225.35087719298247</v>
      </c>
      <c r="P26" s="10"/>
    </row>
    <row r="27" spans="1:119">
      <c r="A27" s="12"/>
      <c r="B27" s="23">
        <v>361.1</v>
      </c>
      <c r="C27" s="19" t="s">
        <v>35</v>
      </c>
      <c r="D27" s="43">
        <v>404</v>
      </c>
      <c r="E27" s="43">
        <v>0</v>
      </c>
      <c r="F27" s="43">
        <v>0</v>
      </c>
      <c r="G27" s="43">
        <v>0</v>
      </c>
      <c r="H27" s="43">
        <v>0</v>
      </c>
      <c r="I27" s="43">
        <v>2404</v>
      </c>
      <c r="J27" s="43">
        <v>0</v>
      </c>
      <c r="K27" s="43">
        <v>0</v>
      </c>
      <c r="L27" s="43">
        <v>0</v>
      </c>
      <c r="M27" s="43">
        <v>0</v>
      </c>
      <c r="N27" s="43">
        <f t="shared" si="7"/>
        <v>2808</v>
      </c>
      <c r="O27" s="44">
        <f t="shared" si="2"/>
        <v>9.8526315789473689</v>
      </c>
      <c r="P27" s="9"/>
    </row>
    <row r="28" spans="1:119">
      <c r="A28" s="12"/>
      <c r="B28" s="23">
        <v>362</v>
      </c>
      <c r="C28" s="19" t="s">
        <v>72</v>
      </c>
      <c r="D28" s="43">
        <v>6335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7"/>
        <v>6335</v>
      </c>
      <c r="O28" s="44">
        <f t="shared" si="2"/>
        <v>22.228070175438596</v>
      </c>
      <c r="P28" s="9"/>
    </row>
    <row r="29" spans="1:119" ht="15.75" thickBot="1">
      <c r="A29" s="12"/>
      <c r="B29" s="23">
        <v>369.9</v>
      </c>
      <c r="C29" s="19" t="s">
        <v>37</v>
      </c>
      <c r="D29" s="43">
        <v>55047</v>
      </c>
      <c r="E29" s="43">
        <v>0</v>
      </c>
      <c r="F29" s="43">
        <v>0</v>
      </c>
      <c r="G29" s="43">
        <v>0</v>
      </c>
      <c r="H29" s="43">
        <v>0</v>
      </c>
      <c r="I29" s="43">
        <v>35</v>
      </c>
      <c r="J29" s="43">
        <v>0</v>
      </c>
      <c r="K29" s="43">
        <v>0</v>
      </c>
      <c r="L29" s="43">
        <v>0</v>
      </c>
      <c r="M29" s="43">
        <v>0</v>
      </c>
      <c r="N29" s="43">
        <f t="shared" si="7"/>
        <v>55082</v>
      </c>
      <c r="O29" s="44">
        <f t="shared" si="2"/>
        <v>193.27017543859648</v>
      </c>
      <c r="P29" s="9"/>
    </row>
    <row r="30" spans="1:119" ht="16.5" thickBot="1">
      <c r="A30" s="13" t="s">
        <v>33</v>
      </c>
      <c r="B30" s="21"/>
      <c r="C30" s="20"/>
      <c r="D30" s="14">
        <f>SUM(D5,D10,D13,D21,D26)</f>
        <v>674546</v>
      </c>
      <c r="E30" s="14">
        <f t="shared" ref="E30:M30" si="9">SUM(E5,E10,E13,E21,E26)</f>
        <v>0</v>
      </c>
      <c r="F30" s="14">
        <f t="shared" si="9"/>
        <v>0</v>
      </c>
      <c r="G30" s="14">
        <f t="shared" si="9"/>
        <v>0</v>
      </c>
      <c r="H30" s="14">
        <f t="shared" si="9"/>
        <v>0</v>
      </c>
      <c r="I30" s="14">
        <f t="shared" si="9"/>
        <v>312180</v>
      </c>
      <c r="J30" s="14">
        <f t="shared" si="9"/>
        <v>0</v>
      </c>
      <c r="K30" s="14">
        <f t="shared" si="9"/>
        <v>0</v>
      </c>
      <c r="L30" s="14">
        <f t="shared" si="9"/>
        <v>0</v>
      </c>
      <c r="M30" s="14">
        <f t="shared" si="9"/>
        <v>0</v>
      </c>
      <c r="N30" s="14">
        <f t="shared" si="7"/>
        <v>986726</v>
      </c>
      <c r="O30" s="36">
        <f t="shared" si="2"/>
        <v>3462.19649122807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7"/>
      <c r="B32" s="38"/>
      <c r="C32" s="38"/>
      <c r="D32" s="39"/>
      <c r="E32" s="39"/>
      <c r="F32" s="39"/>
      <c r="G32" s="39"/>
      <c r="H32" s="39"/>
      <c r="I32" s="39"/>
      <c r="J32" s="39"/>
      <c r="K32" s="39"/>
      <c r="L32" s="112" t="s">
        <v>75</v>
      </c>
      <c r="M32" s="112"/>
      <c r="N32" s="112"/>
      <c r="O32" s="40">
        <v>285</v>
      </c>
    </row>
    <row r="33" spans="1:15">
      <c r="A33" s="113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1"/>
    </row>
    <row r="34" spans="1:15" ht="15.75" customHeight="1" thickBot="1">
      <c r="A34" s="114" t="s">
        <v>52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4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45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69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38</v>
      </c>
      <c r="B3" s="102"/>
      <c r="C3" s="103"/>
      <c r="D3" s="122" t="s">
        <v>24</v>
      </c>
      <c r="E3" s="123"/>
      <c r="F3" s="123"/>
      <c r="G3" s="123"/>
      <c r="H3" s="124"/>
      <c r="I3" s="122" t="s">
        <v>25</v>
      </c>
      <c r="J3" s="124"/>
      <c r="K3" s="122" t="s">
        <v>27</v>
      </c>
      <c r="L3" s="124"/>
      <c r="M3" s="34"/>
      <c r="N3" s="35"/>
      <c r="O3" s="125" t="s">
        <v>43</v>
      </c>
      <c r="P3" s="11"/>
      <c r="Q3"/>
    </row>
    <row r="4" spans="1:133" ht="32.25" customHeight="1" thickBot="1">
      <c r="A4" s="104"/>
      <c r="B4" s="105"/>
      <c r="C4" s="106"/>
      <c r="D4" s="32" t="s">
        <v>3</v>
      </c>
      <c r="E4" s="32" t="s">
        <v>39</v>
      </c>
      <c r="F4" s="32" t="s">
        <v>40</v>
      </c>
      <c r="G4" s="32" t="s">
        <v>41</v>
      </c>
      <c r="H4" s="32" t="s">
        <v>4</v>
      </c>
      <c r="I4" s="32" t="s">
        <v>5</v>
      </c>
      <c r="J4" s="33" t="s">
        <v>42</v>
      </c>
      <c r="K4" s="33" t="s">
        <v>6</v>
      </c>
      <c r="L4" s="33" t="s">
        <v>7</v>
      </c>
      <c r="M4" s="33" t="s">
        <v>8</v>
      </c>
      <c r="N4" s="33" t="s">
        <v>26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0</v>
      </c>
      <c r="B5" s="24"/>
      <c r="C5" s="24"/>
      <c r="D5" s="25">
        <f t="shared" ref="D5:M5" si="0">SUM(D6:D9)</f>
        <v>179832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9" si="1">SUM(D5:M5)</f>
        <v>179832</v>
      </c>
      <c r="O5" s="31">
        <f t="shared" ref="O5:O29" si="2">(N5/O$31)</f>
        <v>639.97153024911029</v>
      </c>
      <c r="P5" s="6"/>
    </row>
    <row r="6" spans="1:133">
      <c r="A6" s="12"/>
      <c r="B6" s="23">
        <v>311</v>
      </c>
      <c r="C6" s="19" t="s">
        <v>1</v>
      </c>
      <c r="D6" s="43">
        <v>139310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139310</v>
      </c>
      <c r="O6" s="44">
        <f t="shared" si="2"/>
        <v>495.76512455516013</v>
      </c>
      <c r="P6" s="9"/>
    </row>
    <row r="7" spans="1:133">
      <c r="A7" s="12"/>
      <c r="B7" s="23">
        <v>312.41000000000003</v>
      </c>
      <c r="C7" s="19" t="s">
        <v>9</v>
      </c>
      <c r="D7" s="43">
        <v>73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73</v>
      </c>
      <c r="O7" s="44">
        <f t="shared" si="2"/>
        <v>0.2597864768683274</v>
      </c>
      <c r="P7" s="9"/>
    </row>
    <row r="8" spans="1:133">
      <c r="A8" s="12"/>
      <c r="B8" s="23">
        <v>314.10000000000002</v>
      </c>
      <c r="C8" s="19" t="s">
        <v>10</v>
      </c>
      <c r="D8" s="43">
        <v>30683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30683</v>
      </c>
      <c r="O8" s="44">
        <f t="shared" si="2"/>
        <v>109.19217081850533</v>
      </c>
      <c r="P8" s="9"/>
    </row>
    <row r="9" spans="1:133">
      <c r="A9" s="12"/>
      <c r="B9" s="23">
        <v>315</v>
      </c>
      <c r="C9" s="19" t="s">
        <v>57</v>
      </c>
      <c r="D9" s="43">
        <v>9766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9766</v>
      </c>
      <c r="O9" s="44">
        <f t="shared" si="2"/>
        <v>34.754448398576514</v>
      </c>
      <c r="P9" s="9"/>
    </row>
    <row r="10" spans="1:133" ht="15.75">
      <c r="A10" s="27" t="s">
        <v>12</v>
      </c>
      <c r="B10" s="28"/>
      <c r="C10" s="29"/>
      <c r="D10" s="30">
        <f t="shared" ref="D10:M10" si="3">SUM(D11:D12)</f>
        <v>29878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29878</v>
      </c>
      <c r="O10" s="42">
        <f t="shared" si="2"/>
        <v>106.32740213523131</v>
      </c>
      <c r="P10" s="10"/>
    </row>
    <row r="11" spans="1:133">
      <c r="A11" s="12"/>
      <c r="B11" s="23">
        <v>323.10000000000002</v>
      </c>
      <c r="C11" s="19" t="s">
        <v>13</v>
      </c>
      <c r="D11" s="43">
        <v>27331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27331</v>
      </c>
      <c r="O11" s="44">
        <f t="shared" si="2"/>
        <v>97.263345195729542</v>
      </c>
      <c r="P11" s="9"/>
    </row>
    <row r="12" spans="1:133">
      <c r="A12" s="12"/>
      <c r="B12" s="23">
        <v>329</v>
      </c>
      <c r="C12" s="19" t="s">
        <v>14</v>
      </c>
      <c r="D12" s="43">
        <v>2547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2547</v>
      </c>
      <c r="O12" s="44">
        <f t="shared" si="2"/>
        <v>9.0640569395017785</v>
      </c>
      <c r="P12" s="9"/>
    </row>
    <row r="13" spans="1:133" ht="15.75">
      <c r="A13" s="27" t="s">
        <v>15</v>
      </c>
      <c r="B13" s="28"/>
      <c r="C13" s="29"/>
      <c r="D13" s="30">
        <f t="shared" ref="D13:M13" si="4">SUM(D14:D19)</f>
        <v>1303682</v>
      </c>
      <c r="E13" s="30">
        <f t="shared" si="4"/>
        <v>0</v>
      </c>
      <c r="F13" s="30">
        <f t="shared" si="4"/>
        <v>0</v>
      </c>
      <c r="G13" s="30">
        <f t="shared" si="4"/>
        <v>0</v>
      </c>
      <c r="H13" s="30">
        <f t="shared" si="4"/>
        <v>0</v>
      </c>
      <c r="I13" s="30">
        <f t="shared" si="4"/>
        <v>0</v>
      </c>
      <c r="J13" s="30">
        <f t="shared" si="4"/>
        <v>0</v>
      </c>
      <c r="K13" s="30">
        <f t="shared" si="4"/>
        <v>0</v>
      </c>
      <c r="L13" s="30">
        <f t="shared" si="4"/>
        <v>0</v>
      </c>
      <c r="M13" s="30">
        <f t="shared" si="4"/>
        <v>0</v>
      </c>
      <c r="N13" s="41">
        <f t="shared" si="1"/>
        <v>1303682</v>
      </c>
      <c r="O13" s="42">
        <f t="shared" si="2"/>
        <v>4639.4377224199288</v>
      </c>
      <c r="P13" s="10"/>
    </row>
    <row r="14" spans="1:133">
      <c r="A14" s="12"/>
      <c r="B14" s="23">
        <v>331.9</v>
      </c>
      <c r="C14" s="19" t="s">
        <v>70</v>
      </c>
      <c r="D14" s="43">
        <v>165568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165568</v>
      </c>
      <c r="O14" s="44">
        <f t="shared" si="2"/>
        <v>589.20996441281136</v>
      </c>
      <c r="P14" s="9"/>
    </row>
    <row r="15" spans="1:133">
      <c r="A15" s="12"/>
      <c r="B15" s="23">
        <v>334.9</v>
      </c>
      <c r="C15" s="19" t="s">
        <v>71</v>
      </c>
      <c r="D15" s="43">
        <v>1101517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1101517</v>
      </c>
      <c r="O15" s="44">
        <f t="shared" si="2"/>
        <v>3919.9893238434165</v>
      </c>
      <c r="P15" s="9"/>
    </row>
    <row r="16" spans="1:133">
      <c r="A16" s="12"/>
      <c r="B16" s="23">
        <v>335.12</v>
      </c>
      <c r="C16" s="19" t="s">
        <v>58</v>
      </c>
      <c r="D16" s="43">
        <v>25883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25883</v>
      </c>
      <c r="O16" s="44">
        <f t="shared" si="2"/>
        <v>92.110320284697508</v>
      </c>
      <c r="P16" s="9"/>
    </row>
    <row r="17" spans="1:119">
      <c r="A17" s="12"/>
      <c r="B17" s="23">
        <v>335.14</v>
      </c>
      <c r="C17" s="19" t="s">
        <v>59</v>
      </c>
      <c r="D17" s="43">
        <v>118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118</v>
      </c>
      <c r="O17" s="44">
        <f t="shared" si="2"/>
        <v>0.41992882562277578</v>
      </c>
      <c r="P17" s="9"/>
    </row>
    <row r="18" spans="1:119">
      <c r="A18" s="12"/>
      <c r="B18" s="23">
        <v>335.15</v>
      </c>
      <c r="C18" s="19" t="s">
        <v>60</v>
      </c>
      <c r="D18" s="43">
        <v>524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524</v>
      </c>
      <c r="O18" s="44">
        <f t="shared" si="2"/>
        <v>1.8647686832740213</v>
      </c>
      <c r="P18" s="9"/>
    </row>
    <row r="19" spans="1:119">
      <c r="A19" s="12"/>
      <c r="B19" s="23">
        <v>335.18</v>
      </c>
      <c r="C19" s="19" t="s">
        <v>61</v>
      </c>
      <c r="D19" s="43">
        <v>10072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10072</v>
      </c>
      <c r="O19" s="44">
        <f t="shared" si="2"/>
        <v>35.843416370106759</v>
      </c>
      <c r="P19" s="9"/>
    </row>
    <row r="20" spans="1:119" ht="15.75">
      <c r="A20" s="27" t="s">
        <v>28</v>
      </c>
      <c r="B20" s="28"/>
      <c r="C20" s="29"/>
      <c r="D20" s="30">
        <f t="shared" ref="D20:M20" si="5">SUM(D21:D24)</f>
        <v>8500</v>
      </c>
      <c r="E20" s="30">
        <f t="shared" si="5"/>
        <v>0</v>
      </c>
      <c r="F20" s="30">
        <f t="shared" si="5"/>
        <v>0</v>
      </c>
      <c r="G20" s="30">
        <f t="shared" si="5"/>
        <v>0</v>
      </c>
      <c r="H20" s="30">
        <f t="shared" si="5"/>
        <v>0</v>
      </c>
      <c r="I20" s="30">
        <f t="shared" si="5"/>
        <v>326329</v>
      </c>
      <c r="J20" s="30">
        <f t="shared" si="5"/>
        <v>0</v>
      </c>
      <c r="K20" s="30">
        <f t="shared" si="5"/>
        <v>0</v>
      </c>
      <c r="L20" s="30">
        <f t="shared" si="5"/>
        <v>0</v>
      </c>
      <c r="M20" s="30">
        <f t="shared" si="5"/>
        <v>0</v>
      </c>
      <c r="N20" s="30">
        <f t="shared" si="1"/>
        <v>334829</v>
      </c>
      <c r="O20" s="42">
        <f t="shared" si="2"/>
        <v>1191.5622775800712</v>
      </c>
      <c r="P20" s="10"/>
    </row>
    <row r="21" spans="1:119">
      <c r="A21" s="12"/>
      <c r="B21" s="23">
        <v>343.3</v>
      </c>
      <c r="C21" s="19" t="s">
        <v>29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145676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145676</v>
      </c>
      <c r="O21" s="44">
        <f t="shared" si="2"/>
        <v>518.41992882562272</v>
      </c>
      <c r="P21" s="9"/>
    </row>
    <row r="22" spans="1:119">
      <c r="A22" s="12"/>
      <c r="B22" s="23">
        <v>343.4</v>
      </c>
      <c r="C22" s="19" t="s">
        <v>30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83102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83102</v>
      </c>
      <c r="O22" s="44">
        <f t="shared" si="2"/>
        <v>295.73665480427047</v>
      </c>
      <c r="P22" s="9"/>
    </row>
    <row r="23" spans="1:119">
      <c r="A23" s="12"/>
      <c r="B23" s="23">
        <v>343.5</v>
      </c>
      <c r="C23" s="19" t="s">
        <v>31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97551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97551</v>
      </c>
      <c r="O23" s="44">
        <f t="shared" si="2"/>
        <v>347.15658362989325</v>
      </c>
      <c r="P23" s="9"/>
    </row>
    <row r="24" spans="1:119">
      <c r="A24" s="12"/>
      <c r="B24" s="23">
        <v>343.8</v>
      </c>
      <c r="C24" s="19" t="s">
        <v>32</v>
      </c>
      <c r="D24" s="43">
        <v>8500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8500</v>
      </c>
      <c r="O24" s="44">
        <f t="shared" si="2"/>
        <v>30.249110320284696</v>
      </c>
      <c r="P24" s="9"/>
    </row>
    <row r="25" spans="1:119" ht="15.75">
      <c r="A25" s="27" t="s">
        <v>2</v>
      </c>
      <c r="B25" s="28"/>
      <c r="C25" s="29"/>
      <c r="D25" s="30">
        <f t="shared" ref="D25:M25" si="6">SUM(D26:D28)</f>
        <v>58189</v>
      </c>
      <c r="E25" s="30">
        <f t="shared" si="6"/>
        <v>0</v>
      </c>
      <c r="F25" s="30">
        <f t="shared" si="6"/>
        <v>0</v>
      </c>
      <c r="G25" s="30">
        <f t="shared" si="6"/>
        <v>0</v>
      </c>
      <c r="H25" s="30">
        <f t="shared" si="6"/>
        <v>0</v>
      </c>
      <c r="I25" s="30">
        <f t="shared" si="6"/>
        <v>2453</v>
      </c>
      <c r="J25" s="30">
        <f t="shared" si="6"/>
        <v>0</v>
      </c>
      <c r="K25" s="30">
        <f t="shared" si="6"/>
        <v>0</v>
      </c>
      <c r="L25" s="30">
        <f t="shared" si="6"/>
        <v>0</v>
      </c>
      <c r="M25" s="30">
        <f t="shared" si="6"/>
        <v>0</v>
      </c>
      <c r="N25" s="30">
        <f t="shared" si="1"/>
        <v>60642</v>
      </c>
      <c r="O25" s="42">
        <f t="shared" si="2"/>
        <v>215.80782918149467</v>
      </c>
      <c r="P25" s="10"/>
    </row>
    <row r="26" spans="1:119">
      <c r="A26" s="12"/>
      <c r="B26" s="23">
        <v>361.1</v>
      </c>
      <c r="C26" s="19" t="s">
        <v>35</v>
      </c>
      <c r="D26" s="43">
        <v>352</v>
      </c>
      <c r="E26" s="43">
        <v>0</v>
      </c>
      <c r="F26" s="43">
        <v>0</v>
      </c>
      <c r="G26" s="43">
        <v>0</v>
      </c>
      <c r="H26" s="43">
        <v>0</v>
      </c>
      <c r="I26" s="43">
        <v>2453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2805</v>
      </c>
      <c r="O26" s="44">
        <f t="shared" si="2"/>
        <v>9.982206405693951</v>
      </c>
      <c r="P26" s="9"/>
    </row>
    <row r="27" spans="1:119">
      <c r="A27" s="12"/>
      <c r="B27" s="23">
        <v>362</v>
      </c>
      <c r="C27" s="19" t="s">
        <v>72</v>
      </c>
      <c r="D27" s="43">
        <v>3485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3485</v>
      </c>
      <c r="O27" s="44">
        <f t="shared" si="2"/>
        <v>12.402135231316725</v>
      </c>
      <c r="P27" s="9"/>
    </row>
    <row r="28" spans="1:119" ht="15.75" thickBot="1">
      <c r="A28" s="12"/>
      <c r="B28" s="23">
        <v>369.9</v>
      </c>
      <c r="C28" s="19" t="s">
        <v>37</v>
      </c>
      <c r="D28" s="43">
        <v>54352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54352</v>
      </c>
      <c r="O28" s="44">
        <f t="shared" si="2"/>
        <v>193.42348754448398</v>
      </c>
      <c r="P28" s="9"/>
    </row>
    <row r="29" spans="1:119" ht="16.5" thickBot="1">
      <c r="A29" s="13" t="s">
        <v>33</v>
      </c>
      <c r="B29" s="21"/>
      <c r="C29" s="20"/>
      <c r="D29" s="14">
        <f>SUM(D5,D10,D13,D20,D25)</f>
        <v>1580081</v>
      </c>
      <c r="E29" s="14">
        <f t="shared" ref="E29:M29" si="7">SUM(E5,E10,E13,E20,E25)</f>
        <v>0</v>
      </c>
      <c r="F29" s="14">
        <f t="shared" si="7"/>
        <v>0</v>
      </c>
      <c r="G29" s="14">
        <f t="shared" si="7"/>
        <v>0</v>
      </c>
      <c r="H29" s="14">
        <f t="shared" si="7"/>
        <v>0</v>
      </c>
      <c r="I29" s="14">
        <f t="shared" si="7"/>
        <v>328782</v>
      </c>
      <c r="J29" s="14">
        <f t="shared" si="7"/>
        <v>0</v>
      </c>
      <c r="K29" s="14">
        <f t="shared" si="7"/>
        <v>0</v>
      </c>
      <c r="L29" s="14">
        <f t="shared" si="7"/>
        <v>0</v>
      </c>
      <c r="M29" s="14">
        <f t="shared" si="7"/>
        <v>0</v>
      </c>
      <c r="N29" s="14">
        <f t="shared" si="1"/>
        <v>1908863</v>
      </c>
      <c r="O29" s="36">
        <f t="shared" si="2"/>
        <v>6793.1067615658367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7"/>
      <c r="B31" s="38"/>
      <c r="C31" s="38"/>
      <c r="D31" s="39"/>
      <c r="E31" s="39"/>
      <c r="F31" s="39"/>
      <c r="G31" s="39"/>
      <c r="H31" s="39"/>
      <c r="I31" s="39"/>
      <c r="J31" s="39"/>
      <c r="K31" s="39"/>
      <c r="L31" s="112" t="s">
        <v>73</v>
      </c>
      <c r="M31" s="112"/>
      <c r="N31" s="112"/>
      <c r="O31" s="40">
        <v>281</v>
      </c>
    </row>
    <row r="32" spans="1:119">
      <c r="A32" s="113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1"/>
    </row>
    <row r="33" spans="1:15" ht="15.75" customHeight="1" thickBot="1">
      <c r="A33" s="114" t="s">
        <v>52</v>
      </c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4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2025-04-18T17:01:54Z</cp:lastPrinted>
  <dcterms:created xsi:type="dcterms:W3CDTF">2000-08-31T21:26:31Z</dcterms:created>
  <dcterms:modified xsi:type="dcterms:W3CDTF">2025-04-18T17:03:34Z</dcterms:modified>
</cp:coreProperties>
</file>