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1" documentId="11_8638E4FD6509AB9DA61F40153F71F4447775D46F" xr6:coauthVersionLast="47" xr6:coauthVersionMax="47" xr10:uidLastSave="{2BC80554-DC12-4929-AE52-6D2251397662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2" r:id="rId9"/>
    <sheet name="2014" sheetId="40" r:id="rId10"/>
    <sheet name="2013" sheetId="38" r:id="rId11"/>
    <sheet name="2012" sheetId="37" r:id="rId12"/>
    <sheet name="2011" sheetId="36" r:id="rId13"/>
    <sheet name="2010" sheetId="34" r:id="rId14"/>
    <sheet name="2009" sheetId="33" r:id="rId15"/>
    <sheet name="2008" sheetId="39" r:id="rId16"/>
    <sheet name="2007" sheetId="41" r:id="rId17"/>
  </sheets>
  <definedNames>
    <definedName name="_xlnm.Print_Area" localSheetId="16">'2007'!$A$1:$O$21</definedName>
    <definedName name="_xlnm.Print_Area" localSheetId="15">'2008'!$A$1:$O$23</definedName>
    <definedName name="_xlnm.Print_Area" localSheetId="14">'2009'!$A$1:$O$21</definedName>
    <definedName name="_xlnm.Print_Area" localSheetId="13">'2010'!$A$1:$O$19</definedName>
    <definedName name="_xlnm.Print_Area" localSheetId="12">'2011'!$A$1:$O$21</definedName>
    <definedName name="_xlnm.Print_Area" localSheetId="11">'2012'!$A$1:$O$20</definedName>
    <definedName name="_xlnm.Print_Area" localSheetId="10">'2013'!$A$1:$O$20</definedName>
    <definedName name="_xlnm.Print_Area" localSheetId="9">'2014'!$A$1:$O$19</definedName>
    <definedName name="_xlnm.Print_Area" localSheetId="8">'2015'!$A$1:$O$22</definedName>
    <definedName name="_xlnm.Print_Area" localSheetId="7">'2016'!$A$1:$O$23</definedName>
    <definedName name="_xlnm.Print_Area" localSheetId="6">'2017'!$A$1:$O$21</definedName>
    <definedName name="_xlnm.Print_Area" localSheetId="5">'2018'!$A$1:$O$21</definedName>
    <definedName name="_xlnm.Print_Area" localSheetId="4">'2019'!$A$1:$O$23</definedName>
    <definedName name="_xlnm.Print_Area" localSheetId="3">'2020'!$A$1:$O$22</definedName>
    <definedName name="_xlnm.Print_Area" localSheetId="2">'2021'!$A$1:$P$20</definedName>
    <definedName name="_xlnm.Print_Area" localSheetId="1">'2022'!$A$1:$P$24</definedName>
    <definedName name="_xlnm.Print_Area" localSheetId="0">'2023'!$A$1:$P$22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50" l="1"/>
  <c r="F18" i="50"/>
  <c r="G18" i="50"/>
  <c r="H18" i="50"/>
  <c r="I18" i="50"/>
  <c r="J18" i="50"/>
  <c r="K18" i="50"/>
  <c r="L18" i="50"/>
  <c r="M18" i="50"/>
  <c r="N18" i="50"/>
  <c r="D18" i="50"/>
  <c r="O17" i="50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O11" i="50"/>
  <c r="P11" i="50" s="1"/>
  <c r="N10" i="50"/>
  <c r="M10" i="50"/>
  <c r="L10" i="50"/>
  <c r="K10" i="50"/>
  <c r="J10" i="50"/>
  <c r="I10" i="50"/>
  <c r="H10" i="50"/>
  <c r="G10" i="50"/>
  <c r="F10" i="50"/>
  <c r="E10" i="50"/>
  <c r="D10" i="50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0" i="50" l="1"/>
  <c r="P10" i="50" s="1"/>
  <c r="O16" i="50"/>
  <c r="P16" i="50" s="1"/>
  <c r="O14" i="50"/>
  <c r="P14" i="50" s="1"/>
  <c r="O5" i="50"/>
  <c r="P5" i="50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K20" i="49" s="1"/>
  <c r="J5" i="49"/>
  <c r="J20" i="49" s="1"/>
  <c r="I5" i="49"/>
  <c r="I20" i="49" s="1"/>
  <c r="H5" i="49"/>
  <c r="H20" i="49" s="1"/>
  <c r="G5" i="49"/>
  <c r="G20" i="49" s="1"/>
  <c r="F5" i="49"/>
  <c r="E5" i="49"/>
  <c r="D5" i="49"/>
  <c r="O18" i="50" l="1"/>
  <c r="P18" i="50" s="1"/>
  <c r="L20" i="49"/>
  <c r="M20" i="49"/>
  <c r="N20" i="49"/>
  <c r="D20" i="49"/>
  <c r="E20" i="49"/>
  <c r="F20" i="49"/>
  <c r="O18" i="49"/>
  <c r="P18" i="49" s="1"/>
  <c r="O16" i="49"/>
  <c r="P16" i="49" s="1"/>
  <c r="O14" i="49"/>
  <c r="P14" i="49" s="1"/>
  <c r="O10" i="49"/>
  <c r="P10" i="49" s="1"/>
  <c r="O5" i="49"/>
  <c r="P5" i="49" s="1"/>
  <c r="O15" i="48"/>
  <c r="P15" i="48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/>
  <c r="N5" i="48"/>
  <c r="N16" i="48" s="1"/>
  <c r="M5" i="48"/>
  <c r="L5" i="48"/>
  <c r="K5" i="48"/>
  <c r="J5" i="48"/>
  <c r="I5" i="48"/>
  <c r="H5" i="48"/>
  <c r="G5" i="48"/>
  <c r="G16" i="48" s="1"/>
  <c r="F5" i="48"/>
  <c r="E5" i="48"/>
  <c r="D5" i="48"/>
  <c r="D16" i="48" s="1"/>
  <c r="D18" i="47"/>
  <c r="N17" i="47"/>
  <c r="O17" i="47" s="1"/>
  <c r="M16" i="47"/>
  <c r="L16" i="47"/>
  <c r="K16" i="47"/>
  <c r="J16" i="47"/>
  <c r="I16" i="47"/>
  <c r="H16" i="47"/>
  <c r="G16" i="47"/>
  <c r="F16" i="47"/>
  <c r="E16" i="47"/>
  <c r="D16" i="47"/>
  <c r="N16" i="47" s="1"/>
  <c r="O16" i="47" s="1"/>
  <c r="N15" i="47"/>
  <c r="O15" i="47" s="1"/>
  <c r="M14" i="47"/>
  <c r="L14" i="47"/>
  <c r="K14" i="47"/>
  <c r="J14" i="47"/>
  <c r="I14" i="47"/>
  <c r="H14" i="47"/>
  <c r="G14" i="47"/>
  <c r="F14" i="47"/>
  <c r="E14" i="47"/>
  <c r="D14" i="47"/>
  <c r="N13" i="47"/>
  <c r="O13" i="47" s="1"/>
  <c r="N12" i="47"/>
  <c r="O12" i="47" s="1"/>
  <c r="N11" i="47"/>
  <c r="O11" i="47" s="1"/>
  <c r="M10" i="47"/>
  <c r="L10" i="47"/>
  <c r="K10" i="47"/>
  <c r="J10" i="47"/>
  <c r="I10" i="47"/>
  <c r="H10" i="47"/>
  <c r="G10" i="47"/>
  <c r="F10" i="47"/>
  <c r="E10" i="47"/>
  <c r="D10" i="47"/>
  <c r="N10" i="47" s="1"/>
  <c r="O10" i="47" s="1"/>
  <c r="N9" i="47"/>
  <c r="O9" i="47" s="1"/>
  <c r="N8" i="47"/>
  <c r="O8" i="47" s="1"/>
  <c r="N7" i="47"/>
  <c r="O7" i="47" s="1"/>
  <c r="N6" i="47"/>
  <c r="O6" i="47"/>
  <c r="M5" i="47"/>
  <c r="N5" i="47" s="1"/>
  <c r="O5" i="47" s="1"/>
  <c r="L5" i="47"/>
  <c r="K5" i="47"/>
  <c r="J5" i="47"/>
  <c r="I5" i="47"/>
  <c r="H5" i="47"/>
  <c r="G5" i="47"/>
  <c r="F5" i="47"/>
  <c r="E5" i="47"/>
  <c r="D5" i="47"/>
  <c r="N18" i="46"/>
  <c r="O18" i="46" s="1"/>
  <c r="N17" i="46"/>
  <c r="O17" i="46"/>
  <c r="M16" i="46"/>
  <c r="L16" i="46"/>
  <c r="K16" i="46"/>
  <c r="J16" i="46"/>
  <c r="I16" i="46"/>
  <c r="H16" i="46"/>
  <c r="G16" i="46"/>
  <c r="N16" i="46" s="1"/>
  <c r="O16" i="46" s="1"/>
  <c r="F16" i="46"/>
  <c r="E16" i="46"/>
  <c r="D16" i="46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/>
  <c r="N12" i="46"/>
  <c r="O12" i="46" s="1"/>
  <c r="N11" i="46"/>
  <c r="O11" i="46" s="1"/>
  <c r="M10" i="46"/>
  <c r="L10" i="46"/>
  <c r="K10" i="46"/>
  <c r="J10" i="46"/>
  <c r="I10" i="46"/>
  <c r="H10" i="46"/>
  <c r="G10" i="46"/>
  <c r="F10" i="46"/>
  <c r="E10" i="46"/>
  <c r="D10" i="46"/>
  <c r="N9" i="46"/>
  <c r="O9" i="46" s="1"/>
  <c r="N8" i="46"/>
  <c r="O8" i="46" s="1"/>
  <c r="N7" i="46"/>
  <c r="O7" i="46" s="1"/>
  <c r="N6" i="46"/>
  <c r="O6" i="46" s="1"/>
  <c r="M5" i="46"/>
  <c r="L5" i="46"/>
  <c r="L19" i="46" s="1"/>
  <c r="K5" i="46"/>
  <c r="J5" i="46"/>
  <c r="I5" i="46"/>
  <c r="I19" i="46" s="1"/>
  <c r="H5" i="46"/>
  <c r="H19" i="46" s="1"/>
  <c r="G5" i="46"/>
  <c r="G19" i="46" s="1"/>
  <c r="F5" i="46"/>
  <c r="E5" i="46"/>
  <c r="D5" i="46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5" i="45" s="1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/>
  <c r="M9" i="45"/>
  <c r="L9" i="45"/>
  <c r="K9" i="45"/>
  <c r="J9" i="45"/>
  <c r="I9" i="45"/>
  <c r="H9" i="45"/>
  <c r="G9" i="45"/>
  <c r="F9" i="45"/>
  <c r="E9" i="45"/>
  <c r="D9" i="45"/>
  <c r="N8" i="45"/>
  <c r="O8" i="45"/>
  <c r="N7" i="45"/>
  <c r="O7" i="45" s="1"/>
  <c r="N6" i="45"/>
  <c r="O6" i="45" s="1"/>
  <c r="M5" i="45"/>
  <c r="L5" i="45"/>
  <c r="K5" i="45"/>
  <c r="J5" i="45"/>
  <c r="I5" i="45"/>
  <c r="H5" i="45"/>
  <c r="H17" i="45" s="1"/>
  <c r="G5" i="45"/>
  <c r="F5" i="45"/>
  <c r="E5" i="45"/>
  <c r="D5" i="45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M9" i="44"/>
  <c r="L9" i="44"/>
  <c r="K9" i="44"/>
  <c r="J9" i="44"/>
  <c r="I9" i="44"/>
  <c r="H9" i="44"/>
  <c r="G9" i="44"/>
  <c r="F9" i="44"/>
  <c r="E9" i="44"/>
  <c r="D9" i="44"/>
  <c r="N8" i="44"/>
  <c r="O8" i="44" s="1"/>
  <c r="N7" i="44"/>
  <c r="O7" i="44" s="1"/>
  <c r="N6" i="44"/>
  <c r="O6" i="44" s="1"/>
  <c r="M5" i="44"/>
  <c r="L5" i="44"/>
  <c r="K5" i="44"/>
  <c r="J5" i="44"/>
  <c r="I5" i="44"/>
  <c r="I17" i="44" s="1"/>
  <c r="H5" i="44"/>
  <c r="H17" i="44" s="1"/>
  <c r="G5" i="44"/>
  <c r="G17" i="44" s="1"/>
  <c r="F5" i="44"/>
  <c r="E5" i="44"/>
  <c r="D5" i="44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/>
  <c r="M9" i="43"/>
  <c r="L9" i="43"/>
  <c r="K9" i="43"/>
  <c r="J9" i="43"/>
  <c r="I9" i="43"/>
  <c r="H9" i="43"/>
  <c r="G9" i="43"/>
  <c r="F9" i="43"/>
  <c r="E9" i="43"/>
  <c r="D9" i="43"/>
  <c r="N8" i="43"/>
  <c r="O8" i="43"/>
  <c r="N7" i="43"/>
  <c r="O7" i="43" s="1"/>
  <c r="N6" i="43"/>
  <c r="O6" i="43" s="1"/>
  <c r="M5" i="43"/>
  <c r="L5" i="43"/>
  <c r="K5" i="43"/>
  <c r="J5" i="43"/>
  <c r="J19" i="43" s="1"/>
  <c r="I5" i="43"/>
  <c r="I19" i="43" s="1"/>
  <c r="H5" i="43"/>
  <c r="H19" i="43" s="1"/>
  <c r="G5" i="43"/>
  <c r="F5" i="43"/>
  <c r="E5" i="43"/>
  <c r="D5" i="43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6" i="42" s="1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M10" i="42"/>
  <c r="L10" i="42"/>
  <c r="K10" i="42"/>
  <c r="J10" i="42"/>
  <c r="I10" i="42"/>
  <c r="H10" i="42"/>
  <c r="G10" i="42"/>
  <c r="G18" i="42" s="1"/>
  <c r="F10" i="42"/>
  <c r="E10" i="42"/>
  <c r="E18" i="42" s="1"/>
  <c r="D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16" i="41"/>
  <c r="O16" i="41" s="1"/>
  <c r="M15" i="41"/>
  <c r="L15" i="41"/>
  <c r="K15" i="41"/>
  <c r="N15" i="41" s="1"/>
  <c r="O15" i="41" s="1"/>
  <c r="J15" i="41"/>
  <c r="I15" i="41"/>
  <c r="H15" i="41"/>
  <c r="G15" i="41"/>
  <c r="F15" i="41"/>
  <c r="E15" i="41"/>
  <c r="D15" i="41"/>
  <c r="N14" i="41"/>
  <c r="O14" i="41" s="1"/>
  <c r="N13" i="41"/>
  <c r="O13" i="41" s="1"/>
  <c r="N12" i="41"/>
  <c r="O12" i="41" s="1"/>
  <c r="M11" i="41"/>
  <c r="L11" i="41"/>
  <c r="K11" i="41"/>
  <c r="J11" i="41"/>
  <c r="I11" i="41"/>
  <c r="I17" i="41" s="1"/>
  <c r="H11" i="41"/>
  <c r="G11" i="41"/>
  <c r="F11" i="41"/>
  <c r="E11" i="41"/>
  <c r="E17" i="41" s="1"/>
  <c r="D11" i="41"/>
  <c r="N10" i="41"/>
  <c r="O10" i="41" s="1"/>
  <c r="M9" i="41"/>
  <c r="L9" i="41"/>
  <c r="K9" i="41"/>
  <c r="J9" i="41"/>
  <c r="I9" i="41"/>
  <c r="H9" i="41"/>
  <c r="G9" i="41"/>
  <c r="F9" i="41"/>
  <c r="E9" i="41"/>
  <c r="D9" i="41"/>
  <c r="N8" i="41"/>
  <c r="O8" i="41"/>
  <c r="N7" i="41"/>
  <c r="O7" i="41" s="1"/>
  <c r="N6" i="41"/>
  <c r="O6" i="41" s="1"/>
  <c r="M5" i="41"/>
  <c r="L5" i="41"/>
  <c r="K5" i="41"/>
  <c r="J5" i="41"/>
  <c r="N5" i="41" s="1"/>
  <c r="O5" i="41" s="1"/>
  <c r="I5" i="41"/>
  <c r="H5" i="41"/>
  <c r="H17" i="41" s="1"/>
  <c r="G5" i="41"/>
  <c r="G17" i="41" s="1"/>
  <c r="F5" i="41"/>
  <c r="E5" i="41"/>
  <c r="D5" i="41"/>
  <c r="N14" i="40"/>
  <c r="O14" i="40" s="1"/>
  <c r="M13" i="40"/>
  <c r="L13" i="40"/>
  <c r="K13" i="40"/>
  <c r="J13" i="40"/>
  <c r="I13" i="40"/>
  <c r="H13" i="40"/>
  <c r="G13" i="40"/>
  <c r="F13" i="40"/>
  <c r="F15" i="40" s="1"/>
  <c r="E13" i="40"/>
  <c r="E15" i="40" s="1"/>
  <c r="D13" i="40"/>
  <c r="N12" i="40"/>
  <c r="O12" i="40" s="1"/>
  <c r="N11" i="40"/>
  <c r="O11" i="40" s="1"/>
  <c r="N10" i="40"/>
  <c r="O10" i="40" s="1"/>
  <c r="M9" i="40"/>
  <c r="L9" i="40"/>
  <c r="K9" i="40"/>
  <c r="J9" i="40"/>
  <c r="I9" i="40"/>
  <c r="H9" i="40"/>
  <c r="H15" i="40" s="1"/>
  <c r="G9" i="40"/>
  <c r="F9" i="40"/>
  <c r="E9" i="40"/>
  <c r="D9" i="40"/>
  <c r="N8" i="40"/>
  <c r="O8" i="40"/>
  <c r="N7" i="40"/>
  <c r="O7" i="40" s="1"/>
  <c r="N6" i="40"/>
  <c r="O6" i="40" s="1"/>
  <c r="M5" i="40"/>
  <c r="M15" i="40" s="1"/>
  <c r="L5" i="40"/>
  <c r="L15" i="40" s="1"/>
  <c r="K5" i="40"/>
  <c r="J5" i="40"/>
  <c r="J15" i="40" s="1"/>
  <c r="I5" i="40"/>
  <c r="I15" i="40" s="1"/>
  <c r="H5" i="40"/>
  <c r="G5" i="40"/>
  <c r="F5" i="40"/>
  <c r="E5" i="40"/>
  <c r="D5" i="40"/>
  <c r="D15" i="40" s="1"/>
  <c r="N18" i="39"/>
  <c r="O18" i="39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/>
  <c r="N13" i="39"/>
  <c r="O13" i="39" s="1"/>
  <c r="N12" i="39"/>
  <c r="O12" i="39" s="1"/>
  <c r="M11" i="39"/>
  <c r="L11" i="39"/>
  <c r="K11" i="39"/>
  <c r="J11" i="39"/>
  <c r="I11" i="39"/>
  <c r="H11" i="39"/>
  <c r="G11" i="39"/>
  <c r="F11" i="39"/>
  <c r="E11" i="39"/>
  <c r="D11" i="39"/>
  <c r="N10" i="39"/>
  <c r="O10" i="39" s="1"/>
  <c r="M9" i="39"/>
  <c r="L9" i="39"/>
  <c r="K9" i="39"/>
  <c r="J9" i="39"/>
  <c r="I9" i="39"/>
  <c r="H9" i="39"/>
  <c r="G9" i="39"/>
  <c r="F9" i="39"/>
  <c r="E9" i="39"/>
  <c r="N9" i="39" s="1"/>
  <c r="O9" i="39" s="1"/>
  <c r="D9" i="39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F5" i="39"/>
  <c r="F19" i="39" s="1"/>
  <c r="E5" i="39"/>
  <c r="D5" i="39"/>
  <c r="N15" i="38"/>
  <c r="O15" i="38"/>
  <c r="M14" i="38"/>
  <c r="L14" i="38"/>
  <c r="K14" i="38"/>
  <c r="J14" i="38"/>
  <c r="I14" i="38"/>
  <c r="H14" i="38"/>
  <c r="G14" i="38"/>
  <c r="F14" i="38"/>
  <c r="E14" i="38"/>
  <c r="E16" i="38" s="1"/>
  <c r="D14" i="38"/>
  <c r="N13" i="38"/>
  <c r="O13" i="38" s="1"/>
  <c r="N12" i="38"/>
  <c r="O12" i="38"/>
  <c r="N11" i="38"/>
  <c r="O11" i="38" s="1"/>
  <c r="M10" i="38"/>
  <c r="M16" i="38" s="1"/>
  <c r="L10" i="38"/>
  <c r="K10" i="38"/>
  <c r="K16" i="38" s="1"/>
  <c r="J10" i="38"/>
  <c r="I10" i="38"/>
  <c r="H10" i="38"/>
  <c r="H16" i="38" s="1"/>
  <c r="G10" i="38"/>
  <c r="F10" i="38"/>
  <c r="E10" i="38"/>
  <c r="D10" i="38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I5" i="38"/>
  <c r="I16" i="38"/>
  <c r="H5" i="38"/>
  <c r="G5" i="38"/>
  <c r="G16" i="38"/>
  <c r="F5" i="38"/>
  <c r="E5" i="38"/>
  <c r="D5" i="38"/>
  <c r="N15" i="37"/>
  <c r="O15" i="37"/>
  <c r="M14" i="37"/>
  <c r="L14" i="37"/>
  <c r="K14" i="37"/>
  <c r="J14" i="37"/>
  <c r="I14" i="37"/>
  <c r="I16" i="37" s="1"/>
  <c r="H14" i="37"/>
  <c r="G14" i="37"/>
  <c r="F14" i="37"/>
  <c r="E14" i="37"/>
  <c r="E16" i="37" s="1"/>
  <c r="D14" i="37"/>
  <c r="N14" i="37" s="1"/>
  <c r="O14" i="37" s="1"/>
  <c r="N13" i="37"/>
  <c r="O13" i="37" s="1"/>
  <c r="N12" i="37"/>
  <c r="O12" i="37" s="1"/>
  <c r="N11" i="37"/>
  <c r="O11" i="37" s="1"/>
  <c r="M10" i="37"/>
  <c r="L10" i="37"/>
  <c r="K10" i="37"/>
  <c r="J10" i="37"/>
  <c r="I10" i="37"/>
  <c r="H10" i="37"/>
  <c r="G10" i="37"/>
  <c r="F10" i="37"/>
  <c r="E10" i="37"/>
  <c r="D10" i="37"/>
  <c r="N10" i="37" s="1"/>
  <c r="O10" i="37" s="1"/>
  <c r="N9" i="37"/>
  <c r="O9" i="37"/>
  <c r="N8" i="37"/>
  <c r="O8" i="37" s="1"/>
  <c r="N7" i="37"/>
  <c r="O7" i="37"/>
  <c r="N6" i="37"/>
  <c r="O6" i="37" s="1"/>
  <c r="M5" i="37"/>
  <c r="M16" i="37" s="1"/>
  <c r="L5" i="37"/>
  <c r="L16" i="37"/>
  <c r="K5" i="37"/>
  <c r="K16" i="37" s="1"/>
  <c r="J5" i="37"/>
  <c r="J16" i="37" s="1"/>
  <c r="I5" i="37"/>
  <c r="H5" i="37"/>
  <c r="G5" i="37"/>
  <c r="F5" i="37"/>
  <c r="E5" i="37"/>
  <c r="D5" i="37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D17" i="36" s="1"/>
  <c r="N14" i="36"/>
  <c r="O14" i="36" s="1"/>
  <c r="M13" i="36"/>
  <c r="L13" i="36"/>
  <c r="K13" i="36"/>
  <c r="J13" i="36"/>
  <c r="I13" i="36"/>
  <c r="H13" i="36"/>
  <c r="G13" i="36"/>
  <c r="F13" i="36"/>
  <c r="N13" i="36" s="1"/>
  <c r="O13" i="36" s="1"/>
  <c r="E13" i="36"/>
  <c r="D13" i="36"/>
  <c r="N12" i="36"/>
  <c r="O12" i="36" s="1"/>
  <c r="N11" i="36"/>
  <c r="O11" i="36" s="1"/>
  <c r="N10" i="36"/>
  <c r="O10" i="36" s="1"/>
  <c r="M9" i="36"/>
  <c r="L9" i="36"/>
  <c r="K9" i="36"/>
  <c r="J9" i="36"/>
  <c r="I9" i="36"/>
  <c r="N9" i="36" s="1"/>
  <c r="O9" i="36" s="1"/>
  <c r="H9" i="36"/>
  <c r="G9" i="36"/>
  <c r="F9" i="36"/>
  <c r="E9" i="36"/>
  <c r="D9" i="36"/>
  <c r="N8" i="36"/>
  <c r="O8" i="36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D9" i="34"/>
  <c r="N9" i="34" s="1"/>
  <c r="O9" i="34" s="1"/>
  <c r="E9" i="34"/>
  <c r="F9" i="34"/>
  <c r="G9" i="34"/>
  <c r="H9" i="34"/>
  <c r="I9" i="34"/>
  <c r="J9" i="34"/>
  <c r="K9" i="34"/>
  <c r="L9" i="34"/>
  <c r="L15" i="34"/>
  <c r="M9" i="34"/>
  <c r="N14" i="34"/>
  <c r="O14" i="34" s="1"/>
  <c r="M13" i="34"/>
  <c r="L13" i="34"/>
  <c r="K13" i="34"/>
  <c r="J13" i="34"/>
  <c r="I13" i="34"/>
  <c r="I15" i="34" s="1"/>
  <c r="H13" i="34"/>
  <c r="G13" i="34"/>
  <c r="F13" i="34"/>
  <c r="N13" i="34" s="1"/>
  <c r="O13" i="34" s="1"/>
  <c r="E13" i="34"/>
  <c r="D13" i="34"/>
  <c r="N12" i="34"/>
  <c r="O12" i="34" s="1"/>
  <c r="N11" i="34"/>
  <c r="O11" i="34" s="1"/>
  <c r="N10" i="34"/>
  <c r="O10" i="34" s="1"/>
  <c r="N8" i="34"/>
  <c r="O8" i="34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E15" i="33"/>
  <c r="F15" i="33"/>
  <c r="G15" i="33"/>
  <c r="H15" i="33"/>
  <c r="I15" i="33"/>
  <c r="J15" i="33"/>
  <c r="K15" i="33"/>
  <c r="L15" i="33"/>
  <c r="M15" i="33"/>
  <c r="E11" i="33"/>
  <c r="F11" i="33"/>
  <c r="G11" i="33"/>
  <c r="H11" i="33"/>
  <c r="I11" i="33"/>
  <c r="J11" i="33"/>
  <c r="K11" i="33"/>
  <c r="L11" i="33"/>
  <c r="M11" i="33"/>
  <c r="E9" i="33"/>
  <c r="E17" i="33" s="1"/>
  <c r="F9" i="33"/>
  <c r="G9" i="33"/>
  <c r="H9" i="33"/>
  <c r="I9" i="33"/>
  <c r="J9" i="33"/>
  <c r="K9" i="33"/>
  <c r="L9" i="33"/>
  <c r="M9" i="33"/>
  <c r="E5" i="33"/>
  <c r="F5" i="33"/>
  <c r="F17" i="33" s="1"/>
  <c r="G5" i="33"/>
  <c r="H5" i="33"/>
  <c r="I5" i="33"/>
  <c r="J5" i="33"/>
  <c r="K5" i="33"/>
  <c r="K17" i="33"/>
  <c r="L5" i="33"/>
  <c r="L17" i="33" s="1"/>
  <c r="M5" i="33"/>
  <c r="M17" i="33" s="1"/>
  <c r="D15" i="33"/>
  <c r="N15" i="33" s="1"/>
  <c r="O15" i="33" s="1"/>
  <c r="D11" i="33"/>
  <c r="D9" i="33"/>
  <c r="D5" i="33"/>
  <c r="N16" i="33"/>
  <c r="O16" i="33" s="1"/>
  <c r="N10" i="33"/>
  <c r="O10" i="33" s="1"/>
  <c r="N6" i="33"/>
  <c r="O6" i="33"/>
  <c r="N7" i="33"/>
  <c r="O7" i="33" s="1"/>
  <c r="N8" i="33"/>
  <c r="O8" i="33" s="1"/>
  <c r="N12" i="33"/>
  <c r="O12" i="33" s="1"/>
  <c r="N13" i="33"/>
  <c r="O13" i="33"/>
  <c r="N14" i="33"/>
  <c r="O14" i="33" s="1"/>
  <c r="D15" i="34"/>
  <c r="G15" i="34" l="1"/>
  <c r="L17" i="41"/>
  <c r="N11" i="33"/>
  <c r="O11" i="33" s="1"/>
  <c r="I17" i="36"/>
  <c r="G19" i="39"/>
  <c r="F18" i="42"/>
  <c r="H16" i="48"/>
  <c r="K15" i="34"/>
  <c r="H19" i="39"/>
  <c r="N13" i="43"/>
  <c r="O13" i="43" s="1"/>
  <c r="I16" i="48"/>
  <c r="H17" i="33"/>
  <c r="K17" i="36"/>
  <c r="N5" i="39"/>
  <c r="O5" i="39" s="1"/>
  <c r="N9" i="41"/>
  <c r="O9" i="41" s="1"/>
  <c r="H18" i="42"/>
  <c r="F17" i="45"/>
  <c r="J16" i="48"/>
  <c r="O16" i="48" s="1"/>
  <c r="P16" i="48" s="1"/>
  <c r="H15" i="34"/>
  <c r="F17" i="36"/>
  <c r="N17" i="36" s="1"/>
  <c r="O17" i="36" s="1"/>
  <c r="N9" i="40"/>
  <c r="O9" i="40" s="1"/>
  <c r="M17" i="44"/>
  <c r="D17" i="45"/>
  <c r="M19" i="46"/>
  <c r="N5" i="33"/>
  <c r="O5" i="33" s="1"/>
  <c r="J17" i="36"/>
  <c r="N5" i="45"/>
  <c r="O5" i="45" s="1"/>
  <c r="K17" i="45"/>
  <c r="E18" i="47"/>
  <c r="G17" i="33"/>
  <c r="M15" i="34"/>
  <c r="L17" i="36"/>
  <c r="I18" i="42"/>
  <c r="N17" i="43"/>
  <c r="O17" i="43" s="1"/>
  <c r="G17" i="45"/>
  <c r="N9" i="45"/>
  <c r="O9" i="45" s="1"/>
  <c r="G18" i="47"/>
  <c r="K16" i="48"/>
  <c r="F15" i="34"/>
  <c r="N13" i="40"/>
  <c r="O13" i="40" s="1"/>
  <c r="E17" i="36"/>
  <c r="N5" i="38"/>
  <c r="O5" i="38" s="1"/>
  <c r="J19" i="46"/>
  <c r="D17" i="33"/>
  <c r="N5" i="37"/>
  <c r="O5" i="37" s="1"/>
  <c r="F19" i="46"/>
  <c r="G16" i="37"/>
  <c r="F17" i="41"/>
  <c r="D19" i="43"/>
  <c r="N15" i="44"/>
  <c r="O15" i="44" s="1"/>
  <c r="L17" i="45"/>
  <c r="N14" i="46"/>
  <c r="O14" i="46" s="1"/>
  <c r="O14" i="48"/>
  <c r="P14" i="48" s="1"/>
  <c r="M17" i="41"/>
  <c r="N13" i="44"/>
  <c r="O13" i="44" s="1"/>
  <c r="H17" i="36"/>
  <c r="L17" i="44"/>
  <c r="M17" i="36"/>
  <c r="N5" i="40"/>
  <c r="O5" i="40" s="1"/>
  <c r="J18" i="42"/>
  <c r="G17" i="36"/>
  <c r="N14" i="38"/>
  <c r="O14" i="38" s="1"/>
  <c r="M16" i="48"/>
  <c r="N14" i="42"/>
  <c r="O14" i="42" s="1"/>
  <c r="K15" i="40"/>
  <c r="D17" i="41"/>
  <c r="M18" i="42"/>
  <c r="N9" i="44"/>
  <c r="O9" i="44" s="1"/>
  <c r="F18" i="47"/>
  <c r="H16" i="37"/>
  <c r="E19" i="43"/>
  <c r="K19" i="43"/>
  <c r="M17" i="45"/>
  <c r="H18" i="47"/>
  <c r="O10" i="48"/>
  <c r="P10" i="48" s="1"/>
  <c r="F16" i="37"/>
  <c r="N10" i="38"/>
  <c r="O10" i="38" s="1"/>
  <c r="J19" i="39"/>
  <c r="F19" i="43"/>
  <c r="N19" i="43" s="1"/>
  <c r="O19" i="43" s="1"/>
  <c r="M19" i="43"/>
  <c r="E19" i="39"/>
  <c r="F16" i="48"/>
  <c r="J17" i="33"/>
  <c r="J17" i="41"/>
  <c r="D17" i="44"/>
  <c r="K19" i="39"/>
  <c r="L16" i="48"/>
  <c r="L19" i="39"/>
  <c r="N11" i="39"/>
  <c r="O11" i="39" s="1"/>
  <c r="E17" i="44"/>
  <c r="N17" i="44" s="1"/>
  <c r="O17" i="44" s="1"/>
  <c r="G15" i="40"/>
  <c r="N17" i="39"/>
  <c r="O17" i="39" s="1"/>
  <c r="I18" i="47"/>
  <c r="J16" i="38"/>
  <c r="G19" i="43"/>
  <c r="N9" i="43"/>
  <c r="O9" i="43" s="1"/>
  <c r="D19" i="46"/>
  <c r="N19" i="46" s="1"/>
  <c r="O19" i="46" s="1"/>
  <c r="J18" i="47"/>
  <c r="K17" i="41"/>
  <c r="N17" i="41" s="1"/>
  <c r="O17" i="41" s="1"/>
  <c r="E16" i="48"/>
  <c r="D19" i="39"/>
  <c r="K19" i="46"/>
  <c r="K18" i="42"/>
  <c r="J17" i="45"/>
  <c r="F16" i="38"/>
  <c r="N15" i="43"/>
  <c r="O15" i="43" s="1"/>
  <c r="E19" i="46"/>
  <c r="K18" i="47"/>
  <c r="L19" i="43"/>
  <c r="J17" i="44"/>
  <c r="K17" i="44"/>
  <c r="I17" i="33"/>
  <c r="J15" i="34"/>
  <c r="M19" i="39"/>
  <c r="L18" i="42"/>
  <c r="N10" i="46"/>
  <c r="O10" i="46" s="1"/>
  <c r="N9" i="33"/>
  <c r="O9" i="33" s="1"/>
  <c r="N5" i="34"/>
  <c r="O5" i="34" s="1"/>
  <c r="E15" i="34"/>
  <c r="N15" i="34" s="1"/>
  <c r="O15" i="34" s="1"/>
  <c r="N15" i="36"/>
  <c r="O15" i="36" s="1"/>
  <c r="L16" i="38"/>
  <c r="N11" i="41"/>
  <c r="O11" i="41" s="1"/>
  <c r="F17" i="44"/>
  <c r="N13" i="45"/>
  <c r="O13" i="45" s="1"/>
  <c r="L18" i="47"/>
  <c r="N14" i="47"/>
  <c r="O14" i="47" s="1"/>
  <c r="O20" i="49"/>
  <c r="P20" i="49" s="1"/>
  <c r="N17" i="33"/>
  <c r="O17" i="33" s="1"/>
  <c r="N15" i="40"/>
  <c r="O15" i="40" s="1"/>
  <c r="D18" i="42"/>
  <c r="N18" i="42" s="1"/>
  <c r="O18" i="42" s="1"/>
  <c r="N5" i="36"/>
  <c r="O5" i="36" s="1"/>
  <c r="I19" i="39"/>
  <c r="N19" i="39" s="1"/>
  <c r="O19" i="39" s="1"/>
  <c r="N15" i="39"/>
  <c r="O15" i="39" s="1"/>
  <c r="O5" i="48"/>
  <c r="P5" i="48" s="1"/>
  <c r="N5" i="43"/>
  <c r="O5" i="43" s="1"/>
  <c r="N5" i="42"/>
  <c r="O5" i="42" s="1"/>
  <c r="D16" i="37"/>
  <c r="D16" i="38"/>
  <c r="M18" i="47"/>
  <c r="N5" i="44"/>
  <c r="O5" i="44" s="1"/>
  <c r="E17" i="45"/>
  <c r="N10" i="42"/>
  <c r="O10" i="42" s="1"/>
  <c r="N5" i="46"/>
  <c r="O5" i="46" s="1"/>
  <c r="I17" i="45"/>
  <c r="N16" i="38" l="1"/>
  <c r="O16" i="38" s="1"/>
  <c r="N17" i="45"/>
  <c r="O17" i="45" s="1"/>
  <c r="N16" i="37"/>
  <c r="O16" i="37" s="1"/>
  <c r="N18" i="47"/>
  <c r="O18" i="47" s="1"/>
</calcChain>
</file>

<file path=xl/sharedStrings.xml><?xml version="1.0" encoding="utf-8"?>
<sst xmlns="http://schemas.openxmlformats.org/spreadsheetml/2006/main" count="569" uniqueCount="83">
  <si>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</si>
  <si>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</si>
  <si>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</si>
  <si>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</si>
  <si>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</si>
  <si>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</si>
  <si>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</si>
  <si>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</si>
  <si>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</si>
  <si>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</si>
  <si>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</si>
  <si>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</si>
  <si>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</si>
  <si>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</si>
  <si>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</si>
  <si>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</si>
  <si>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</si>
  <si>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</si>
  <si>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</si>
  <si>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</si>
  <si>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Legal Counsel</t>
  </si>
  <si>
    <t>Other General Government Services</t>
  </si>
  <si>
    <t>Public Safety</t>
  </si>
  <si>
    <t>Fire Control</t>
  </si>
  <si>
    <t>Physical Environment</t>
  </si>
  <si>
    <t>Water Utility Services</t>
  </si>
  <si>
    <t>Garbage / Solid Waste Control Services</t>
  </si>
  <si>
    <t>Sewer / Wastewater Services</t>
  </si>
  <si>
    <t>Culture / Recreation</t>
  </si>
  <si>
    <t>Parks and Recreation</t>
  </si>
  <si>
    <t>2009 Municipal Population:</t>
  </si>
  <si>
    <t>St. Marks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</si>
  <si>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</si>
  <si>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</si>
  <si>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</si>
  <si>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</si>
  <si>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Uses and Non-Operating</t>
  </si>
  <si>
    <t>Inter-Fund Group Transfers Out</t>
  </si>
  <si>
    <t>2011 Municipal Population:</t>
  </si>
  <si>
    <t>Local Fiscal Year Ended September 30, 2012</t>
  </si>
  <si>
    <t>Debt Service Payments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</si>
  <si>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</si>
  <si>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</si>
  <si>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</si>
  <si>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</si>
  <si>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</si>
  <si>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</si>
  <si>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</si>
  <si>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</si>
  <si>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Parks / Recreation</t>
  </si>
  <si>
    <t>2014 Municipal Population:</t>
  </si>
  <si>
    <t>Local Fiscal Year Ended September 30, 2007</t>
  </si>
  <si>
    <t>2007 Municipal Population:</t>
  </si>
  <si>
    <t>Local Fiscal Year Ended September 30, 2015</t>
  </si>
  <si>
    <t>Economic Environment</t>
  </si>
  <si>
    <t>Other Economic Environment</t>
  </si>
  <si>
    <t>2015 Municipal Population:</t>
  </si>
  <si>
    <t>Local Fiscal Year Ended September 30, 2016</t>
  </si>
  <si>
    <t>Other Uses</t>
  </si>
  <si>
    <t>Non-Operating Interest Expense</t>
  </si>
  <si>
    <t>2016 Municipal Population:</t>
  </si>
  <si>
    <t>Local Fiscal Year Ended September 30, 2017</t>
  </si>
  <si>
    <t>2017 Municipal Population:</t>
  </si>
  <si>
    <t>Local Fiscal Year Ended September 30, 2018</t>
  </si>
  <si>
    <t>Transportation</t>
  </si>
  <si>
    <t>Road / Street Facilities</t>
  </si>
  <si>
    <t>2018 Municipal Population:</t>
  </si>
  <si>
    <t>Local Fiscal Year Ended September 30, 2019</t>
  </si>
  <si>
    <t>Other Culture / Recreation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</si>
  <si>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</si>
  <si>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</si>
  <si>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</si>
  <si>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</si>
  <si>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</si>
  <si>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</si>
  <si>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</si>
  <si>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</si>
  <si>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</si>
  <si>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Road and Street Facilities</t>
  </si>
  <si>
    <t>Inter-fund Group Transfers Out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</si>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</sst>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4252D-2B47-47EF-9E67-59EC6AF96BDA}">
  <sheetPr>
    <pageSetUpPr fitToPage="1"/>
  </sheetPr>
  <dimension ref="A1:ED22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31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81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73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74</v>
      </c>
      <c r="N4" s="98" t="s">
        <v>5</v>
      </c>
      <c r="O4" s="98" t="s">
        <v>75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SUM(D6:D9)</f>
        <v>426680</v>
      </c>
      <c r="E5" s="103">
        <f>SUM(E6:E9)</f>
        <v>0</v>
      </c>
      <c r="F5" s="103">
        <f>SUM(F6:F9)</f>
        <v>0</v>
      </c>
      <c r="G5" s="103">
        <f>SUM(G6:G9)</f>
        <v>0</v>
      </c>
      <c r="H5" s="103">
        <f>SUM(H6:H9)</f>
        <v>0</v>
      </c>
      <c r="I5" s="103">
        <f>SUM(I6:I9)</f>
        <v>0</v>
      </c>
      <c r="J5" s="103">
        <f>SUM(J6:J9)</f>
        <v>0</v>
      </c>
      <c r="K5" s="103">
        <f>SUM(K6:K9)</f>
        <v>0</v>
      </c>
      <c r="L5" s="103">
        <f>SUM(L6:L9)</f>
        <v>0</v>
      </c>
      <c r="M5" s="103">
        <f>SUM(M6:M9)</f>
        <v>0</v>
      </c>
      <c r="N5" s="103">
        <f>SUM(N6:N9)</f>
        <v>0</v>
      </c>
      <c r="O5" s="104">
        <f>SUM(D5:N5)</f>
        <v>426680</v>
      </c>
      <c r="P5" s="105">
        <f>(O5/P$20)</f>
        <v>1312.8615384615384</v>
      </c>
      <c r="Q5" s="106"/>
    </row>
    <row r="6" spans="1:134">
      <c r="A6" s="108"/>
      <c r="B6" s="109">
        <v>513</v>
      </c>
      <c r="C6" s="110" t="s">
        <v>19</v>
      </c>
      <c r="D6" s="111">
        <v>161233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 t="shared" ref="O6:O9" si="0">SUM(D6:N6)</f>
        <v>161233</v>
      </c>
      <c r="P6" s="112">
        <f>(O6/P$20)</f>
        <v>496.10153846153844</v>
      </c>
      <c r="Q6" s="113"/>
    </row>
    <row r="7" spans="1:134">
      <c r="A7" s="108"/>
      <c r="B7" s="109">
        <v>514</v>
      </c>
      <c r="C7" s="110" t="s">
        <v>20</v>
      </c>
      <c r="D7" s="111">
        <v>28500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si="0"/>
        <v>28500</v>
      </c>
      <c r="P7" s="112">
        <f>(O7/P$20)</f>
        <v>87.692307692307693</v>
      </c>
      <c r="Q7" s="113"/>
    </row>
    <row r="8" spans="1:134">
      <c r="A8" s="108"/>
      <c r="B8" s="109">
        <v>517</v>
      </c>
      <c r="C8" s="110" t="s">
        <v>40</v>
      </c>
      <c r="D8" s="111">
        <v>24979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24979</v>
      </c>
      <c r="P8" s="112">
        <f>(O8/P$20)</f>
        <v>76.85846153846154</v>
      </c>
      <c r="Q8" s="113"/>
    </row>
    <row r="9" spans="1:134">
      <c r="A9" s="108"/>
      <c r="B9" s="109">
        <v>519</v>
      </c>
      <c r="C9" s="110" t="s">
        <v>21</v>
      </c>
      <c r="D9" s="111">
        <v>211968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211968</v>
      </c>
      <c r="P9" s="112">
        <f>(O9/P$20)</f>
        <v>652.20923076923077</v>
      </c>
      <c r="Q9" s="113"/>
    </row>
    <row r="10" spans="1:134" ht="15.75">
      <c r="A10" s="114" t="s">
        <v>24</v>
      </c>
      <c r="B10" s="115"/>
      <c r="C10" s="116"/>
      <c r="D10" s="117">
        <f>SUM(D11:D13)</f>
        <v>0</v>
      </c>
      <c r="E10" s="117">
        <f>SUM(E11:E13)</f>
        <v>0</v>
      </c>
      <c r="F10" s="117">
        <f>SUM(F11:F13)</f>
        <v>0</v>
      </c>
      <c r="G10" s="117">
        <f>SUM(G11:G13)</f>
        <v>0</v>
      </c>
      <c r="H10" s="117">
        <f>SUM(H11:H13)</f>
        <v>0</v>
      </c>
      <c r="I10" s="117">
        <f>SUM(I11:I13)</f>
        <v>587137</v>
      </c>
      <c r="J10" s="117">
        <f>SUM(J11:J13)</f>
        <v>0</v>
      </c>
      <c r="K10" s="117">
        <f>SUM(K11:K13)</f>
        <v>0</v>
      </c>
      <c r="L10" s="117">
        <f>SUM(L11:L13)</f>
        <v>0</v>
      </c>
      <c r="M10" s="117">
        <f>SUM(M11:M13)</f>
        <v>0</v>
      </c>
      <c r="N10" s="117">
        <f>SUM(N11:N13)</f>
        <v>0</v>
      </c>
      <c r="O10" s="118">
        <f>SUM(D10:N10)</f>
        <v>587137</v>
      </c>
      <c r="P10" s="119">
        <f>(O10/P$20)</f>
        <v>1806.5753846153846</v>
      </c>
      <c r="Q10" s="120"/>
    </row>
    <row r="11" spans="1:134">
      <c r="A11" s="108"/>
      <c r="B11" s="109">
        <v>533</v>
      </c>
      <c r="C11" s="110" t="s">
        <v>25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  <c r="I11" s="111">
        <v>202094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ref="O11:O15" si="1">SUM(D11:N11)</f>
        <v>202094</v>
      </c>
      <c r="P11" s="112">
        <f>(O11/P$20)</f>
        <v>621.82769230769236</v>
      </c>
      <c r="Q11" s="113"/>
    </row>
    <row r="12" spans="1:134">
      <c r="A12" s="108"/>
      <c r="B12" s="109">
        <v>534</v>
      </c>
      <c r="C12" s="110" t="s">
        <v>26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86797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1"/>
        <v>86797</v>
      </c>
      <c r="P12" s="112">
        <f>(O12/P$20)</f>
        <v>267.06769230769231</v>
      </c>
      <c r="Q12" s="113"/>
    </row>
    <row r="13" spans="1:134">
      <c r="A13" s="108"/>
      <c r="B13" s="109">
        <v>535</v>
      </c>
      <c r="C13" s="110" t="s">
        <v>27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298246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1"/>
        <v>298246</v>
      </c>
      <c r="P13" s="112">
        <f>(O13/P$20)</f>
        <v>917.68</v>
      </c>
      <c r="Q13" s="113"/>
    </row>
    <row r="14" spans="1:134" ht="15.75">
      <c r="A14" s="114" t="s">
        <v>28</v>
      </c>
      <c r="B14" s="115"/>
      <c r="C14" s="116"/>
      <c r="D14" s="117">
        <f>SUM(D15:D15)</f>
        <v>90381</v>
      </c>
      <c r="E14" s="117">
        <f>SUM(E15:E15)</f>
        <v>0</v>
      </c>
      <c r="F14" s="117">
        <f>SUM(F15:F15)</f>
        <v>0</v>
      </c>
      <c r="G14" s="117">
        <f>SUM(G15:G15)</f>
        <v>0</v>
      </c>
      <c r="H14" s="117">
        <f>SUM(H15:H15)</f>
        <v>0</v>
      </c>
      <c r="I14" s="117">
        <f>SUM(I15:I15)</f>
        <v>0</v>
      </c>
      <c r="J14" s="117">
        <f>SUM(J15:J15)</f>
        <v>0</v>
      </c>
      <c r="K14" s="117">
        <f>SUM(K15:K15)</f>
        <v>0</v>
      </c>
      <c r="L14" s="117">
        <f>SUM(L15:L15)</f>
        <v>0</v>
      </c>
      <c r="M14" s="117">
        <f>SUM(M15:M15)</f>
        <v>0</v>
      </c>
      <c r="N14" s="117">
        <f>SUM(N15:N15)</f>
        <v>0</v>
      </c>
      <c r="O14" s="117">
        <f>SUM(D14:N14)</f>
        <v>90381</v>
      </c>
      <c r="P14" s="119">
        <f>(O14/P$20)</f>
        <v>278.0953846153846</v>
      </c>
      <c r="Q14" s="113"/>
    </row>
    <row r="15" spans="1:134">
      <c r="A15" s="108"/>
      <c r="B15" s="109">
        <v>572</v>
      </c>
      <c r="C15" s="110" t="s">
        <v>29</v>
      </c>
      <c r="D15" s="111">
        <v>90381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si="1"/>
        <v>90381</v>
      </c>
      <c r="P15" s="112">
        <f>(O15/P$20)</f>
        <v>278.0953846153846</v>
      </c>
      <c r="Q15" s="113"/>
    </row>
    <row r="16" spans="1:134" ht="15.75">
      <c r="A16" s="114" t="s">
        <v>36</v>
      </c>
      <c r="B16" s="115"/>
      <c r="C16" s="116"/>
      <c r="D16" s="117">
        <f>SUM(D17:D17)</f>
        <v>327433</v>
      </c>
      <c r="E16" s="117">
        <f>SUM(E17:E17)</f>
        <v>0</v>
      </c>
      <c r="F16" s="117">
        <f>SUM(F17:F17)</f>
        <v>0</v>
      </c>
      <c r="G16" s="117">
        <f>SUM(G17:G17)</f>
        <v>0</v>
      </c>
      <c r="H16" s="117">
        <f>SUM(H17:H17)</f>
        <v>0</v>
      </c>
      <c r="I16" s="117">
        <f>SUM(I17:I17)</f>
        <v>0</v>
      </c>
      <c r="J16" s="117">
        <f>SUM(J17:J17)</f>
        <v>0</v>
      </c>
      <c r="K16" s="117">
        <f>SUM(K17:K17)</f>
        <v>0</v>
      </c>
      <c r="L16" s="117">
        <f>SUM(L17:L17)</f>
        <v>0</v>
      </c>
      <c r="M16" s="117">
        <f>SUM(M17:M17)</f>
        <v>0</v>
      </c>
      <c r="N16" s="117">
        <f>SUM(N17:N17)</f>
        <v>0</v>
      </c>
      <c r="O16" s="117">
        <f>SUM(D16:N16)</f>
        <v>327433</v>
      </c>
      <c r="P16" s="119">
        <f>(O16/P$20)</f>
        <v>1007.4861538461538</v>
      </c>
      <c r="Q16" s="113"/>
    </row>
    <row r="17" spans="1:120" ht="15.75" thickBot="1">
      <c r="A17" s="108"/>
      <c r="B17" s="109">
        <v>581</v>
      </c>
      <c r="C17" s="110" t="s">
        <v>79</v>
      </c>
      <c r="D17" s="111">
        <v>327433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>SUM(D17:N17)</f>
        <v>327433</v>
      </c>
      <c r="P17" s="112">
        <f>(O17/P$20)</f>
        <v>1007.4861538461538</v>
      </c>
      <c r="Q17" s="113"/>
    </row>
    <row r="18" spans="1:120" ht="16.5" thickBot="1">
      <c r="A18" s="121" t="s">
        <v>10</v>
      </c>
      <c r="B18" s="122"/>
      <c r="C18" s="123"/>
      <c r="D18" s="124">
        <f>SUM(D5,D10,D14,D16)</f>
        <v>844494</v>
      </c>
      <c r="E18" s="124">
        <f t="shared" ref="E18:N18" si="2">SUM(E5,E10,E14,E16)</f>
        <v>0</v>
      </c>
      <c r="F18" s="124">
        <f t="shared" si="2"/>
        <v>0</v>
      </c>
      <c r="G18" s="124">
        <f t="shared" si="2"/>
        <v>0</v>
      </c>
      <c r="H18" s="124">
        <f t="shared" si="2"/>
        <v>0</v>
      </c>
      <c r="I18" s="124">
        <f t="shared" si="2"/>
        <v>587137</v>
      </c>
      <c r="J18" s="124">
        <f t="shared" si="2"/>
        <v>0</v>
      </c>
      <c r="K18" s="124">
        <f t="shared" si="2"/>
        <v>0</v>
      </c>
      <c r="L18" s="124">
        <f t="shared" si="2"/>
        <v>0</v>
      </c>
      <c r="M18" s="124">
        <f t="shared" si="2"/>
        <v>0</v>
      </c>
      <c r="N18" s="124">
        <f t="shared" si="2"/>
        <v>0</v>
      </c>
      <c r="O18" s="124">
        <f>SUM(D18:N18)</f>
        <v>1431631</v>
      </c>
      <c r="P18" s="125">
        <f>(O18/P$20)</f>
        <v>4405.0184615384615</v>
      </c>
      <c r="Q18" s="106"/>
      <c r="R18" s="12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</row>
    <row r="19" spans="1:120">
      <c r="A19" s="127"/>
      <c r="B19" s="128"/>
      <c r="C19" s="128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30"/>
    </row>
    <row r="20" spans="1:120">
      <c r="A20" s="131"/>
      <c r="B20" s="132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6" t="s">
        <v>82</v>
      </c>
      <c r="N20" s="136"/>
      <c r="O20" s="136"/>
      <c r="P20" s="134">
        <v>325</v>
      </c>
    </row>
    <row r="21" spans="1:120">
      <c r="A21" s="137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9"/>
    </row>
    <row r="22" spans="1:120" ht="15.75" customHeight="1" thickBot="1">
      <c r="A22" s="140" t="s">
        <v>34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2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81" t="s">
        <v>31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5"/>
      <c r="Q1" s="46"/>
    </row>
    <row r="2" spans="1:133" ht="24" thickBot="1">
      <c r="A2" s="184" t="s">
        <v>46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5"/>
      <c r="Q2" s="46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47"/>
      <c r="N3" s="48"/>
      <c r="O3" s="196" t="s">
        <v>17</v>
      </c>
      <c r="P3" s="49"/>
      <c r="Q3" s="46"/>
    </row>
    <row r="4" spans="1:133" ht="32.25" customHeight="1" thickBot="1">
      <c r="A4" s="190"/>
      <c r="B4" s="191"/>
      <c r="C4" s="19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SUM(D6:D8)</f>
        <v>263721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5" si="1">SUM(D5:M5)</f>
        <v>263721</v>
      </c>
      <c r="O5" s="58">
        <f t="shared" ref="O5:O15" si="2">(N5/O$17)</f>
        <v>941.86071428571427</v>
      </c>
      <c r="P5" s="59"/>
    </row>
    <row r="6" spans="1:133">
      <c r="A6" s="61"/>
      <c r="B6" s="62">
        <v>513</v>
      </c>
      <c r="C6" s="63" t="s">
        <v>19</v>
      </c>
      <c r="D6" s="64">
        <v>117484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117484</v>
      </c>
      <c r="O6" s="65">
        <f t="shared" si="2"/>
        <v>419.58571428571429</v>
      </c>
      <c r="P6" s="66"/>
    </row>
    <row r="7" spans="1:133">
      <c r="A7" s="61"/>
      <c r="B7" s="62">
        <v>514</v>
      </c>
      <c r="C7" s="63" t="s">
        <v>20</v>
      </c>
      <c r="D7" s="64">
        <v>18000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18000</v>
      </c>
      <c r="O7" s="65">
        <f t="shared" si="2"/>
        <v>64.285714285714292</v>
      </c>
      <c r="P7" s="66"/>
    </row>
    <row r="8" spans="1:133">
      <c r="A8" s="61"/>
      <c r="B8" s="62">
        <v>519</v>
      </c>
      <c r="C8" s="63" t="s">
        <v>47</v>
      </c>
      <c r="D8" s="64">
        <v>128237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128237</v>
      </c>
      <c r="O8" s="65">
        <f t="shared" si="2"/>
        <v>457.9892857142857</v>
      </c>
      <c r="P8" s="66"/>
    </row>
    <row r="9" spans="1:133" ht="15.75">
      <c r="A9" s="67" t="s">
        <v>24</v>
      </c>
      <c r="B9" s="68"/>
      <c r="C9" s="69"/>
      <c r="D9" s="70">
        <f t="shared" ref="D9:M9" si="3">SUM(D10:D12)</f>
        <v>0</v>
      </c>
      <c r="E9" s="70">
        <f t="shared" si="3"/>
        <v>0</v>
      </c>
      <c r="F9" s="70">
        <f t="shared" si="3"/>
        <v>0</v>
      </c>
      <c r="G9" s="70">
        <f t="shared" si="3"/>
        <v>0</v>
      </c>
      <c r="H9" s="70">
        <f t="shared" si="3"/>
        <v>0</v>
      </c>
      <c r="I9" s="70">
        <f t="shared" si="3"/>
        <v>423935</v>
      </c>
      <c r="J9" s="70">
        <f t="shared" si="3"/>
        <v>0</v>
      </c>
      <c r="K9" s="70">
        <f t="shared" si="3"/>
        <v>0</v>
      </c>
      <c r="L9" s="70">
        <f t="shared" si="3"/>
        <v>0</v>
      </c>
      <c r="M9" s="70">
        <f t="shared" si="3"/>
        <v>0</v>
      </c>
      <c r="N9" s="71">
        <f t="shared" si="1"/>
        <v>423935</v>
      </c>
      <c r="O9" s="72">
        <f t="shared" si="2"/>
        <v>1514.0535714285713</v>
      </c>
      <c r="P9" s="73"/>
    </row>
    <row r="10" spans="1:133">
      <c r="A10" s="61"/>
      <c r="B10" s="62">
        <v>533</v>
      </c>
      <c r="C10" s="63" t="s">
        <v>25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166944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166944</v>
      </c>
      <c r="O10" s="65">
        <f t="shared" si="2"/>
        <v>596.2285714285714</v>
      </c>
      <c r="P10" s="66"/>
    </row>
    <row r="11" spans="1:133">
      <c r="A11" s="61"/>
      <c r="B11" s="62">
        <v>534</v>
      </c>
      <c r="C11" s="63" t="s">
        <v>48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76148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76148</v>
      </c>
      <c r="O11" s="65">
        <f t="shared" si="2"/>
        <v>271.95714285714286</v>
      </c>
      <c r="P11" s="66"/>
    </row>
    <row r="12" spans="1:133">
      <c r="A12" s="61"/>
      <c r="B12" s="62">
        <v>535</v>
      </c>
      <c r="C12" s="63" t="s">
        <v>27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180843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180843</v>
      </c>
      <c r="O12" s="65">
        <f t="shared" si="2"/>
        <v>645.86785714285713</v>
      </c>
      <c r="P12" s="66"/>
    </row>
    <row r="13" spans="1:133" ht="15.75">
      <c r="A13" s="67" t="s">
        <v>28</v>
      </c>
      <c r="B13" s="68"/>
      <c r="C13" s="69"/>
      <c r="D13" s="70">
        <f t="shared" ref="D13:M13" si="4">SUM(D14:D14)</f>
        <v>53388</v>
      </c>
      <c r="E13" s="70">
        <f t="shared" si="4"/>
        <v>0</v>
      </c>
      <c r="F13" s="70">
        <f t="shared" si="4"/>
        <v>0</v>
      </c>
      <c r="G13" s="70">
        <f t="shared" si="4"/>
        <v>0</v>
      </c>
      <c r="H13" s="70">
        <f t="shared" si="4"/>
        <v>0</v>
      </c>
      <c r="I13" s="70">
        <f t="shared" si="4"/>
        <v>0</v>
      </c>
      <c r="J13" s="70">
        <f t="shared" si="4"/>
        <v>0</v>
      </c>
      <c r="K13" s="70">
        <f t="shared" si="4"/>
        <v>0</v>
      </c>
      <c r="L13" s="70">
        <f t="shared" si="4"/>
        <v>0</v>
      </c>
      <c r="M13" s="70">
        <f t="shared" si="4"/>
        <v>0</v>
      </c>
      <c r="N13" s="70">
        <f t="shared" si="1"/>
        <v>53388</v>
      </c>
      <c r="O13" s="72">
        <f t="shared" si="2"/>
        <v>190.67142857142858</v>
      </c>
      <c r="P13" s="66"/>
    </row>
    <row r="14" spans="1:133" ht="15.75" thickBot="1">
      <c r="A14" s="61"/>
      <c r="B14" s="62">
        <v>572</v>
      </c>
      <c r="C14" s="63" t="s">
        <v>49</v>
      </c>
      <c r="D14" s="64">
        <v>53388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53388</v>
      </c>
      <c r="O14" s="65">
        <f t="shared" si="2"/>
        <v>190.67142857142858</v>
      </c>
      <c r="P14" s="66"/>
    </row>
    <row r="15" spans="1:133" ht="16.5" thickBot="1">
      <c r="A15" s="74" t="s">
        <v>10</v>
      </c>
      <c r="B15" s="75"/>
      <c r="C15" s="76"/>
      <c r="D15" s="77">
        <f>SUM(D5,D9,D13)</f>
        <v>317109</v>
      </c>
      <c r="E15" s="77">
        <f t="shared" ref="E15:M15" si="5">SUM(E5,E9,E13)</f>
        <v>0</v>
      </c>
      <c r="F15" s="77">
        <f t="shared" si="5"/>
        <v>0</v>
      </c>
      <c r="G15" s="77">
        <f t="shared" si="5"/>
        <v>0</v>
      </c>
      <c r="H15" s="77">
        <f t="shared" si="5"/>
        <v>0</v>
      </c>
      <c r="I15" s="77">
        <f t="shared" si="5"/>
        <v>423935</v>
      </c>
      <c r="J15" s="77">
        <f t="shared" si="5"/>
        <v>0</v>
      </c>
      <c r="K15" s="77">
        <f t="shared" si="5"/>
        <v>0</v>
      </c>
      <c r="L15" s="77">
        <f t="shared" si="5"/>
        <v>0</v>
      </c>
      <c r="M15" s="77">
        <f t="shared" si="5"/>
        <v>0</v>
      </c>
      <c r="N15" s="77">
        <f t="shared" si="1"/>
        <v>741044</v>
      </c>
      <c r="O15" s="78">
        <f t="shared" si="2"/>
        <v>2646.5857142857144</v>
      </c>
      <c r="P15" s="59"/>
      <c r="Q15" s="79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</row>
    <row r="16" spans="1:133">
      <c r="A16" s="81"/>
      <c r="B16" s="82"/>
      <c r="C16" s="82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4"/>
    </row>
    <row r="17" spans="1:15">
      <c r="A17" s="85"/>
      <c r="B17" s="86"/>
      <c r="C17" s="86"/>
      <c r="D17" s="87"/>
      <c r="E17" s="87"/>
      <c r="F17" s="87"/>
      <c r="G17" s="87"/>
      <c r="H17" s="87"/>
      <c r="I17" s="87"/>
      <c r="J17" s="87"/>
      <c r="K17" s="87"/>
      <c r="L17" s="174" t="s">
        <v>50</v>
      </c>
      <c r="M17" s="174"/>
      <c r="N17" s="174"/>
      <c r="O17" s="88">
        <v>280</v>
      </c>
    </row>
    <row r="18" spans="1:15">
      <c r="A18" s="175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7"/>
    </row>
    <row r="19" spans="1:15" ht="15.75" customHeight="1" thickBot="1">
      <c r="A19" s="178" t="s">
        <v>34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80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255321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255321</v>
      </c>
      <c r="O5" s="30">
        <f t="shared" ref="O5:O16" si="2">(N5/O$18)</f>
        <v>895.86315789473679</v>
      </c>
      <c r="P5" s="6"/>
    </row>
    <row r="6" spans="1:133">
      <c r="A6" s="12"/>
      <c r="B6" s="42">
        <v>513</v>
      </c>
      <c r="C6" s="19" t="s">
        <v>19</v>
      </c>
      <c r="D6" s="43">
        <v>117078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117078</v>
      </c>
      <c r="O6" s="44">
        <f t="shared" si="2"/>
        <v>410.8</v>
      </c>
      <c r="P6" s="9"/>
    </row>
    <row r="7" spans="1:133">
      <c r="A7" s="12"/>
      <c r="B7" s="42">
        <v>514</v>
      </c>
      <c r="C7" s="19" t="s">
        <v>20</v>
      </c>
      <c r="D7" s="43">
        <v>18000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18000</v>
      </c>
      <c r="O7" s="44">
        <f t="shared" si="2"/>
        <v>63.157894736842103</v>
      </c>
      <c r="P7" s="9"/>
    </row>
    <row r="8" spans="1:133">
      <c r="A8" s="12"/>
      <c r="B8" s="42">
        <v>517</v>
      </c>
      <c r="C8" s="19" t="s">
        <v>40</v>
      </c>
      <c r="D8" s="43">
        <v>6787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6787</v>
      </c>
      <c r="O8" s="44">
        <f t="shared" si="2"/>
        <v>23.814035087719297</v>
      </c>
      <c r="P8" s="9"/>
    </row>
    <row r="9" spans="1:133">
      <c r="A9" s="12"/>
      <c r="B9" s="42">
        <v>519</v>
      </c>
      <c r="C9" s="19" t="s">
        <v>21</v>
      </c>
      <c r="D9" s="43">
        <v>113456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113456</v>
      </c>
      <c r="O9" s="44">
        <f t="shared" si="2"/>
        <v>398.09122807017542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SUM(D11:D13)</f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392900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392900</v>
      </c>
      <c r="O10" s="41">
        <f t="shared" si="2"/>
        <v>1378.5964912280701</v>
      </c>
      <c r="P10" s="10"/>
    </row>
    <row r="11" spans="1:133">
      <c r="A11" s="12"/>
      <c r="B11" s="42">
        <v>533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132462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132462</v>
      </c>
      <c r="O11" s="44">
        <f t="shared" si="2"/>
        <v>464.77894736842103</v>
      </c>
      <c r="P11" s="9"/>
    </row>
    <row r="12" spans="1:133">
      <c r="A12" s="12"/>
      <c r="B12" s="42">
        <v>534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62597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62597</v>
      </c>
      <c r="O12" s="44">
        <f t="shared" si="2"/>
        <v>219.63859649122807</v>
      </c>
      <c r="P12" s="9"/>
    </row>
    <row r="13" spans="1:133">
      <c r="A13" s="12"/>
      <c r="B13" s="42">
        <v>535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197841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197841</v>
      </c>
      <c r="O13" s="44">
        <f t="shared" si="2"/>
        <v>694.17894736842106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SUM(D15:D15)</f>
        <v>369430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369430</v>
      </c>
      <c r="O14" s="41">
        <f t="shared" si="2"/>
        <v>1296.2456140350878</v>
      </c>
      <c r="P14" s="9"/>
    </row>
    <row r="15" spans="1:133" ht="15.75" thickBot="1">
      <c r="A15" s="12"/>
      <c r="B15" s="42">
        <v>572</v>
      </c>
      <c r="C15" s="19" t="s">
        <v>29</v>
      </c>
      <c r="D15" s="43">
        <v>369430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369430</v>
      </c>
      <c r="O15" s="44">
        <f t="shared" si="2"/>
        <v>1296.2456140350878</v>
      </c>
      <c r="P15" s="9"/>
    </row>
    <row r="16" spans="1:133" ht="16.5" thickBot="1">
      <c r="A16" s="13" t="s">
        <v>10</v>
      </c>
      <c r="B16" s="21"/>
      <c r="C16" s="20"/>
      <c r="D16" s="14">
        <f>SUM(D5,D10,D14)</f>
        <v>624751</v>
      </c>
      <c r="E16" s="14">
        <f t="shared" ref="E16:M16" si="5">SUM(E5,E10,E14)</f>
        <v>0</v>
      </c>
      <c r="F16" s="14">
        <f t="shared" si="5"/>
        <v>0</v>
      </c>
      <c r="G16" s="14">
        <f t="shared" si="5"/>
        <v>0</v>
      </c>
      <c r="H16" s="14">
        <f t="shared" si="5"/>
        <v>0</v>
      </c>
      <c r="I16" s="14">
        <f t="shared" si="5"/>
        <v>392900</v>
      </c>
      <c r="J16" s="14">
        <f t="shared" si="5"/>
        <v>0</v>
      </c>
      <c r="K16" s="14">
        <f t="shared" si="5"/>
        <v>0</v>
      </c>
      <c r="L16" s="14">
        <f t="shared" si="5"/>
        <v>0</v>
      </c>
      <c r="M16" s="14">
        <f t="shared" si="5"/>
        <v>0</v>
      </c>
      <c r="N16" s="14">
        <f t="shared" si="1"/>
        <v>1017651</v>
      </c>
      <c r="O16" s="35">
        <f t="shared" si="2"/>
        <v>3570.7052631578949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60" t="s">
        <v>43</v>
      </c>
      <c r="M18" s="160"/>
      <c r="N18" s="160"/>
      <c r="O18" s="39">
        <v>285</v>
      </c>
    </row>
    <row r="19" spans="1:15">
      <c r="A19" s="161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  <row r="20" spans="1:15" ht="15.75" customHeight="1" thickBot="1">
      <c r="A20" s="162" t="s">
        <v>34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2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235392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235392</v>
      </c>
      <c r="O5" s="30">
        <f t="shared" ref="O5:O16" si="2">(N5/O$18)</f>
        <v>823.04895104895104</v>
      </c>
      <c r="P5" s="6"/>
    </row>
    <row r="6" spans="1:133">
      <c r="A6" s="12"/>
      <c r="B6" s="42">
        <v>513</v>
      </c>
      <c r="C6" s="19" t="s">
        <v>19</v>
      </c>
      <c r="D6" s="43">
        <v>113571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113571</v>
      </c>
      <c r="O6" s="44">
        <f t="shared" si="2"/>
        <v>397.10139860139861</v>
      </c>
      <c r="P6" s="9"/>
    </row>
    <row r="7" spans="1:133">
      <c r="A7" s="12"/>
      <c r="B7" s="42">
        <v>514</v>
      </c>
      <c r="C7" s="19" t="s">
        <v>20</v>
      </c>
      <c r="D7" s="43">
        <v>18600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18600</v>
      </c>
      <c r="O7" s="44">
        <f t="shared" si="2"/>
        <v>65.03496503496504</v>
      </c>
      <c r="P7" s="9"/>
    </row>
    <row r="8" spans="1:133">
      <c r="A8" s="12"/>
      <c r="B8" s="42">
        <v>517</v>
      </c>
      <c r="C8" s="19" t="s">
        <v>40</v>
      </c>
      <c r="D8" s="43">
        <v>6788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6788</v>
      </c>
      <c r="O8" s="44">
        <f t="shared" si="2"/>
        <v>23.734265734265733</v>
      </c>
      <c r="P8" s="9"/>
    </row>
    <row r="9" spans="1:133">
      <c r="A9" s="12"/>
      <c r="B9" s="42">
        <v>519</v>
      </c>
      <c r="C9" s="19" t="s">
        <v>21</v>
      </c>
      <c r="D9" s="43">
        <v>96433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96433</v>
      </c>
      <c r="O9" s="44">
        <f t="shared" si="2"/>
        <v>337.17832167832165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SUM(D11:D13)</f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379590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379590</v>
      </c>
      <c r="O10" s="41">
        <f t="shared" si="2"/>
        <v>1327.2377622377621</v>
      </c>
      <c r="P10" s="10"/>
    </row>
    <row r="11" spans="1:133">
      <c r="A11" s="12"/>
      <c r="B11" s="42">
        <v>533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141021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141021</v>
      </c>
      <c r="O11" s="44">
        <f t="shared" si="2"/>
        <v>493.08041958041957</v>
      </c>
      <c r="P11" s="9"/>
    </row>
    <row r="12" spans="1:133">
      <c r="A12" s="12"/>
      <c r="B12" s="42">
        <v>534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64762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64762</v>
      </c>
      <c r="O12" s="44">
        <f t="shared" si="2"/>
        <v>226.44055944055944</v>
      </c>
      <c r="P12" s="9"/>
    </row>
    <row r="13" spans="1:133">
      <c r="A13" s="12"/>
      <c r="B13" s="42">
        <v>535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173807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173807</v>
      </c>
      <c r="O13" s="44">
        <f t="shared" si="2"/>
        <v>607.71678321678326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SUM(D15:D15)</f>
        <v>413068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413068</v>
      </c>
      <c r="O14" s="41">
        <f t="shared" si="2"/>
        <v>1444.2937062937062</v>
      </c>
      <c r="P14" s="9"/>
    </row>
    <row r="15" spans="1:133" ht="15.75" thickBot="1">
      <c r="A15" s="12"/>
      <c r="B15" s="42">
        <v>572</v>
      </c>
      <c r="C15" s="19" t="s">
        <v>29</v>
      </c>
      <c r="D15" s="43">
        <v>413068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413068</v>
      </c>
      <c r="O15" s="44">
        <f t="shared" si="2"/>
        <v>1444.2937062937062</v>
      </c>
      <c r="P15" s="9"/>
    </row>
    <row r="16" spans="1:133" ht="16.5" thickBot="1">
      <c r="A16" s="13" t="s">
        <v>10</v>
      </c>
      <c r="B16" s="21"/>
      <c r="C16" s="20"/>
      <c r="D16" s="14">
        <f>SUM(D5,D10,D14)</f>
        <v>648460</v>
      </c>
      <c r="E16" s="14">
        <f t="shared" ref="E16:M16" si="5">SUM(E5,E10,E14)</f>
        <v>0</v>
      </c>
      <c r="F16" s="14">
        <f t="shared" si="5"/>
        <v>0</v>
      </c>
      <c r="G16" s="14">
        <f t="shared" si="5"/>
        <v>0</v>
      </c>
      <c r="H16" s="14">
        <f t="shared" si="5"/>
        <v>0</v>
      </c>
      <c r="I16" s="14">
        <f t="shared" si="5"/>
        <v>379590</v>
      </c>
      <c r="J16" s="14">
        <f t="shared" si="5"/>
        <v>0</v>
      </c>
      <c r="K16" s="14">
        <f t="shared" si="5"/>
        <v>0</v>
      </c>
      <c r="L16" s="14">
        <f t="shared" si="5"/>
        <v>0</v>
      </c>
      <c r="M16" s="14">
        <f t="shared" si="5"/>
        <v>0</v>
      </c>
      <c r="N16" s="14">
        <f t="shared" si="1"/>
        <v>1028050</v>
      </c>
      <c r="O16" s="35">
        <f t="shared" si="2"/>
        <v>3594.5804195804194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60" t="s">
        <v>41</v>
      </c>
      <c r="M18" s="160"/>
      <c r="N18" s="160"/>
      <c r="O18" s="39">
        <v>286</v>
      </c>
    </row>
    <row r="19" spans="1:15">
      <c r="A19" s="161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  <row r="20" spans="1:15" ht="15.75" customHeight="1" thickBot="1">
      <c r="A20" s="162" t="s">
        <v>34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2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241690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241690</v>
      </c>
      <c r="O5" s="30">
        <f t="shared" ref="O5:O17" si="2">(N5/O$19)</f>
        <v>836.29757785467132</v>
      </c>
      <c r="P5" s="6"/>
    </row>
    <row r="6" spans="1:133">
      <c r="A6" s="12"/>
      <c r="B6" s="42">
        <v>513</v>
      </c>
      <c r="C6" s="19" t="s">
        <v>19</v>
      </c>
      <c r="D6" s="43">
        <v>123735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123735</v>
      </c>
      <c r="O6" s="44">
        <f t="shared" si="2"/>
        <v>428.14878892733566</v>
      </c>
      <c r="P6" s="9"/>
    </row>
    <row r="7" spans="1:133">
      <c r="A7" s="12"/>
      <c r="B7" s="42">
        <v>514</v>
      </c>
      <c r="C7" s="19" t="s">
        <v>20</v>
      </c>
      <c r="D7" s="43">
        <v>10800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10800</v>
      </c>
      <c r="O7" s="44">
        <f t="shared" si="2"/>
        <v>37.370242214532873</v>
      </c>
      <c r="P7" s="9"/>
    </row>
    <row r="8" spans="1:133">
      <c r="A8" s="12"/>
      <c r="B8" s="42">
        <v>519</v>
      </c>
      <c r="C8" s="19" t="s">
        <v>21</v>
      </c>
      <c r="D8" s="43">
        <v>107155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107155</v>
      </c>
      <c r="O8" s="44">
        <f t="shared" si="2"/>
        <v>370.77854671280278</v>
      </c>
      <c r="P8" s="9"/>
    </row>
    <row r="9" spans="1:133" ht="15.75">
      <c r="A9" s="26" t="s">
        <v>24</v>
      </c>
      <c r="B9" s="27"/>
      <c r="C9" s="28"/>
      <c r="D9" s="29">
        <f t="shared" ref="D9:M9" si="3">SUM(D10:D12)</f>
        <v>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367994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367994</v>
      </c>
      <c r="O9" s="41">
        <f t="shared" si="2"/>
        <v>1273.3356401384083</v>
      </c>
      <c r="P9" s="10"/>
    </row>
    <row r="10" spans="1:133">
      <c r="A10" s="12"/>
      <c r="B10" s="42">
        <v>533</v>
      </c>
      <c r="C10" s="19" t="s">
        <v>25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109374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109374</v>
      </c>
      <c r="O10" s="44">
        <f t="shared" si="2"/>
        <v>378.45674740484429</v>
      </c>
      <c r="P10" s="9"/>
    </row>
    <row r="11" spans="1:133">
      <c r="A11" s="12"/>
      <c r="B11" s="42">
        <v>534</v>
      </c>
      <c r="C11" s="19" t="s">
        <v>26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79554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79554</v>
      </c>
      <c r="O11" s="44">
        <f t="shared" si="2"/>
        <v>275.27335640138409</v>
      </c>
      <c r="P11" s="9"/>
    </row>
    <row r="12" spans="1:133">
      <c r="A12" s="12"/>
      <c r="B12" s="42">
        <v>535</v>
      </c>
      <c r="C12" s="19" t="s">
        <v>27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179066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179066</v>
      </c>
      <c r="O12" s="44">
        <f t="shared" si="2"/>
        <v>619.60553633217989</v>
      </c>
      <c r="P12" s="9"/>
    </row>
    <row r="13" spans="1:133" ht="15.75">
      <c r="A13" s="26" t="s">
        <v>28</v>
      </c>
      <c r="B13" s="27"/>
      <c r="C13" s="28"/>
      <c r="D13" s="29">
        <f t="shared" ref="D13:M13" si="4">SUM(D14:D14)</f>
        <v>165855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165855</v>
      </c>
      <c r="O13" s="41">
        <f t="shared" si="2"/>
        <v>573.89273356401384</v>
      </c>
      <c r="P13" s="9"/>
    </row>
    <row r="14" spans="1:133">
      <c r="A14" s="12"/>
      <c r="B14" s="42">
        <v>572</v>
      </c>
      <c r="C14" s="19" t="s">
        <v>29</v>
      </c>
      <c r="D14" s="43">
        <v>165855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165855</v>
      </c>
      <c r="O14" s="44">
        <f t="shared" si="2"/>
        <v>573.89273356401384</v>
      </c>
      <c r="P14" s="9"/>
    </row>
    <row r="15" spans="1:133" ht="15.75">
      <c r="A15" s="26" t="s">
        <v>36</v>
      </c>
      <c r="B15" s="27"/>
      <c r="C15" s="28"/>
      <c r="D15" s="29">
        <f t="shared" ref="D15:M15" si="5">SUM(D16:D16)</f>
        <v>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151212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151212</v>
      </c>
      <c r="O15" s="41">
        <f t="shared" si="2"/>
        <v>523.2249134948097</v>
      </c>
      <c r="P15" s="9"/>
    </row>
    <row r="16" spans="1:133" ht="15.75" thickBot="1">
      <c r="A16" s="12"/>
      <c r="B16" s="42">
        <v>581</v>
      </c>
      <c r="C16" s="19" t="s">
        <v>37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151212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151212</v>
      </c>
      <c r="O16" s="44">
        <f t="shared" si="2"/>
        <v>523.2249134948097</v>
      </c>
      <c r="P16" s="9"/>
    </row>
    <row r="17" spans="1:119" ht="16.5" thickBot="1">
      <c r="A17" s="13" t="s">
        <v>10</v>
      </c>
      <c r="B17" s="21"/>
      <c r="C17" s="20"/>
      <c r="D17" s="14">
        <f>SUM(D5,D9,D13,D15)</f>
        <v>407545</v>
      </c>
      <c r="E17" s="14">
        <f t="shared" ref="E17:M17" si="6">SUM(E5,E9,E13,E15)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519206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926751</v>
      </c>
      <c r="O17" s="35">
        <f t="shared" si="2"/>
        <v>3206.750865051903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60" t="s">
        <v>38</v>
      </c>
      <c r="M19" s="160"/>
      <c r="N19" s="160"/>
      <c r="O19" s="39">
        <v>289</v>
      </c>
    </row>
    <row r="20" spans="1:119">
      <c r="A20" s="161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  <row r="21" spans="1:119" ht="15.75" customHeight="1" thickBot="1">
      <c r="A21" s="162" t="s">
        <v>34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2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296905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296905</v>
      </c>
      <c r="O5" s="30">
        <f t="shared" ref="O5:O15" si="2">(N5/O$17)</f>
        <v>1013.3276450511945</v>
      </c>
      <c r="P5" s="6"/>
    </row>
    <row r="6" spans="1:133">
      <c r="A6" s="12"/>
      <c r="B6" s="42">
        <v>513</v>
      </c>
      <c r="C6" s="19" t="s">
        <v>19</v>
      </c>
      <c r="D6" s="43">
        <v>125894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125894</v>
      </c>
      <c r="O6" s="44">
        <f t="shared" si="2"/>
        <v>429.67235494880543</v>
      </c>
      <c r="P6" s="9"/>
    </row>
    <row r="7" spans="1:133">
      <c r="A7" s="12"/>
      <c r="B7" s="42">
        <v>514</v>
      </c>
      <c r="C7" s="19" t="s">
        <v>20</v>
      </c>
      <c r="D7" s="43">
        <v>9548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9548</v>
      </c>
      <c r="O7" s="44">
        <f t="shared" si="2"/>
        <v>32.587030716723547</v>
      </c>
      <c r="P7" s="9"/>
    </row>
    <row r="8" spans="1:133">
      <c r="A8" s="12"/>
      <c r="B8" s="42">
        <v>519</v>
      </c>
      <c r="C8" s="19" t="s">
        <v>21</v>
      </c>
      <c r="D8" s="43">
        <v>161463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161463</v>
      </c>
      <c r="O8" s="44">
        <f t="shared" si="2"/>
        <v>551.06825938566556</v>
      </c>
      <c r="P8" s="9"/>
    </row>
    <row r="9" spans="1:133" ht="15.75">
      <c r="A9" s="26" t="s">
        <v>24</v>
      </c>
      <c r="B9" s="27"/>
      <c r="C9" s="28"/>
      <c r="D9" s="29">
        <f t="shared" ref="D9:M9" si="3">SUM(D10:D12)</f>
        <v>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392683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392683</v>
      </c>
      <c r="O9" s="41">
        <f t="shared" si="2"/>
        <v>1340.2150170648465</v>
      </c>
      <c r="P9" s="10"/>
    </row>
    <row r="10" spans="1:133">
      <c r="A10" s="12"/>
      <c r="B10" s="42">
        <v>533</v>
      </c>
      <c r="C10" s="19" t="s">
        <v>25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89819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89819</v>
      </c>
      <c r="O10" s="44">
        <f t="shared" si="2"/>
        <v>306.54948805460754</v>
      </c>
      <c r="P10" s="9"/>
    </row>
    <row r="11" spans="1:133">
      <c r="A11" s="12"/>
      <c r="B11" s="42">
        <v>534</v>
      </c>
      <c r="C11" s="19" t="s">
        <v>26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74479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74479</v>
      </c>
      <c r="O11" s="44">
        <f t="shared" si="2"/>
        <v>254.19453924914677</v>
      </c>
      <c r="P11" s="9"/>
    </row>
    <row r="12" spans="1:133">
      <c r="A12" s="12"/>
      <c r="B12" s="42">
        <v>535</v>
      </c>
      <c r="C12" s="19" t="s">
        <v>27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228385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228385</v>
      </c>
      <c r="O12" s="44">
        <f t="shared" si="2"/>
        <v>779.47098976109214</v>
      </c>
      <c r="P12" s="9"/>
    </row>
    <row r="13" spans="1:133" ht="15.75">
      <c r="A13" s="26" t="s">
        <v>28</v>
      </c>
      <c r="B13" s="27"/>
      <c r="C13" s="28"/>
      <c r="D13" s="29">
        <f t="shared" ref="D13:M13" si="4">SUM(D14:D14)</f>
        <v>404138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404138</v>
      </c>
      <c r="O13" s="41">
        <f t="shared" si="2"/>
        <v>1379.3105802047783</v>
      </c>
      <c r="P13" s="9"/>
    </row>
    <row r="14" spans="1:133" ht="15.75" thickBot="1">
      <c r="A14" s="12"/>
      <c r="B14" s="42">
        <v>572</v>
      </c>
      <c r="C14" s="19" t="s">
        <v>29</v>
      </c>
      <c r="D14" s="43">
        <v>404138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404138</v>
      </c>
      <c r="O14" s="44">
        <f t="shared" si="2"/>
        <v>1379.3105802047783</v>
      </c>
      <c r="P14" s="9"/>
    </row>
    <row r="15" spans="1:133" ht="16.5" thickBot="1">
      <c r="A15" s="13" t="s">
        <v>10</v>
      </c>
      <c r="B15" s="21"/>
      <c r="C15" s="20"/>
      <c r="D15" s="14">
        <f>SUM(D5,D9,D13)</f>
        <v>701043</v>
      </c>
      <c r="E15" s="14">
        <f t="shared" ref="E15:M15" si="5">SUM(E5,E9,E13)</f>
        <v>0</v>
      </c>
      <c r="F15" s="14">
        <f t="shared" si="5"/>
        <v>0</v>
      </c>
      <c r="G15" s="14">
        <f t="shared" si="5"/>
        <v>0</v>
      </c>
      <c r="H15" s="14">
        <f t="shared" si="5"/>
        <v>0</v>
      </c>
      <c r="I15" s="14">
        <f t="shared" si="5"/>
        <v>392683</v>
      </c>
      <c r="J15" s="14">
        <f t="shared" si="5"/>
        <v>0</v>
      </c>
      <c r="K15" s="14">
        <f t="shared" si="5"/>
        <v>0</v>
      </c>
      <c r="L15" s="14">
        <f t="shared" si="5"/>
        <v>0</v>
      </c>
      <c r="M15" s="14">
        <f t="shared" si="5"/>
        <v>0</v>
      </c>
      <c r="N15" s="14">
        <f t="shared" si="1"/>
        <v>1093726</v>
      </c>
      <c r="O15" s="35">
        <f t="shared" si="2"/>
        <v>3732.8532423208189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60" t="s">
        <v>33</v>
      </c>
      <c r="M17" s="160"/>
      <c r="N17" s="160"/>
      <c r="O17" s="39">
        <v>293</v>
      </c>
    </row>
    <row r="18" spans="1:15">
      <c r="A18" s="161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9"/>
    </row>
    <row r="19" spans="1:15" ht="15.75" customHeight="1" thickBot="1">
      <c r="A19" s="162" t="s">
        <v>34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2"/>
    </row>
  </sheetData>
  <mergeCells count="10">
    <mergeCell ref="A19:O19"/>
    <mergeCell ref="L17:N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260832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260832</v>
      </c>
      <c r="O5" s="30">
        <f t="shared" ref="O5:O17" si="2">(N5/O$19)</f>
        <v>807.52941176470586</v>
      </c>
      <c r="P5" s="6"/>
    </row>
    <row r="6" spans="1:133">
      <c r="A6" s="12"/>
      <c r="B6" s="42">
        <v>513</v>
      </c>
      <c r="C6" s="19" t="s">
        <v>19</v>
      </c>
      <c r="D6" s="43">
        <v>137017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137017</v>
      </c>
      <c r="O6" s="44">
        <f t="shared" si="2"/>
        <v>424.2012383900929</v>
      </c>
      <c r="P6" s="9"/>
    </row>
    <row r="7" spans="1:133">
      <c r="A7" s="12"/>
      <c r="B7" s="42">
        <v>514</v>
      </c>
      <c r="C7" s="19" t="s">
        <v>20</v>
      </c>
      <c r="D7" s="43">
        <v>11700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11700</v>
      </c>
      <c r="O7" s="44">
        <f t="shared" si="2"/>
        <v>36.222910216718269</v>
      </c>
      <c r="P7" s="9"/>
    </row>
    <row r="8" spans="1:133">
      <c r="A8" s="12"/>
      <c r="B8" s="42">
        <v>519</v>
      </c>
      <c r="C8" s="19" t="s">
        <v>21</v>
      </c>
      <c r="D8" s="43">
        <v>112115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112115</v>
      </c>
      <c r="O8" s="44">
        <f t="shared" si="2"/>
        <v>347.10526315789474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13840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13840</v>
      </c>
      <c r="O9" s="41">
        <f t="shared" si="2"/>
        <v>42.848297213622288</v>
      </c>
      <c r="P9" s="10"/>
    </row>
    <row r="10" spans="1:133">
      <c r="A10" s="12"/>
      <c r="B10" s="42">
        <v>522</v>
      </c>
      <c r="C10" s="19" t="s">
        <v>23</v>
      </c>
      <c r="D10" s="43">
        <v>13840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13840</v>
      </c>
      <c r="O10" s="44">
        <f t="shared" si="2"/>
        <v>42.848297213622288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411449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411449</v>
      </c>
      <c r="O11" s="41">
        <f t="shared" si="2"/>
        <v>1273.8359133126935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126857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126857</v>
      </c>
      <c r="O12" s="44">
        <f t="shared" si="2"/>
        <v>392.74613003095976</v>
      </c>
      <c r="P12" s="9"/>
    </row>
    <row r="13" spans="1:133">
      <c r="A13" s="12"/>
      <c r="B13" s="42">
        <v>534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77708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77708</v>
      </c>
      <c r="O13" s="44">
        <f t="shared" si="2"/>
        <v>240.58204334365325</v>
      </c>
      <c r="P13" s="9"/>
    </row>
    <row r="14" spans="1:133">
      <c r="A14" s="12"/>
      <c r="B14" s="42">
        <v>535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206884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206884</v>
      </c>
      <c r="O14" s="44">
        <f t="shared" si="2"/>
        <v>640.50773993808048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137817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137817</v>
      </c>
      <c r="O15" s="41">
        <f t="shared" si="2"/>
        <v>426.67801857585141</v>
      </c>
      <c r="P15" s="9"/>
    </row>
    <row r="16" spans="1:133" ht="15.75" thickBot="1">
      <c r="A16" s="12"/>
      <c r="B16" s="42">
        <v>572</v>
      </c>
      <c r="C16" s="19" t="s">
        <v>29</v>
      </c>
      <c r="D16" s="43">
        <v>137817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137817</v>
      </c>
      <c r="O16" s="44">
        <f t="shared" si="2"/>
        <v>426.67801857585141</v>
      </c>
      <c r="P16" s="9"/>
    </row>
    <row r="17" spans="1:119" ht="16.5" thickBot="1">
      <c r="A17" s="13" t="s">
        <v>10</v>
      </c>
      <c r="B17" s="21"/>
      <c r="C17" s="20"/>
      <c r="D17" s="14">
        <f>SUM(D5,D9,D11,D15)</f>
        <v>412489</v>
      </c>
      <c r="E17" s="14">
        <f t="shared" ref="E17:M17" si="6">SUM(E5,E9,E11,E15)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411449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823938</v>
      </c>
      <c r="O17" s="35">
        <f t="shared" si="2"/>
        <v>2550.8916408668729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60" t="s">
        <v>30</v>
      </c>
      <c r="M19" s="160"/>
      <c r="N19" s="160"/>
      <c r="O19" s="39">
        <v>323</v>
      </c>
    </row>
    <row r="20" spans="1:119">
      <c r="A20" s="161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  <row r="21" spans="1:119" ht="15.75" thickBot="1">
      <c r="A21" s="162" t="s">
        <v>34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2"/>
    </row>
  </sheetData>
  <mergeCells count="10">
    <mergeCell ref="A21:O21"/>
    <mergeCell ref="A20:O20"/>
    <mergeCell ref="L19:N1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401294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401294</v>
      </c>
      <c r="O5" s="30">
        <f t="shared" ref="O5:O19" si="2">(N5/O$21)</f>
        <v>1242.3962848297213</v>
      </c>
      <c r="P5" s="6"/>
    </row>
    <row r="6" spans="1:133">
      <c r="A6" s="12"/>
      <c r="B6" s="42">
        <v>513</v>
      </c>
      <c r="C6" s="19" t="s">
        <v>19</v>
      </c>
      <c r="D6" s="43">
        <v>117340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117340</v>
      </c>
      <c r="O6" s="44">
        <f t="shared" si="2"/>
        <v>363.28173374613004</v>
      </c>
      <c r="P6" s="9"/>
    </row>
    <row r="7" spans="1:133">
      <c r="A7" s="12"/>
      <c r="B7" s="42">
        <v>514</v>
      </c>
      <c r="C7" s="19" t="s">
        <v>20</v>
      </c>
      <c r="D7" s="43">
        <v>10096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10096</v>
      </c>
      <c r="O7" s="44">
        <f t="shared" si="2"/>
        <v>31.256965944272444</v>
      </c>
      <c r="P7" s="9"/>
    </row>
    <row r="8" spans="1:133">
      <c r="A8" s="12"/>
      <c r="B8" s="42">
        <v>519</v>
      </c>
      <c r="C8" s="19" t="s">
        <v>21</v>
      </c>
      <c r="D8" s="43">
        <v>273858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273858</v>
      </c>
      <c r="O8" s="44">
        <f t="shared" si="2"/>
        <v>847.85758513931887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2761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2761</v>
      </c>
      <c r="O9" s="41">
        <f t="shared" si="2"/>
        <v>8.5479876160990713</v>
      </c>
      <c r="P9" s="10"/>
    </row>
    <row r="10" spans="1:133">
      <c r="A10" s="12"/>
      <c r="B10" s="42">
        <v>522</v>
      </c>
      <c r="C10" s="19" t="s">
        <v>23</v>
      </c>
      <c r="D10" s="43">
        <v>2761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2761</v>
      </c>
      <c r="O10" s="44">
        <f t="shared" si="2"/>
        <v>8.5479876160990713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342474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342474</v>
      </c>
      <c r="O11" s="41">
        <f t="shared" si="2"/>
        <v>1060.2910216718267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121996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121996</v>
      </c>
      <c r="O12" s="44">
        <f t="shared" si="2"/>
        <v>377.69659442724458</v>
      </c>
      <c r="P12" s="9"/>
    </row>
    <row r="13" spans="1:133">
      <c r="A13" s="12"/>
      <c r="B13" s="42">
        <v>534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83526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83526</v>
      </c>
      <c r="O13" s="44">
        <f t="shared" si="2"/>
        <v>258.59442724458205</v>
      </c>
      <c r="P13" s="9"/>
    </row>
    <row r="14" spans="1:133">
      <c r="A14" s="12"/>
      <c r="B14" s="42">
        <v>535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136952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136952</v>
      </c>
      <c r="O14" s="44">
        <f t="shared" si="2"/>
        <v>424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544666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544666</v>
      </c>
      <c r="O15" s="41">
        <f t="shared" si="2"/>
        <v>1686.2724458204334</v>
      </c>
      <c r="P15" s="9"/>
    </row>
    <row r="16" spans="1:133">
      <c r="A16" s="12"/>
      <c r="B16" s="42">
        <v>572</v>
      </c>
      <c r="C16" s="19" t="s">
        <v>29</v>
      </c>
      <c r="D16" s="43">
        <v>544666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544666</v>
      </c>
      <c r="O16" s="44">
        <f t="shared" si="2"/>
        <v>1686.2724458204334</v>
      </c>
      <c r="P16" s="9"/>
    </row>
    <row r="17" spans="1:119" ht="15.75">
      <c r="A17" s="26" t="s">
        <v>36</v>
      </c>
      <c r="B17" s="27"/>
      <c r="C17" s="28"/>
      <c r="D17" s="29">
        <f t="shared" ref="D17:M17" si="6">SUM(D18:D18)</f>
        <v>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4800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4800</v>
      </c>
      <c r="O17" s="41">
        <f t="shared" si="2"/>
        <v>14.860681114551083</v>
      </c>
      <c r="P17" s="9"/>
    </row>
    <row r="18" spans="1:119" ht="15.75" thickBot="1">
      <c r="A18" s="12"/>
      <c r="B18" s="42">
        <v>581</v>
      </c>
      <c r="C18" s="19" t="s">
        <v>37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4800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4800</v>
      </c>
      <c r="O18" s="44">
        <f t="shared" si="2"/>
        <v>14.860681114551083</v>
      </c>
      <c r="P18" s="9"/>
    </row>
    <row r="19" spans="1:119" ht="16.5" thickBot="1">
      <c r="A19" s="13" t="s">
        <v>10</v>
      </c>
      <c r="B19" s="21"/>
      <c r="C19" s="20"/>
      <c r="D19" s="14">
        <f>SUM(D5,D9,D11,D15,D17)</f>
        <v>948721</v>
      </c>
      <c r="E19" s="14">
        <f t="shared" ref="E19:M19" si="7">SUM(E5,E9,E11,E15,E17)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347274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1295995</v>
      </c>
      <c r="O19" s="35">
        <f t="shared" si="2"/>
        <v>4012.3684210526317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60" t="s">
        <v>45</v>
      </c>
      <c r="M21" s="160"/>
      <c r="N21" s="160"/>
      <c r="O21" s="39">
        <v>323</v>
      </c>
    </row>
    <row r="22" spans="1:119">
      <c r="A22" s="161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  <row r="23" spans="1:119" ht="15.75" customHeight="1" thickBot="1">
      <c r="A23" s="162" t="s">
        <v>34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336242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336242</v>
      </c>
      <c r="O5" s="30">
        <f t="shared" ref="O5:O17" si="2">(N5/O$19)</f>
        <v>1040.9969040247679</v>
      </c>
      <c r="P5" s="6"/>
    </row>
    <row r="6" spans="1:133">
      <c r="A6" s="12"/>
      <c r="B6" s="42">
        <v>513</v>
      </c>
      <c r="C6" s="19" t="s">
        <v>19</v>
      </c>
      <c r="D6" s="43">
        <v>106611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106611</v>
      </c>
      <c r="O6" s="44">
        <f t="shared" si="2"/>
        <v>330.06501547987614</v>
      </c>
      <c r="P6" s="9"/>
    </row>
    <row r="7" spans="1:133">
      <c r="A7" s="12"/>
      <c r="B7" s="42">
        <v>514</v>
      </c>
      <c r="C7" s="19" t="s">
        <v>20</v>
      </c>
      <c r="D7" s="43">
        <v>11700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11700</v>
      </c>
      <c r="O7" s="44">
        <f t="shared" si="2"/>
        <v>36.222910216718269</v>
      </c>
      <c r="P7" s="9"/>
    </row>
    <row r="8" spans="1:133">
      <c r="A8" s="12"/>
      <c r="B8" s="42">
        <v>519</v>
      </c>
      <c r="C8" s="19" t="s">
        <v>21</v>
      </c>
      <c r="D8" s="43">
        <v>217931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217931</v>
      </c>
      <c r="O8" s="44">
        <f t="shared" si="2"/>
        <v>674.70897832817343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2761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2761</v>
      </c>
      <c r="O9" s="41">
        <f t="shared" si="2"/>
        <v>8.5479876160990713</v>
      </c>
      <c r="P9" s="10"/>
    </row>
    <row r="10" spans="1:133">
      <c r="A10" s="12"/>
      <c r="B10" s="42">
        <v>522</v>
      </c>
      <c r="C10" s="19" t="s">
        <v>23</v>
      </c>
      <c r="D10" s="43">
        <v>2761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2761</v>
      </c>
      <c r="O10" s="44">
        <f t="shared" si="2"/>
        <v>8.5479876160990713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305754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305754</v>
      </c>
      <c r="O11" s="41">
        <f t="shared" si="2"/>
        <v>946.60681114551085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107049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107049</v>
      </c>
      <c r="O12" s="44">
        <f t="shared" si="2"/>
        <v>331.42105263157896</v>
      </c>
      <c r="P12" s="9"/>
    </row>
    <row r="13" spans="1:133">
      <c r="A13" s="12"/>
      <c r="B13" s="42">
        <v>534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79832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79832</v>
      </c>
      <c r="O13" s="44">
        <f t="shared" si="2"/>
        <v>247.15789473684211</v>
      </c>
      <c r="P13" s="9"/>
    </row>
    <row r="14" spans="1:133">
      <c r="A14" s="12"/>
      <c r="B14" s="42">
        <v>535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118873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118873</v>
      </c>
      <c r="O14" s="44">
        <f t="shared" si="2"/>
        <v>368.02786377708981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187148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187148</v>
      </c>
      <c r="O15" s="41">
        <f t="shared" si="2"/>
        <v>579.40557275541801</v>
      </c>
      <c r="P15" s="9"/>
    </row>
    <row r="16" spans="1:133" ht="15.75" thickBot="1">
      <c r="A16" s="12"/>
      <c r="B16" s="42">
        <v>572</v>
      </c>
      <c r="C16" s="19" t="s">
        <v>29</v>
      </c>
      <c r="D16" s="43">
        <v>187148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187148</v>
      </c>
      <c r="O16" s="44">
        <f t="shared" si="2"/>
        <v>579.40557275541801</v>
      </c>
      <c r="P16" s="9"/>
    </row>
    <row r="17" spans="1:119" ht="16.5" thickBot="1">
      <c r="A17" s="13" t="s">
        <v>10</v>
      </c>
      <c r="B17" s="21"/>
      <c r="C17" s="20"/>
      <c r="D17" s="14">
        <f>SUM(D5,D9,D11,D15)</f>
        <v>526151</v>
      </c>
      <c r="E17" s="14">
        <f t="shared" ref="E17:M17" si="6">SUM(E5,E9,E11,E15)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305754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831905</v>
      </c>
      <c r="O17" s="35">
        <f t="shared" si="2"/>
        <v>2575.5572755417957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60" t="s">
        <v>52</v>
      </c>
      <c r="M19" s="160"/>
      <c r="N19" s="160"/>
      <c r="O19" s="39">
        <v>323</v>
      </c>
    </row>
    <row r="20" spans="1:119">
      <c r="A20" s="161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  <row r="21" spans="1:119" ht="15.75" customHeight="1" thickBot="1">
      <c r="A21" s="162" t="s">
        <v>34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2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77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73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74</v>
      </c>
      <c r="N4" s="32" t="s">
        <v>5</v>
      </c>
      <c r="O4" s="32" t="s">
        <v>75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399449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399449</v>
      </c>
      <c r="P5" s="30">
        <f t="shared" ref="P5:P20" si="1">(O5/P$22)</f>
        <v>1248.278125</v>
      </c>
      <c r="Q5" s="6"/>
    </row>
    <row r="6" spans="1:134">
      <c r="A6" s="12"/>
      <c r="B6" s="42">
        <v>513</v>
      </c>
      <c r="C6" s="19" t="s">
        <v>19</v>
      </c>
      <c r="D6" s="43">
        <v>160559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9" si="2">SUM(D6:N6)</f>
        <v>160559</v>
      </c>
      <c r="P6" s="44">
        <f t="shared" si="1"/>
        <v>501.74687499999999</v>
      </c>
      <c r="Q6" s="9"/>
    </row>
    <row r="7" spans="1:134">
      <c r="A7" s="12"/>
      <c r="B7" s="42">
        <v>514</v>
      </c>
      <c r="C7" s="19" t="s">
        <v>20</v>
      </c>
      <c r="D7" s="43">
        <v>36051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36051</v>
      </c>
      <c r="P7" s="44">
        <f t="shared" si="1"/>
        <v>112.659375</v>
      </c>
      <c r="Q7" s="9"/>
    </row>
    <row r="8" spans="1:134">
      <c r="A8" s="12"/>
      <c r="B8" s="42">
        <v>517</v>
      </c>
      <c r="C8" s="19" t="s">
        <v>40</v>
      </c>
      <c r="D8" s="43">
        <v>17779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17779</v>
      </c>
      <c r="P8" s="44">
        <f t="shared" si="1"/>
        <v>55.559375000000003</v>
      </c>
      <c r="Q8" s="9"/>
    </row>
    <row r="9" spans="1:134">
      <c r="A9" s="12"/>
      <c r="B9" s="42">
        <v>519</v>
      </c>
      <c r="C9" s="19" t="s">
        <v>21</v>
      </c>
      <c r="D9" s="43">
        <v>185060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185060</v>
      </c>
      <c r="P9" s="44">
        <f t="shared" si="1"/>
        <v>578.3125</v>
      </c>
      <c r="Q9" s="9"/>
    </row>
    <row r="10" spans="1:134" ht="15.75">
      <c r="A10" s="26" t="s">
        <v>24</v>
      </c>
      <c r="B10" s="27"/>
      <c r="C10" s="28"/>
      <c r="D10" s="29">
        <f t="shared" ref="D10:N10" si="3">SUM(D11:D13)</f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469196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>SUM(D10:N10)</f>
        <v>469196</v>
      </c>
      <c r="P10" s="41">
        <f t="shared" si="1"/>
        <v>1466.2375</v>
      </c>
      <c r="Q10" s="10"/>
    </row>
    <row r="11" spans="1:134">
      <c r="A11" s="12"/>
      <c r="B11" s="42">
        <v>533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158712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:O17" si="4">SUM(D11:N11)</f>
        <v>158712</v>
      </c>
      <c r="P11" s="44">
        <f t="shared" si="1"/>
        <v>495.97500000000002</v>
      </c>
      <c r="Q11" s="9"/>
    </row>
    <row r="12" spans="1:134">
      <c r="A12" s="12"/>
      <c r="B12" s="42">
        <v>534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82383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4"/>
        <v>82383</v>
      </c>
      <c r="P12" s="44">
        <f t="shared" si="1"/>
        <v>257.44687499999998</v>
      </c>
      <c r="Q12" s="9"/>
    </row>
    <row r="13" spans="1:134">
      <c r="A13" s="12"/>
      <c r="B13" s="42">
        <v>535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228101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4"/>
        <v>228101</v>
      </c>
      <c r="P13" s="44">
        <f t="shared" si="1"/>
        <v>712.81562499999995</v>
      </c>
      <c r="Q13" s="9"/>
    </row>
    <row r="14" spans="1:134" ht="15.75">
      <c r="A14" s="26" t="s">
        <v>64</v>
      </c>
      <c r="B14" s="27"/>
      <c r="C14" s="28"/>
      <c r="D14" s="29">
        <f t="shared" ref="D14:N14" si="5">SUM(D15:D15)</f>
        <v>209773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29">
        <f t="shared" si="4"/>
        <v>209773</v>
      </c>
      <c r="P14" s="41">
        <f t="shared" si="1"/>
        <v>655.54062499999998</v>
      </c>
      <c r="Q14" s="10"/>
    </row>
    <row r="15" spans="1:134">
      <c r="A15" s="12"/>
      <c r="B15" s="42">
        <v>541</v>
      </c>
      <c r="C15" s="19" t="s">
        <v>78</v>
      </c>
      <c r="D15" s="43">
        <v>209773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209773</v>
      </c>
      <c r="P15" s="44">
        <f t="shared" si="1"/>
        <v>655.54062499999998</v>
      </c>
      <c r="Q15" s="9"/>
    </row>
    <row r="16" spans="1:134" ht="15.75">
      <c r="A16" s="26" t="s">
        <v>28</v>
      </c>
      <c r="B16" s="27"/>
      <c r="C16" s="28"/>
      <c r="D16" s="29">
        <f t="shared" ref="D16:N16" si="6">SUM(D17:D17)</f>
        <v>524711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6"/>
        <v>0</v>
      </c>
      <c r="O16" s="29">
        <f>SUM(D16:N16)</f>
        <v>524711</v>
      </c>
      <c r="P16" s="41">
        <f t="shared" si="1"/>
        <v>1639.721875</v>
      </c>
      <c r="Q16" s="9"/>
    </row>
    <row r="17" spans="1:120">
      <c r="A17" s="12"/>
      <c r="B17" s="42">
        <v>572</v>
      </c>
      <c r="C17" s="19" t="s">
        <v>29</v>
      </c>
      <c r="D17" s="43">
        <v>524711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524711</v>
      </c>
      <c r="P17" s="44">
        <f t="shared" si="1"/>
        <v>1639.721875</v>
      </c>
      <c r="Q17" s="9"/>
    </row>
    <row r="18" spans="1:120" ht="15.75">
      <c r="A18" s="26" t="s">
        <v>36</v>
      </c>
      <c r="B18" s="27"/>
      <c r="C18" s="28"/>
      <c r="D18" s="29">
        <f t="shared" ref="D18:N18" si="7">SUM(D19:D19)</f>
        <v>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267597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7"/>
        <v>0</v>
      </c>
      <c r="O18" s="29">
        <f>SUM(D18:N18)</f>
        <v>267597</v>
      </c>
      <c r="P18" s="41">
        <f t="shared" si="1"/>
        <v>836.24062500000002</v>
      </c>
      <c r="Q18" s="9"/>
    </row>
    <row r="19" spans="1:120" ht="15.75" thickBot="1">
      <c r="A19" s="12"/>
      <c r="B19" s="42">
        <v>581</v>
      </c>
      <c r="C19" s="19" t="s">
        <v>79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267597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>SUM(D19:N19)</f>
        <v>267597</v>
      </c>
      <c r="P19" s="44">
        <f t="shared" si="1"/>
        <v>836.24062500000002</v>
      </c>
      <c r="Q19" s="9"/>
    </row>
    <row r="20" spans="1:120" ht="16.5" thickBot="1">
      <c r="A20" s="13" t="s">
        <v>10</v>
      </c>
      <c r="B20" s="21"/>
      <c r="C20" s="20"/>
      <c r="D20" s="14">
        <f>SUM(D5,D10,D14,D16,D18)</f>
        <v>1133933</v>
      </c>
      <c r="E20" s="14">
        <f t="shared" ref="E20:N20" si="8">SUM(E5,E10,E14,E16,E18)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736793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8"/>
        <v>0</v>
      </c>
      <c r="O20" s="14">
        <f>SUM(D20:N20)</f>
        <v>1870726</v>
      </c>
      <c r="P20" s="35">
        <f t="shared" si="1"/>
        <v>5846.0187500000002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8"/>
    </row>
    <row r="22" spans="1:120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160" t="s">
        <v>80</v>
      </c>
      <c r="N22" s="160"/>
      <c r="O22" s="160"/>
      <c r="P22" s="39">
        <v>320</v>
      </c>
    </row>
    <row r="23" spans="1:120">
      <c r="A23" s="161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9"/>
    </row>
    <row r="24" spans="1:120" ht="15.75" customHeight="1" thickBot="1">
      <c r="A24" s="162" t="s">
        <v>34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2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72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73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74</v>
      </c>
      <c r="N4" s="32" t="s">
        <v>5</v>
      </c>
      <c r="O4" s="32" t="s">
        <v>75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334126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6" si="1">SUM(D5:N5)</f>
        <v>334126</v>
      </c>
      <c r="P5" s="30">
        <f t="shared" ref="P5:P16" si="2">(O5/P$18)</f>
        <v>1184.8439716312057</v>
      </c>
      <c r="Q5" s="6"/>
    </row>
    <row r="6" spans="1:134">
      <c r="A6" s="12"/>
      <c r="B6" s="42">
        <v>513</v>
      </c>
      <c r="C6" s="19" t="s">
        <v>19</v>
      </c>
      <c r="D6" s="43">
        <v>162009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162009</v>
      </c>
      <c r="P6" s="44">
        <f t="shared" si="2"/>
        <v>574.5</v>
      </c>
      <c r="Q6" s="9"/>
    </row>
    <row r="7" spans="1:134">
      <c r="A7" s="12"/>
      <c r="B7" s="42">
        <v>514</v>
      </c>
      <c r="C7" s="19" t="s">
        <v>20</v>
      </c>
      <c r="D7" s="43">
        <v>32087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32087</v>
      </c>
      <c r="P7" s="44">
        <f t="shared" si="2"/>
        <v>113.78368794326241</v>
      </c>
      <c r="Q7" s="9"/>
    </row>
    <row r="8" spans="1:134">
      <c r="A8" s="12"/>
      <c r="B8" s="42">
        <v>517</v>
      </c>
      <c r="C8" s="19" t="s">
        <v>40</v>
      </c>
      <c r="D8" s="43">
        <v>7784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7784</v>
      </c>
      <c r="P8" s="44">
        <f t="shared" si="2"/>
        <v>27.602836879432623</v>
      </c>
      <c r="Q8" s="9"/>
    </row>
    <row r="9" spans="1:134">
      <c r="A9" s="12"/>
      <c r="B9" s="42">
        <v>519</v>
      </c>
      <c r="C9" s="19" t="s">
        <v>21</v>
      </c>
      <c r="D9" s="43">
        <v>132246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132246</v>
      </c>
      <c r="P9" s="44">
        <f t="shared" si="2"/>
        <v>468.95744680851061</v>
      </c>
      <c r="Q9" s="9"/>
    </row>
    <row r="10" spans="1:134" ht="15.75">
      <c r="A10" s="26" t="s">
        <v>24</v>
      </c>
      <c r="B10" s="27"/>
      <c r="C10" s="28"/>
      <c r="D10" s="29">
        <f t="shared" ref="D10:N10" si="3">SUM(D11:D13)</f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475593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 t="shared" si="1"/>
        <v>475593</v>
      </c>
      <c r="P10" s="41">
        <f t="shared" si="2"/>
        <v>1686.5</v>
      </c>
      <c r="Q10" s="10"/>
    </row>
    <row r="11" spans="1:134">
      <c r="A11" s="12"/>
      <c r="B11" s="42">
        <v>533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139622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139622</v>
      </c>
      <c r="P11" s="44">
        <f t="shared" si="2"/>
        <v>495.11347517730496</v>
      </c>
      <c r="Q11" s="9"/>
    </row>
    <row r="12" spans="1:134">
      <c r="A12" s="12"/>
      <c r="B12" s="42">
        <v>534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83391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83391</v>
      </c>
      <c r="P12" s="44">
        <f t="shared" si="2"/>
        <v>295.71276595744683</v>
      </c>
      <c r="Q12" s="9"/>
    </row>
    <row r="13" spans="1:134">
      <c r="A13" s="12"/>
      <c r="B13" s="42">
        <v>535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252580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252580</v>
      </c>
      <c r="P13" s="44">
        <f t="shared" si="2"/>
        <v>895.67375886524826</v>
      </c>
      <c r="Q13" s="9"/>
    </row>
    <row r="14" spans="1:134" ht="15.75">
      <c r="A14" s="26" t="s">
        <v>28</v>
      </c>
      <c r="B14" s="27"/>
      <c r="C14" s="28"/>
      <c r="D14" s="29">
        <f t="shared" ref="D14:N14" si="4">SUM(D15:D15)</f>
        <v>203648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4"/>
        <v>0</v>
      </c>
      <c r="O14" s="29">
        <f t="shared" si="1"/>
        <v>203648</v>
      </c>
      <c r="P14" s="41">
        <f t="shared" si="2"/>
        <v>722.1560283687943</v>
      </c>
      <c r="Q14" s="9"/>
    </row>
    <row r="15" spans="1:134" ht="15.75" thickBot="1">
      <c r="A15" s="12"/>
      <c r="B15" s="42">
        <v>572</v>
      </c>
      <c r="C15" s="19" t="s">
        <v>29</v>
      </c>
      <c r="D15" s="43">
        <v>203648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203648</v>
      </c>
      <c r="P15" s="44">
        <f t="shared" si="2"/>
        <v>722.1560283687943</v>
      </c>
      <c r="Q15" s="9"/>
    </row>
    <row r="16" spans="1:134" ht="16.5" thickBot="1">
      <c r="A16" s="13" t="s">
        <v>10</v>
      </c>
      <c r="B16" s="21"/>
      <c r="C16" s="20"/>
      <c r="D16" s="14">
        <f>SUM(D5,D10,D14)</f>
        <v>537774</v>
      </c>
      <c r="E16" s="14">
        <f t="shared" ref="E16:N16" si="5">SUM(E5,E10,E14)</f>
        <v>0</v>
      </c>
      <c r="F16" s="14">
        <f t="shared" si="5"/>
        <v>0</v>
      </c>
      <c r="G16" s="14">
        <f t="shared" si="5"/>
        <v>0</v>
      </c>
      <c r="H16" s="14">
        <f t="shared" si="5"/>
        <v>0</v>
      </c>
      <c r="I16" s="14">
        <f t="shared" si="5"/>
        <v>475593</v>
      </c>
      <c r="J16" s="14">
        <f t="shared" si="5"/>
        <v>0</v>
      </c>
      <c r="K16" s="14">
        <f t="shared" si="5"/>
        <v>0</v>
      </c>
      <c r="L16" s="14">
        <f t="shared" si="5"/>
        <v>0</v>
      </c>
      <c r="M16" s="14">
        <f t="shared" si="5"/>
        <v>0</v>
      </c>
      <c r="N16" s="14">
        <f t="shared" si="5"/>
        <v>0</v>
      </c>
      <c r="O16" s="14">
        <f t="shared" si="1"/>
        <v>1013367</v>
      </c>
      <c r="P16" s="35">
        <f t="shared" si="2"/>
        <v>3593.5</v>
      </c>
      <c r="Q16" s="6"/>
      <c r="R16" s="2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</row>
    <row r="17" spans="1:16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8"/>
    </row>
    <row r="18" spans="1:16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160" t="s">
        <v>76</v>
      </c>
      <c r="N18" s="160"/>
      <c r="O18" s="160"/>
      <c r="P18" s="39">
        <v>282</v>
      </c>
    </row>
    <row r="19" spans="1:16">
      <c r="A19" s="161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9"/>
    </row>
    <row r="20" spans="1:16" ht="15.75" customHeight="1" thickBot="1">
      <c r="A20" s="162" t="s">
        <v>34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2"/>
    </row>
  </sheetData>
  <mergeCells count="10">
    <mergeCell ref="M18:O18"/>
    <mergeCell ref="A19:P19"/>
    <mergeCell ref="A20:P2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354198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354198</v>
      </c>
      <c r="O5" s="30">
        <f t="shared" ref="O5:O18" si="2">(N5/O$20)</f>
        <v>1026.6608695652174</v>
      </c>
      <c r="P5" s="6"/>
    </row>
    <row r="6" spans="1:133">
      <c r="A6" s="12"/>
      <c r="B6" s="42">
        <v>513</v>
      </c>
      <c r="C6" s="19" t="s">
        <v>19</v>
      </c>
      <c r="D6" s="43">
        <v>155663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155663</v>
      </c>
      <c r="O6" s="44">
        <f t="shared" si="2"/>
        <v>451.19710144927535</v>
      </c>
      <c r="P6" s="9"/>
    </row>
    <row r="7" spans="1:133">
      <c r="A7" s="12"/>
      <c r="B7" s="42">
        <v>514</v>
      </c>
      <c r="C7" s="19" t="s">
        <v>20</v>
      </c>
      <c r="D7" s="43">
        <v>52404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52404</v>
      </c>
      <c r="O7" s="44">
        <f t="shared" si="2"/>
        <v>151.89565217391305</v>
      </c>
      <c r="P7" s="9"/>
    </row>
    <row r="8" spans="1:133">
      <c r="A8" s="12"/>
      <c r="B8" s="42">
        <v>517</v>
      </c>
      <c r="C8" s="19" t="s">
        <v>40</v>
      </c>
      <c r="D8" s="43">
        <v>7149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7149</v>
      </c>
      <c r="O8" s="44">
        <f t="shared" si="2"/>
        <v>20.721739130434784</v>
      </c>
      <c r="P8" s="9"/>
    </row>
    <row r="9" spans="1:133">
      <c r="A9" s="12"/>
      <c r="B9" s="42">
        <v>519</v>
      </c>
      <c r="C9" s="19" t="s">
        <v>47</v>
      </c>
      <c r="D9" s="43">
        <v>138982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138982</v>
      </c>
      <c r="O9" s="44">
        <f t="shared" si="2"/>
        <v>402.84637681159421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SUM(D11:D13)</f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424245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424245</v>
      </c>
      <c r="O10" s="41">
        <f t="shared" si="2"/>
        <v>1229.695652173913</v>
      </c>
      <c r="P10" s="10"/>
    </row>
    <row r="11" spans="1:133">
      <c r="A11" s="12"/>
      <c r="B11" s="42">
        <v>533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167374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167374</v>
      </c>
      <c r="O11" s="44">
        <f t="shared" si="2"/>
        <v>485.14202898550724</v>
      </c>
      <c r="P11" s="9"/>
    </row>
    <row r="12" spans="1:133">
      <c r="A12" s="12"/>
      <c r="B12" s="42">
        <v>534</v>
      </c>
      <c r="C12" s="19" t="s">
        <v>48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78159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78159</v>
      </c>
      <c r="O12" s="44">
        <f t="shared" si="2"/>
        <v>226.54782608695652</v>
      </c>
      <c r="P12" s="9"/>
    </row>
    <row r="13" spans="1:133">
      <c r="A13" s="12"/>
      <c r="B13" s="42">
        <v>535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178712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178712</v>
      </c>
      <c r="O13" s="44">
        <f t="shared" si="2"/>
        <v>518.00579710144928</v>
      </c>
      <c r="P13" s="9"/>
    </row>
    <row r="14" spans="1:133" ht="15.75">
      <c r="A14" s="26" t="s">
        <v>64</v>
      </c>
      <c r="B14" s="27"/>
      <c r="C14" s="28"/>
      <c r="D14" s="29">
        <f t="shared" ref="D14:M14" si="4">SUM(D15:D15)</f>
        <v>33175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33175</v>
      </c>
      <c r="O14" s="41">
        <f t="shared" si="2"/>
        <v>96.159420289855078</v>
      </c>
      <c r="P14" s="10"/>
    </row>
    <row r="15" spans="1:133">
      <c r="A15" s="12"/>
      <c r="B15" s="42">
        <v>541</v>
      </c>
      <c r="C15" s="19" t="s">
        <v>65</v>
      </c>
      <c r="D15" s="43">
        <v>33175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33175</v>
      </c>
      <c r="O15" s="44">
        <f t="shared" si="2"/>
        <v>96.159420289855078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51240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51240</v>
      </c>
      <c r="O16" s="41">
        <f t="shared" si="2"/>
        <v>148.52173913043478</v>
      </c>
      <c r="P16" s="9"/>
    </row>
    <row r="17" spans="1:119" ht="15.75" thickBot="1">
      <c r="A17" s="12"/>
      <c r="B17" s="42">
        <v>572</v>
      </c>
      <c r="C17" s="19" t="s">
        <v>49</v>
      </c>
      <c r="D17" s="43">
        <v>51240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51240</v>
      </c>
      <c r="O17" s="44">
        <f t="shared" si="2"/>
        <v>148.52173913043478</v>
      </c>
      <c r="P17" s="9"/>
    </row>
    <row r="18" spans="1:119" ht="16.5" thickBot="1">
      <c r="A18" s="13" t="s">
        <v>10</v>
      </c>
      <c r="B18" s="21"/>
      <c r="C18" s="20"/>
      <c r="D18" s="14">
        <f>SUM(D5,D10,D14,D16)</f>
        <v>438613</v>
      </c>
      <c r="E18" s="14">
        <f t="shared" ref="E18:M18" si="6">SUM(E5,E10,E14,E16)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424245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862858</v>
      </c>
      <c r="O18" s="35">
        <f t="shared" si="2"/>
        <v>2501.0376811594201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0" t="s">
        <v>71</v>
      </c>
      <c r="M20" s="160"/>
      <c r="N20" s="160"/>
      <c r="O20" s="39">
        <v>345</v>
      </c>
    </row>
    <row r="21" spans="1:119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19" ht="15.75" customHeight="1" thickBot="1">
      <c r="A22" s="162" t="s">
        <v>34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315773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315773</v>
      </c>
      <c r="O5" s="30">
        <f t="shared" ref="O5:O19" si="2">(N5/O$21)</f>
        <v>869.8980716253443</v>
      </c>
      <c r="P5" s="6"/>
    </row>
    <row r="6" spans="1:133">
      <c r="A6" s="12"/>
      <c r="B6" s="42">
        <v>513</v>
      </c>
      <c r="C6" s="19" t="s">
        <v>19</v>
      </c>
      <c r="D6" s="43">
        <v>146817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146817</v>
      </c>
      <c r="O6" s="44">
        <f t="shared" si="2"/>
        <v>404.45454545454544</v>
      </c>
      <c r="P6" s="9"/>
    </row>
    <row r="7" spans="1:133">
      <c r="A7" s="12"/>
      <c r="B7" s="42">
        <v>514</v>
      </c>
      <c r="C7" s="19" t="s">
        <v>20</v>
      </c>
      <c r="D7" s="43">
        <v>22000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22000</v>
      </c>
      <c r="O7" s="44">
        <f t="shared" si="2"/>
        <v>60.606060606060609</v>
      </c>
      <c r="P7" s="9"/>
    </row>
    <row r="8" spans="1:133">
      <c r="A8" s="12"/>
      <c r="B8" s="42">
        <v>517</v>
      </c>
      <c r="C8" s="19" t="s">
        <v>40</v>
      </c>
      <c r="D8" s="43">
        <v>2632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2632</v>
      </c>
      <c r="O8" s="44">
        <f t="shared" si="2"/>
        <v>7.2506887052341602</v>
      </c>
      <c r="P8" s="9"/>
    </row>
    <row r="9" spans="1:133">
      <c r="A9" s="12"/>
      <c r="B9" s="42">
        <v>519</v>
      </c>
      <c r="C9" s="19" t="s">
        <v>47</v>
      </c>
      <c r="D9" s="43">
        <v>144324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144324</v>
      </c>
      <c r="O9" s="44">
        <f t="shared" si="2"/>
        <v>397.58677685950414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SUM(D11:D13)</f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453501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453501</v>
      </c>
      <c r="O10" s="41">
        <f t="shared" si="2"/>
        <v>1249.3140495867769</v>
      </c>
      <c r="P10" s="10"/>
    </row>
    <row r="11" spans="1:133">
      <c r="A11" s="12"/>
      <c r="B11" s="42">
        <v>533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183721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183721</v>
      </c>
      <c r="O11" s="44">
        <f t="shared" si="2"/>
        <v>506.11845730027551</v>
      </c>
      <c r="P11" s="9"/>
    </row>
    <row r="12" spans="1:133">
      <c r="A12" s="12"/>
      <c r="B12" s="42">
        <v>534</v>
      </c>
      <c r="C12" s="19" t="s">
        <v>48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78727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78727</v>
      </c>
      <c r="O12" s="44">
        <f t="shared" si="2"/>
        <v>216.87878787878788</v>
      </c>
      <c r="P12" s="9"/>
    </row>
    <row r="13" spans="1:133">
      <c r="A13" s="12"/>
      <c r="B13" s="42">
        <v>535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191053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191053</v>
      </c>
      <c r="O13" s="44">
        <f t="shared" si="2"/>
        <v>526.31680440771345</v>
      </c>
      <c r="P13" s="9"/>
    </row>
    <row r="14" spans="1:133" ht="15.75">
      <c r="A14" s="26" t="s">
        <v>64</v>
      </c>
      <c r="B14" s="27"/>
      <c r="C14" s="28"/>
      <c r="D14" s="29">
        <f t="shared" ref="D14:M14" si="4">SUM(D15:D15)</f>
        <v>154611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154611</v>
      </c>
      <c r="O14" s="41">
        <f t="shared" si="2"/>
        <v>425.92561983471074</v>
      </c>
      <c r="P14" s="10"/>
    </row>
    <row r="15" spans="1:133">
      <c r="A15" s="12"/>
      <c r="B15" s="42">
        <v>541</v>
      </c>
      <c r="C15" s="19" t="s">
        <v>65</v>
      </c>
      <c r="D15" s="43">
        <v>154611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154611</v>
      </c>
      <c r="O15" s="44">
        <f t="shared" si="2"/>
        <v>425.92561983471074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SUM(D17:D18)</f>
        <v>132736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132736</v>
      </c>
      <c r="O16" s="41">
        <f t="shared" si="2"/>
        <v>365.66391184573001</v>
      </c>
      <c r="P16" s="9"/>
    </row>
    <row r="17" spans="1:119">
      <c r="A17" s="12"/>
      <c r="B17" s="42">
        <v>572</v>
      </c>
      <c r="C17" s="19" t="s">
        <v>49</v>
      </c>
      <c r="D17" s="43">
        <v>82736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82736</v>
      </c>
      <c r="O17" s="44">
        <f t="shared" si="2"/>
        <v>227.9228650137741</v>
      </c>
      <c r="P17" s="9"/>
    </row>
    <row r="18" spans="1:119" ht="15.75" thickBot="1">
      <c r="A18" s="12"/>
      <c r="B18" s="42">
        <v>579</v>
      </c>
      <c r="C18" s="19" t="s">
        <v>68</v>
      </c>
      <c r="D18" s="43">
        <v>50000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50000</v>
      </c>
      <c r="O18" s="44">
        <f t="shared" si="2"/>
        <v>137.74104683195591</v>
      </c>
      <c r="P18" s="9"/>
    </row>
    <row r="19" spans="1:119" ht="16.5" thickBot="1">
      <c r="A19" s="13" t="s">
        <v>10</v>
      </c>
      <c r="B19" s="21"/>
      <c r="C19" s="20"/>
      <c r="D19" s="14">
        <f>SUM(D5,D10,D14,D16)</f>
        <v>603120</v>
      </c>
      <c r="E19" s="14">
        <f t="shared" ref="E19:M19" si="6">SUM(E5,E10,E14,E16)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453501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1056621</v>
      </c>
      <c r="O19" s="35">
        <f t="shared" si="2"/>
        <v>2910.8016528925618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60" t="s">
        <v>69</v>
      </c>
      <c r="M21" s="160"/>
      <c r="N21" s="160"/>
      <c r="O21" s="39">
        <v>363</v>
      </c>
    </row>
    <row r="22" spans="1:119">
      <c r="A22" s="161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  <row r="23" spans="1:119" ht="15.75" customHeight="1" thickBot="1">
      <c r="A23" s="162" t="s">
        <v>34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298649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298649</v>
      </c>
      <c r="O5" s="30">
        <f t="shared" ref="O5:O17" si="2">(N5/O$19)</f>
        <v>1078.1552346570397</v>
      </c>
      <c r="P5" s="6"/>
    </row>
    <row r="6" spans="1:133">
      <c r="A6" s="12"/>
      <c r="B6" s="42">
        <v>513</v>
      </c>
      <c r="C6" s="19" t="s">
        <v>19</v>
      </c>
      <c r="D6" s="43">
        <v>142473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142473</v>
      </c>
      <c r="O6" s="44">
        <f t="shared" si="2"/>
        <v>514.34296028880863</v>
      </c>
      <c r="P6" s="9"/>
    </row>
    <row r="7" spans="1:133">
      <c r="A7" s="12"/>
      <c r="B7" s="42">
        <v>514</v>
      </c>
      <c r="C7" s="19" t="s">
        <v>20</v>
      </c>
      <c r="D7" s="43">
        <v>26000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26000</v>
      </c>
      <c r="O7" s="44">
        <f t="shared" si="2"/>
        <v>93.862815884476532</v>
      </c>
      <c r="P7" s="9"/>
    </row>
    <row r="8" spans="1:133">
      <c r="A8" s="12"/>
      <c r="B8" s="42">
        <v>519</v>
      </c>
      <c r="C8" s="19" t="s">
        <v>47</v>
      </c>
      <c r="D8" s="43">
        <v>130176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130176</v>
      </c>
      <c r="O8" s="44">
        <f t="shared" si="2"/>
        <v>469.94945848375454</v>
      </c>
      <c r="P8" s="9"/>
    </row>
    <row r="9" spans="1:133" ht="15.75">
      <c r="A9" s="26" t="s">
        <v>24</v>
      </c>
      <c r="B9" s="27"/>
      <c r="C9" s="28"/>
      <c r="D9" s="29">
        <f t="shared" ref="D9:M9" si="3">SUM(D10:D12)</f>
        <v>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397543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397543</v>
      </c>
      <c r="O9" s="41">
        <f t="shared" si="2"/>
        <v>1435.173285198556</v>
      </c>
      <c r="P9" s="10"/>
    </row>
    <row r="10" spans="1:133">
      <c r="A10" s="12"/>
      <c r="B10" s="42">
        <v>533</v>
      </c>
      <c r="C10" s="19" t="s">
        <v>25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180915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180915</v>
      </c>
      <c r="O10" s="44">
        <f t="shared" si="2"/>
        <v>653.12274368231044</v>
      </c>
      <c r="P10" s="9"/>
    </row>
    <row r="11" spans="1:133">
      <c r="A11" s="12"/>
      <c r="B11" s="42">
        <v>534</v>
      </c>
      <c r="C11" s="19" t="s">
        <v>48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74338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74338</v>
      </c>
      <c r="O11" s="44">
        <f t="shared" si="2"/>
        <v>268.36823104693138</v>
      </c>
      <c r="P11" s="9"/>
    </row>
    <row r="12" spans="1:133">
      <c r="A12" s="12"/>
      <c r="B12" s="42">
        <v>535</v>
      </c>
      <c r="C12" s="19" t="s">
        <v>27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142290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142290</v>
      </c>
      <c r="O12" s="44">
        <f t="shared" si="2"/>
        <v>513.68231046931407</v>
      </c>
      <c r="P12" s="9"/>
    </row>
    <row r="13" spans="1:133" ht="15.75">
      <c r="A13" s="26" t="s">
        <v>64</v>
      </c>
      <c r="B13" s="27"/>
      <c r="C13" s="28"/>
      <c r="D13" s="29">
        <f t="shared" ref="D13:M13" si="4">SUM(D14:D14)</f>
        <v>5100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5100</v>
      </c>
      <c r="O13" s="41">
        <f t="shared" si="2"/>
        <v>18.411552346570396</v>
      </c>
      <c r="P13" s="10"/>
    </row>
    <row r="14" spans="1:133">
      <c r="A14" s="12"/>
      <c r="B14" s="42">
        <v>541</v>
      </c>
      <c r="C14" s="19" t="s">
        <v>65</v>
      </c>
      <c r="D14" s="43">
        <v>5100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5100</v>
      </c>
      <c r="O14" s="44">
        <f t="shared" si="2"/>
        <v>18.411552346570396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191329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191329</v>
      </c>
      <c r="O15" s="41">
        <f t="shared" si="2"/>
        <v>690.71841155234654</v>
      </c>
      <c r="P15" s="9"/>
    </row>
    <row r="16" spans="1:133" ht="15.75" thickBot="1">
      <c r="A16" s="12"/>
      <c r="B16" s="42">
        <v>572</v>
      </c>
      <c r="C16" s="19" t="s">
        <v>49</v>
      </c>
      <c r="D16" s="43">
        <v>191329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191329</v>
      </c>
      <c r="O16" s="44">
        <f t="shared" si="2"/>
        <v>690.71841155234654</v>
      </c>
      <c r="P16" s="9"/>
    </row>
    <row r="17" spans="1:119" ht="16.5" thickBot="1">
      <c r="A17" s="13" t="s">
        <v>10</v>
      </c>
      <c r="B17" s="21"/>
      <c r="C17" s="20"/>
      <c r="D17" s="14">
        <f>SUM(D5,D9,D13,D15)</f>
        <v>495078</v>
      </c>
      <c r="E17" s="14">
        <f t="shared" ref="E17:M17" si="6">SUM(E5,E9,E13,E15)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397543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892621</v>
      </c>
      <c r="O17" s="35">
        <f t="shared" si="2"/>
        <v>3222.4584837545126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60" t="s">
        <v>66</v>
      </c>
      <c r="M19" s="160"/>
      <c r="N19" s="160"/>
      <c r="O19" s="39">
        <v>277</v>
      </c>
    </row>
    <row r="20" spans="1:119">
      <c r="A20" s="161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  <row r="21" spans="1:119" ht="15.75" customHeight="1" thickBot="1">
      <c r="A21" s="162" t="s">
        <v>34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2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254704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254704</v>
      </c>
      <c r="O5" s="30">
        <f t="shared" ref="O5:O17" si="2">(N5/O$19)</f>
        <v>926.19636363636369</v>
      </c>
      <c r="P5" s="6"/>
    </row>
    <row r="6" spans="1:133">
      <c r="A6" s="12"/>
      <c r="B6" s="42">
        <v>513</v>
      </c>
      <c r="C6" s="19" t="s">
        <v>19</v>
      </c>
      <c r="D6" s="43">
        <v>136519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136519</v>
      </c>
      <c r="O6" s="44">
        <f t="shared" si="2"/>
        <v>496.43272727272728</v>
      </c>
      <c r="P6" s="9"/>
    </row>
    <row r="7" spans="1:133">
      <c r="A7" s="12"/>
      <c r="B7" s="42">
        <v>514</v>
      </c>
      <c r="C7" s="19" t="s">
        <v>20</v>
      </c>
      <c r="D7" s="43">
        <v>22000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22000</v>
      </c>
      <c r="O7" s="44">
        <f t="shared" si="2"/>
        <v>80</v>
      </c>
      <c r="P7" s="9"/>
    </row>
    <row r="8" spans="1:133">
      <c r="A8" s="12"/>
      <c r="B8" s="42">
        <v>519</v>
      </c>
      <c r="C8" s="19" t="s">
        <v>47</v>
      </c>
      <c r="D8" s="43">
        <v>96185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96185</v>
      </c>
      <c r="O8" s="44">
        <f t="shared" si="2"/>
        <v>349.76363636363635</v>
      </c>
      <c r="P8" s="9"/>
    </row>
    <row r="9" spans="1:133" ht="15.75">
      <c r="A9" s="26" t="s">
        <v>24</v>
      </c>
      <c r="B9" s="27"/>
      <c r="C9" s="28"/>
      <c r="D9" s="29">
        <f t="shared" ref="D9:M9" si="3">SUM(D10:D12)</f>
        <v>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388420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388420</v>
      </c>
      <c r="O9" s="41">
        <f t="shared" si="2"/>
        <v>1412.4363636363637</v>
      </c>
      <c r="P9" s="10"/>
    </row>
    <row r="10" spans="1:133">
      <c r="A10" s="12"/>
      <c r="B10" s="42">
        <v>533</v>
      </c>
      <c r="C10" s="19" t="s">
        <v>25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176869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176869</v>
      </c>
      <c r="O10" s="44">
        <f t="shared" si="2"/>
        <v>643.16</v>
      </c>
      <c r="P10" s="9"/>
    </row>
    <row r="11" spans="1:133">
      <c r="A11" s="12"/>
      <c r="B11" s="42">
        <v>534</v>
      </c>
      <c r="C11" s="19" t="s">
        <v>48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67142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67142</v>
      </c>
      <c r="O11" s="44">
        <f t="shared" si="2"/>
        <v>244.15272727272728</v>
      </c>
      <c r="P11" s="9"/>
    </row>
    <row r="12" spans="1:133">
      <c r="A12" s="12"/>
      <c r="B12" s="42">
        <v>535</v>
      </c>
      <c r="C12" s="19" t="s">
        <v>27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144409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144409</v>
      </c>
      <c r="O12" s="44">
        <f t="shared" si="2"/>
        <v>525.12363636363636</v>
      </c>
      <c r="P12" s="9"/>
    </row>
    <row r="13" spans="1:133" ht="15.75">
      <c r="A13" s="26" t="s">
        <v>28</v>
      </c>
      <c r="B13" s="27"/>
      <c r="C13" s="28"/>
      <c r="D13" s="29">
        <f t="shared" ref="D13:M13" si="4">SUM(D14:D14)</f>
        <v>161392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161392</v>
      </c>
      <c r="O13" s="41">
        <f t="shared" si="2"/>
        <v>586.88</v>
      </c>
      <c r="P13" s="9"/>
    </row>
    <row r="14" spans="1:133">
      <c r="A14" s="12"/>
      <c r="B14" s="42">
        <v>572</v>
      </c>
      <c r="C14" s="19" t="s">
        <v>49</v>
      </c>
      <c r="D14" s="43">
        <v>161392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161392</v>
      </c>
      <c r="O14" s="44">
        <f t="shared" si="2"/>
        <v>586.88</v>
      </c>
      <c r="P14" s="9"/>
    </row>
    <row r="15" spans="1:133" ht="15.75">
      <c r="A15" s="26" t="s">
        <v>58</v>
      </c>
      <c r="B15" s="27"/>
      <c r="C15" s="28"/>
      <c r="D15" s="29">
        <f t="shared" ref="D15:M15" si="5">SUM(D16:D16)</f>
        <v>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7690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7690</v>
      </c>
      <c r="O15" s="41">
        <f t="shared" si="2"/>
        <v>27.963636363636365</v>
      </c>
      <c r="P15" s="9"/>
    </row>
    <row r="16" spans="1:133" ht="15.75" thickBot="1">
      <c r="A16" s="12"/>
      <c r="B16" s="42">
        <v>591</v>
      </c>
      <c r="C16" s="19" t="s">
        <v>59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7690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7690</v>
      </c>
      <c r="O16" s="44">
        <f t="shared" si="2"/>
        <v>27.963636363636365</v>
      </c>
      <c r="P16" s="9"/>
    </row>
    <row r="17" spans="1:119" ht="16.5" thickBot="1">
      <c r="A17" s="13" t="s">
        <v>10</v>
      </c>
      <c r="B17" s="21"/>
      <c r="C17" s="20"/>
      <c r="D17" s="14">
        <f>SUM(D5,D9,D13,D15)</f>
        <v>416096</v>
      </c>
      <c r="E17" s="14">
        <f t="shared" ref="E17:M17" si="6">SUM(E5,E9,E13,E15)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396110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812206</v>
      </c>
      <c r="O17" s="35">
        <f t="shared" si="2"/>
        <v>2953.4763636363637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60" t="s">
        <v>62</v>
      </c>
      <c r="M19" s="160"/>
      <c r="N19" s="160"/>
      <c r="O19" s="39">
        <v>275</v>
      </c>
    </row>
    <row r="20" spans="1:119">
      <c r="A20" s="161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  <row r="21" spans="1:119" ht="15.75" customHeight="1" thickBot="1">
      <c r="A21" s="162" t="s">
        <v>34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2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265037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265037</v>
      </c>
      <c r="O5" s="30">
        <f t="shared" ref="O5:O19" si="2">(N5/O$21)</f>
        <v>929.95438596491226</v>
      </c>
      <c r="P5" s="6"/>
    </row>
    <row r="6" spans="1:133">
      <c r="A6" s="12"/>
      <c r="B6" s="42">
        <v>513</v>
      </c>
      <c r="C6" s="19" t="s">
        <v>19</v>
      </c>
      <c r="D6" s="43">
        <v>130126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130126</v>
      </c>
      <c r="O6" s="44">
        <f t="shared" si="2"/>
        <v>456.58245614035087</v>
      </c>
      <c r="P6" s="9"/>
    </row>
    <row r="7" spans="1:133">
      <c r="A7" s="12"/>
      <c r="B7" s="42">
        <v>514</v>
      </c>
      <c r="C7" s="19" t="s">
        <v>20</v>
      </c>
      <c r="D7" s="43">
        <v>29068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29068</v>
      </c>
      <c r="O7" s="44">
        <f t="shared" si="2"/>
        <v>101.99298245614035</v>
      </c>
      <c r="P7" s="9"/>
    </row>
    <row r="8" spans="1:133">
      <c r="A8" s="12"/>
      <c r="B8" s="42">
        <v>519</v>
      </c>
      <c r="C8" s="19" t="s">
        <v>47</v>
      </c>
      <c r="D8" s="43">
        <v>105843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105843</v>
      </c>
      <c r="O8" s="44">
        <f t="shared" si="2"/>
        <v>371.37894736842105</v>
      </c>
      <c r="P8" s="9"/>
    </row>
    <row r="9" spans="1:133" ht="15.75">
      <c r="A9" s="26" t="s">
        <v>24</v>
      </c>
      <c r="B9" s="27"/>
      <c r="C9" s="28"/>
      <c r="D9" s="29">
        <f t="shared" ref="D9:M9" si="3">SUM(D10:D12)</f>
        <v>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386542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386542</v>
      </c>
      <c r="O9" s="41">
        <f t="shared" si="2"/>
        <v>1356.2877192982455</v>
      </c>
      <c r="P9" s="10"/>
    </row>
    <row r="10" spans="1:133">
      <c r="A10" s="12"/>
      <c r="B10" s="42">
        <v>533</v>
      </c>
      <c r="C10" s="19" t="s">
        <v>25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179572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179572</v>
      </c>
      <c r="O10" s="44">
        <f t="shared" si="2"/>
        <v>630.07719298245615</v>
      </c>
      <c r="P10" s="9"/>
    </row>
    <row r="11" spans="1:133">
      <c r="A11" s="12"/>
      <c r="B11" s="42">
        <v>534</v>
      </c>
      <c r="C11" s="19" t="s">
        <v>48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67273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67273</v>
      </c>
      <c r="O11" s="44">
        <f t="shared" si="2"/>
        <v>236.04561403508771</v>
      </c>
      <c r="P11" s="9"/>
    </row>
    <row r="12" spans="1:133">
      <c r="A12" s="12"/>
      <c r="B12" s="42">
        <v>535</v>
      </c>
      <c r="C12" s="19" t="s">
        <v>27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139697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139697</v>
      </c>
      <c r="O12" s="44">
        <f t="shared" si="2"/>
        <v>490.16491228070174</v>
      </c>
      <c r="P12" s="9"/>
    </row>
    <row r="13" spans="1:133" ht="15.75">
      <c r="A13" s="26" t="s">
        <v>54</v>
      </c>
      <c r="B13" s="27"/>
      <c r="C13" s="28"/>
      <c r="D13" s="29">
        <f t="shared" ref="D13:M13" si="4">SUM(D14:D14)</f>
        <v>15281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15281</v>
      </c>
      <c r="O13" s="41">
        <f t="shared" si="2"/>
        <v>53.617543859649125</v>
      </c>
      <c r="P13" s="10"/>
    </row>
    <row r="14" spans="1:133">
      <c r="A14" s="90"/>
      <c r="B14" s="91">
        <v>559</v>
      </c>
      <c r="C14" s="92" t="s">
        <v>55</v>
      </c>
      <c r="D14" s="43">
        <v>15281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15281</v>
      </c>
      <c r="O14" s="44">
        <f t="shared" si="2"/>
        <v>53.617543859649125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380551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380551</v>
      </c>
      <c r="O15" s="41">
        <f t="shared" si="2"/>
        <v>1335.2666666666667</v>
      </c>
      <c r="P15" s="9"/>
    </row>
    <row r="16" spans="1:133">
      <c r="A16" s="12"/>
      <c r="B16" s="42">
        <v>572</v>
      </c>
      <c r="C16" s="19" t="s">
        <v>49</v>
      </c>
      <c r="D16" s="43">
        <v>380551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380551</v>
      </c>
      <c r="O16" s="44">
        <f t="shared" si="2"/>
        <v>1335.2666666666667</v>
      </c>
      <c r="P16" s="9"/>
    </row>
    <row r="17" spans="1:119" ht="15.75">
      <c r="A17" s="26" t="s">
        <v>58</v>
      </c>
      <c r="B17" s="27"/>
      <c r="C17" s="28"/>
      <c r="D17" s="29">
        <f t="shared" ref="D17:M17" si="6">SUM(D18:D18)</f>
        <v>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3882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3882</v>
      </c>
      <c r="O17" s="41">
        <f t="shared" si="2"/>
        <v>13.621052631578948</v>
      </c>
      <c r="P17" s="9"/>
    </row>
    <row r="18" spans="1:119" ht="15.75" thickBot="1">
      <c r="A18" s="12"/>
      <c r="B18" s="42">
        <v>591</v>
      </c>
      <c r="C18" s="19" t="s">
        <v>59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3882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3882</v>
      </c>
      <c r="O18" s="44">
        <f t="shared" si="2"/>
        <v>13.621052631578948</v>
      </c>
      <c r="P18" s="9"/>
    </row>
    <row r="19" spans="1:119" ht="16.5" thickBot="1">
      <c r="A19" s="13" t="s">
        <v>10</v>
      </c>
      <c r="B19" s="21"/>
      <c r="C19" s="20"/>
      <c r="D19" s="14">
        <f>SUM(D5,D9,D13,D15,D17)</f>
        <v>660869</v>
      </c>
      <c r="E19" s="14">
        <f t="shared" ref="E19:M19" si="7">SUM(E5,E9,E13,E15,E17)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390424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1051293</v>
      </c>
      <c r="O19" s="35">
        <f t="shared" si="2"/>
        <v>3688.7473684210527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60" t="s">
        <v>60</v>
      </c>
      <c r="M21" s="160"/>
      <c r="N21" s="160"/>
      <c r="O21" s="39">
        <v>285</v>
      </c>
    </row>
    <row r="22" spans="1:119">
      <c r="A22" s="161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  <row r="23" spans="1:119" ht="15.75" customHeight="1" thickBot="1">
      <c r="A23" s="162" t="s">
        <v>34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255022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255022</v>
      </c>
      <c r="O5" s="30">
        <f t="shared" ref="O5:O18" si="2">(N5/O$20)</f>
        <v>907.55160142348757</v>
      </c>
      <c r="P5" s="6"/>
    </row>
    <row r="6" spans="1:133">
      <c r="A6" s="12"/>
      <c r="B6" s="42">
        <v>513</v>
      </c>
      <c r="C6" s="19" t="s">
        <v>19</v>
      </c>
      <c r="D6" s="43">
        <v>125809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125809</v>
      </c>
      <c r="O6" s="44">
        <f t="shared" si="2"/>
        <v>447.71886120996442</v>
      </c>
      <c r="P6" s="9"/>
    </row>
    <row r="7" spans="1:133">
      <c r="A7" s="12"/>
      <c r="B7" s="42">
        <v>514</v>
      </c>
      <c r="C7" s="19" t="s">
        <v>20</v>
      </c>
      <c r="D7" s="43">
        <v>24943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24943</v>
      </c>
      <c r="O7" s="44">
        <f t="shared" si="2"/>
        <v>88.765124555160142</v>
      </c>
      <c r="P7" s="9"/>
    </row>
    <row r="8" spans="1:133">
      <c r="A8" s="12"/>
      <c r="B8" s="42">
        <v>517</v>
      </c>
      <c r="C8" s="19" t="s">
        <v>40</v>
      </c>
      <c r="D8" s="43">
        <v>6787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6787</v>
      </c>
      <c r="O8" s="44">
        <f t="shared" si="2"/>
        <v>24.153024911032027</v>
      </c>
      <c r="P8" s="9"/>
    </row>
    <row r="9" spans="1:133">
      <c r="A9" s="12"/>
      <c r="B9" s="42">
        <v>519</v>
      </c>
      <c r="C9" s="19" t="s">
        <v>47</v>
      </c>
      <c r="D9" s="43">
        <v>97483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97483</v>
      </c>
      <c r="O9" s="44">
        <f t="shared" si="2"/>
        <v>346.91459074733098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SUM(D11:D13)</f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374903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374903</v>
      </c>
      <c r="O10" s="41">
        <f t="shared" si="2"/>
        <v>1334.1743772241994</v>
      </c>
      <c r="P10" s="10"/>
    </row>
    <row r="11" spans="1:133">
      <c r="A11" s="12"/>
      <c r="B11" s="42">
        <v>533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167232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167232</v>
      </c>
      <c r="O11" s="44">
        <f t="shared" si="2"/>
        <v>595.13167259786474</v>
      </c>
      <c r="P11" s="9"/>
    </row>
    <row r="12" spans="1:133">
      <c r="A12" s="12"/>
      <c r="B12" s="42">
        <v>534</v>
      </c>
      <c r="C12" s="19" t="s">
        <v>48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68731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68731</v>
      </c>
      <c r="O12" s="44">
        <f t="shared" si="2"/>
        <v>244.59430604982205</v>
      </c>
      <c r="P12" s="9"/>
    </row>
    <row r="13" spans="1:133">
      <c r="A13" s="12"/>
      <c r="B13" s="42">
        <v>535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138940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138940</v>
      </c>
      <c r="O13" s="44">
        <f t="shared" si="2"/>
        <v>494.44839857651243</v>
      </c>
      <c r="P13" s="9"/>
    </row>
    <row r="14" spans="1:133" ht="15.75">
      <c r="A14" s="26" t="s">
        <v>54</v>
      </c>
      <c r="B14" s="27"/>
      <c r="C14" s="28"/>
      <c r="D14" s="29">
        <f t="shared" ref="D14:M14" si="4">SUM(D15:D15)</f>
        <v>1036061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1036061</v>
      </c>
      <c r="O14" s="41">
        <f t="shared" si="2"/>
        <v>3687.049822064057</v>
      </c>
      <c r="P14" s="10"/>
    </row>
    <row r="15" spans="1:133">
      <c r="A15" s="90"/>
      <c r="B15" s="91">
        <v>559</v>
      </c>
      <c r="C15" s="92" t="s">
        <v>55</v>
      </c>
      <c r="D15" s="43">
        <v>1036061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1036061</v>
      </c>
      <c r="O15" s="44">
        <f t="shared" si="2"/>
        <v>3687.049822064057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261347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261347</v>
      </c>
      <c r="O16" s="41">
        <f t="shared" si="2"/>
        <v>930.06049822064062</v>
      </c>
      <c r="P16" s="9"/>
    </row>
    <row r="17" spans="1:119" ht="15.75" thickBot="1">
      <c r="A17" s="12"/>
      <c r="B17" s="42">
        <v>572</v>
      </c>
      <c r="C17" s="19" t="s">
        <v>49</v>
      </c>
      <c r="D17" s="43">
        <v>261347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261347</v>
      </c>
      <c r="O17" s="44">
        <f t="shared" si="2"/>
        <v>930.06049822064062</v>
      </c>
      <c r="P17" s="9"/>
    </row>
    <row r="18" spans="1:119" ht="16.5" thickBot="1">
      <c r="A18" s="13" t="s">
        <v>10</v>
      </c>
      <c r="B18" s="21"/>
      <c r="C18" s="20"/>
      <c r="D18" s="14">
        <f>SUM(D5,D10,D14,D16)</f>
        <v>1552430</v>
      </c>
      <c r="E18" s="14">
        <f t="shared" ref="E18:M18" si="6">SUM(E5,E10,E14,E16)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374903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1927333</v>
      </c>
      <c r="O18" s="35">
        <f t="shared" si="2"/>
        <v>6858.8362989323841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0" t="s">
        <v>56</v>
      </c>
      <c r="M20" s="160"/>
      <c r="N20" s="160"/>
      <c r="O20" s="39">
        <v>281</v>
      </c>
    </row>
    <row r="21" spans="1:119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19" ht="15.75" customHeight="1" thickBot="1">
      <c r="A22" s="162" t="s">
        <v>34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2024-11-07T00:02:27Z</cp:lastPrinted>
  <dcterms:created xsi:type="dcterms:W3CDTF">2000-08-31T21:26:31Z</dcterms:created>
  <dcterms:modified xsi:type="dcterms:W3CDTF">2024-11-07T00:02:31Z</dcterms:modified>
</cp:coreProperties>
</file>