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54" documentId="11_39849DD949A5DADACE0C874C77985B50BEF915E6" xr6:coauthVersionLast="47" xr6:coauthVersionMax="47" xr10:uidLastSave="{9EA71CBF-9EFF-4CC1-B154-1B3DF6D52C2C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4" r:id="rId13"/>
    <sheet name="2010" sheetId="33" r:id="rId14"/>
    <sheet name="2009" sheetId="35" r:id="rId15"/>
    <sheet name="2008" sheetId="38" r:id="rId16"/>
  </sheets>
  <definedNames>
    <definedName name="_xlnm.Print_Area" localSheetId="15">'2008'!$A$1:$O$29</definedName>
    <definedName name="_xlnm.Print_Area" localSheetId="14">'2009'!$A$1:$O$30</definedName>
    <definedName name="_xlnm.Print_Area" localSheetId="13">'2010'!$A$1:$O$28</definedName>
    <definedName name="_xlnm.Print_Area" localSheetId="12">'2011'!$A$1:$O$28</definedName>
    <definedName name="_xlnm.Print_Area" localSheetId="11">'2012'!$A$1:$O$29</definedName>
    <definedName name="_xlnm.Print_Area" localSheetId="10">'2013'!$A$1:$O$29</definedName>
    <definedName name="_xlnm.Print_Area" localSheetId="9">'2014'!$A$1:$O$29</definedName>
    <definedName name="_xlnm.Print_Area" localSheetId="8">'2015'!$A$1:$O$29</definedName>
    <definedName name="_xlnm.Print_Area" localSheetId="7">'2016'!$A$1:$O$29</definedName>
    <definedName name="_xlnm.Print_Area" localSheetId="6">'2017'!$A$1:$O$29</definedName>
    <definedName name="_xlnm.Print_Area" localSheetId="5">'2018'!$A$1:$O$28</definedName>
    <definedName name="_xlnm.Print_Area" localSheetId="4">'2019'!$A$1:$O$28</definedName>
    <definedName name="_xlnm.Print_Area" localSheetId="3">'2020'!$A$1:$O$28</definedName>
    <definedName name="_xlnm.Print_Area" localSheetId="2">'2021'!$A$1:$P$28</definedName>
    <definedName name="_xlnm.Print_Area" localSheetId="1">'2022'!$A$1:$P$30</definedName>
    <definedName name="_xlnm.Print_Area" localSheetId="0">'2023'!$A$1:$P$29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5" i="48" l="1"/>
  <c r="F25" i="48"/>
  <c r="G25" i="48"/>
  <c r="H25" i="48"/>
  <c r="I25" i="48"/>
  <c r="J25" i="48"/>
  <c r="K25" i="48"/>
  <c r="L25" i="48"/>
  <c r="M25" i="48"/>
  <c r="N25" i="48"/>
  <c r="D25" i="48"/>
  <c r="O24" i="48" l="1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O21" i="48"/>
  <c r="P21" i="48" s="1"/>
  <c r="O20" i="48"/>
  <c r="P20" i="48" s="1"/>
  <c r="N19" i="48"/>
  <c r="M19" i="48"/>
  <c r="L19" i="48"/>
  <c r="K19" i="48"/>
  <c r="J19" i="48"/>
  <c r="I19" i="48"/>
  <c r="H19" i="48"/>
  <c r="G19" i="48"/>
  <c r="F19" i="48"/>
  <c r="E19" i="48"/>
  <c r="D19" i="48"/>
  <c r="O18" i="48"/>
  <c r="P18" i="48" s="1"/>
  <c r="O17" i="48"/>
  <c r="P17" i="48" s="1"/>
  <c r="O16" i="48"/>
  <c r="P16" i="48" s="1"/>
  <c r="N15" i="48"/>
  <c r="M15" i="48"/>
  <c r="L15" i="48"/>
  <c r="K15" i="48"/>
  <c r="J15" i="48"/>
  <c r="I15" i="48"/>
  <c r="H15" i="48"/>
  <c r="G15" i="48"/>
  <c r="F15" i="48"/>
  <c r="E15" i="48"/>
  <c r="D15" i="48"/>
  <c r="O14" i="48"/>
  <c r="P14" i="48" s="1"/>
  <c r="O13" i="48"/>
  <c r="P13" i="48" s="1"/>
  <c r="N12" i="48"/>
  <c r="M12" i="48"/>
  <c r="L12" i="48"/>
  <c r="K12" i="48"/>
  <c r="J12" i="48"/>
  <c r="I12" i="48"/>
  <c r="H12" i="48"/>
  <c r="G12" i="48"/>
  <c r="F12" i="48"/>
  <c r="E12" i="48"/>
  <c r="D12" i="48"/>
  <c r="O11" i="48"/>
  <c r="P11" i="48" s="1"/>
  <c r="O10" i="48"/>
  <c r="P10" i="48" s="1"/>
  <c r="N9" i="48"/>
  <c r="M9" i="48"/>
  <c r="L9" i="48"/>
  <c r="K9" i="48"/>
  <c r="J9" i="48"/>
  <c r="I9" i="48"/>
  <c r="H9" i="48"/>
  <c r="G9" i="48"/>
  <c r="F9" i="48"/>
  <c r="E9" i="48"/>
  <c r="D9" i="48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5" i="48" l="1"/>
  <c r="P5" i="48" s="1"/>
  <c r="O23" i="48"/>
  <c r="P23" i="48" s="1"/>
  <c r="O15" i="48"/>
  <c r="P15" i="48" s="1"/>
  <c r="O12" i="48"/>
  <c r="P12" i="48" s="1"/>
  <c r="O9" i="48"/>
  <c r="P9" i="48" s="1"/>
  <c r="O19" i="48"/>
  <c r="P19" i="48" s="1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O13" i="47"/>
  <c r="P13" i="47" s="1"/>
  <c r="N12" i="47"/>
  <c r="M12" i="47"/>
  <c r="L12" i="47"/>
  <c r="K12" i="47"/>
  <c r="J12" i="47"/>
  <c r="I12" i="47"/>
  <c r="H12" i="47"/>
  <c r="G12" i="47"/>
  <c r="F12" i="47"/>
  <c r="E12" i="47"/>
  <c r="D12" i="47"/>
  <c r="O11" i="47"/>
  <c r="P11" i="47" s="1"/>
  <c r="O10" i="47"/>
  <c r="P10" i="47" s="1"/>
  <c r="N9" i="47"/>
  <c r="M9" i="47"/>
  <c r="L9" i="47"/>
  <c r="K9" i="47"/>
  <c r="J9" i="47"/>
  <c r="I9" i="47"/>
  <c r="H9" i="47"/>
  <c r="G9" i="47"/>
  <c r="F9" i="47"/>
  <c r="E9" i="47"/>
  <c r="D9" i="47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F26" i="47" s="1"/>
  <c r="E5" i="47"/>
  <c r="E26" i="47" s="1"/>
  <c r="D5" i="47"/>
  <c r="D26" i="47" s="1"/>
  <c r="O25" i="48" l="1"/>
  <c r="P25" i="48" s="1"/>
  <c r="K26" i="47"/>
  <c r="L26" i="47"/>
  <c r="N26" i="47"/>
  <c r="I26" i="47"/>
  <c r="G26" i="47"/>
  <c r="M26" i="47"/>
  <c r="J26" i="47"/>
  <c r="H26" i="47"/>
  <c r="O24" i="47"/>
  <c r="P24" i="47" s="1"/>
  <c r="O20" i="47"/>
  <c r="P20" i="47" s="1"/>
  <c r="O16" i="47"/>
  <c r="P16" i="47" s="1"/>
  <c r="O12" i="47"/>
  <c r="P12" i="47" s="1"/>
  <c r="O9" i="47"/>
  <c r="P9" i="47" s="1"/>
  <c r="O5" i="47"/>
  <c r="P5" i="47" s="1"/>
  <c r="O23" i="46"/>
  <c r="P23" i="46" s="1"/>
  <c r="O22" i="46"/>
  <c r="P22" i="46" s="1"/>
  <c r="O21" i="46"/>
  <c r="P21" i="46" s="1"/>
  <c r="O20" i="46"/>
  <c r="P20" i="46" s="1"/>
  <c r="N19" i="46"/>
  <c r="M19" i="46"/>
  <c r="L19" i="46"/>
  <c r="K19" i="46"/>
  <c r="J19" i="46"/>
  <c r="I19" i="46"/>
  <c r="H19" i="46"/>
  <c r="G19" i="46"/>
  <c r="F19" i="46"/>
  <c r="E19" i="46"/>
  <c r="D19" i="46"/>
  <c r="O18" i="46"/>
  <c r="P18" i="46"/>
  <c r="O17" i="46"/>
  <c r="P17" i="46" s="1"/>
  <c r="O16" i="46"/>
  <c r="P16" i="46"/>
  <c r="N15" i="46"/>
  <c r="M15" i="46"/>
  <c r="M24" i="46" s="1"/>
  <c r="L15" i="46"/>
  <c r="K15" i="46"/>
  <c r="J15" i="46"/>
  <c r="I15" i="46"/>
  <c r="H15" i="46"/>
  <c r="G15" i="46"/>
  <c r="F15" i="46"/>
  <c r="E15" i="46"/>
  <c r="D15" i="46"/>
  <c r="O14" i="46"/>
  <c r="P14" i="46" s="1"/>
  <c r="O13" i="46"/>
  <c r="P13" i="46" s="1"/>
  <c r="N12" i="46"/>
  <c r="M12" i="46"/>
  <c r="L12" i="46"/>
  <c r="K12" i="46"/>
  <c r="J12" i="46"/>
  <c r="I12" i="46"/>
  <c r="H12" i="46"/>
  <c r="H24" i="46" s="1"/>
  <c r="G12" i="46"/>
  <c r="F12" i="46"/>
  <c r="F24" i="46" s="1"/>
  <c r="E12" i="46"/>
  <c r="D12" i="46"/>
  <c r="D24" i="46" s="1"/>
  <c r="O11" i="46"/>
  <c r="P11" i="46"/>
  <c r="O10" i="46"/>
  <c r="P10" i="46"/>
  <c r="N9" i="46"/>
  <c r="M9" i="46"/>
  <c r="L9" i="46"/>
  <c r="K9" i="46"/>
  <c r="J9" i="46"/>
  <c r="I9" i="46"/>
  <c r="H9" i="46"/>
  <c r="G9" i="46"/>
  <c r="F9" i="46"/>
  <c r="E9" i="46"/>
  <c r="D9" i="46"/>
  <c r="O8" i="46"/>
  <c r="P8" i="46" s="1"/>
  <c r="O7" i="46"/>
  <c r="P7" i="46"/>
  <c r="O6" i="46"/>
  <c r="P6" i="46"/>
  <c r="N5" i="46"/>
  <c r="M5" i="46"/>
  <c r="L5" i="46"/>
  <c r="K5" i="46"/>
  <c r="J5" i="46"/>
  <c r="I5" i="46"/>
  <c r="H5" i="46"/>
  <c r="G5" i="46"/>
  <c r="F5" i="46"/>
  <c r="E5" i="46"/>
  <c r="D5" i="46"/>
  <c r="N23" i="45"/>
  <c r="O23" i="45" s="1"/>
  <c r="N22" i="45"/>
  <c r="O22" i="45" s="1"/>
  <c r="N21" i="45"/>
  <c r="O21" i="45"/>
  <c r="N20" i="45"/>
  <c r="O20" i="45"/>
  <c r="M19" i="45"/>
  <c r="L19" i="45"/>
  <c r="K19" i="45"/>
  <c r="J19" i="45"/>
  <c r="I19" i="45"/>
  <c r="H19" i="45"/>
  <c r="G19" i="45"/>
  <c r="F19" i="45"/>
  <c r="E19" i="45"/>
  <c r="D19" i="45"/>
  <c r="N18" i="45"/>
  <c r="O18" i="45"/>
  <c r="N17" i="45"/>
  <c r="O17" i="45"/>
  <c r="N16" i="45"/>
  <c r="O16" i="45"/>
  <c r="M15" i="45"/>
  <c r="L15" i="45"/>
  <c r="K15" i="45"/>
  <c r="J15" i="45"/>
  <c r="I15" i="45"/>
  <c r="H15" i="45"/>
  <c r="G15" i="45"/>
  <c r="F15" i="45"/>
  <c r="E15" i="45"/>
  <c r="D15" i="45"/>
  <c r="N14" i="45"/>
  <c r="O14" i="45"/>
  <c r="N13" i="45"/>
  <c r="O13" i="45" s="1"/>
  <c r="M12" i="45"/>
  <c r="L12" i="45"/>
  <c r="K12" i="45"/>
  <c r="J12" i="45"/>
  <c r="I12" i="45"/>
  <c r="H12" i="45"/>
  <c r="G12" i="45"/>
  <c r="F12" i="45"/>
  <c r="E12" i="45"/>
  <c r="E24" i="45" s="1"/>
  <c r="D12" i="45"/>
  <c r="N11" i="45"/>
  <c r="O11" i="45" s="1"/>
  <c r="N10" i="45"/>
  <c r="O10" i="45" s="1"/>
  <c r="M9" i="45"/>
  <c r="L9" i="45"/>
  <c r="K9" i="45"/>
  <c r="J9" i="45"/>
  <c r="I9" i="45"/>
  <c r="H9" i="45"/>
  <c r="G9" i="45"/>
  <c r="F9" i="45"/>
  <c r="E9" i="45"/>
  <c r="D9" i="45"/>
  <c r="N8" i="45"/>
  <c r="O8" i="45"/>
  <c r="N7" i="45"/>
  <c r="O7" i="45"/>
  <c r="N6" i="45"/>
  <c r="O6" i="45"/>
  <c r="M5" i="45"/>
  <c r="L5" i="45"/>
  <c r="L24" i="45" s="1"/>
  <c r="K5" i="45"/>
  <c r="K24" i="45" s="1"/>
  <c r="J5" i="45"/>
  <c r="I5" i="45"/>
  <c r="H5" i="45"/>
  <c r="G5" i="45"/>
  <c r="F5" i="45"/>
  <c r="E5" i="45"/>
  <c r="D5" i="45"/>
  <c r="N23" i="44"/>
  <c r="O23" i="44"/>
  <c r="N22" i="44"/>
  <c r="O22" i="44"/>
  <c r="N21" i="44"/>
  <c r="O21" i="44"/>
  <c r="N20" i="44"/>
  <c r="O20" i="44"/>
  <c r="M19" i="44"/>
  <c r="L19" i="44"/>
  <c r="K19" i="44"/>
  <c r="J19" i="44"/>
  <c r="I19" i="44"/>
  <c r="H19" i="44"/>
  <c r="G19" i="44"/>
  <c r="F19" i="44"/>
  <c r="E19" i="44"/>
  <c r="D19" i="44"/>
  <c r="N18" i="44"/>
  <c r="O18" i="44"/>
  <c r="N17" i="44"/>
  <c r="O17" i="44" s="1"/>
  <c r="N16" i="44"/>
  <c r="O16" i="44"/>
  <c r="M15" i="44"/>
  <c r="L15" i="44"/>
  <c r="K15" i="44"/>
  <c r="J15" i="44"/>
  <c r="I15" i="44"/>
  <c r="H15" i="44"/>
  <c r="G15" i="44"/>
  <c r="F15" i="44"/>
  <c r="E15" i="44"/>
  <c r="N15" i="44" s="1"/>
  <c r="O15" i="44" s="1"/>
  <c r="D15" i="44"/>
  <c r="N14" i="44"/>
  <c r="O14" i="44" s="1"/>
  <c r="N13" i="44"/>
  <c r="O13" i="44"/>
  <c r="M12" i="44"/>
  <c r="L12" i="44"/>
  <c r="K12" i="44"/>
  <c r="J12" i="44"/>
  <c r="I12" i="44"/>
  <c r="H12" i="44"/>
  <c r="G12" i="44"/>
  <c r="F12" i="44"/>
  <c r="E12" i="44"/>
  <c r="D12" i="44"/>
  <c r="N12" i="44" s="1"/>
  <c r="O12" i="44" s="1"/>
  <c r="N11" i="44"/>
  <c r="O11" i="44"/>
  <c r="N10" i="44"/>
  <c r="O10" i="44"/>
  <c r="M9" i="44"/>
  <c r="L9" i="44"/>
  <c r="K9" i="44"/>
  <c r="J9" i="44"/>
  <c r="I9" i="44"/>
  <c r="H9" i="44"/>
  <c r="G9" i="44"/>
  <c r="F9" i="44"/>
  <c r="E9" i="44"/>
  <c r="D9" i="44"/>
  <c r="N8" i="44"/>
  <c r="O8" i="44"/>
  <c r="N7" i="44"/>
  <c r="O7" i="44"/>
  <c r="N6" i="44"/>
  <c r="O6" i="44"/>
  <c r="M5" i="44"/>
  <c r="M24" i="44" s="1"/>
  <c r="L5" i="44"/>
  <c r="K5" i="44"/>
  <c r="J5" i="44"/>
  <c r="I5" i="44"/>
  <c r="I24" i="44" s="1"/>
  <c r="H5" i="44"/>
  <c r="G5" i="44"/>
  <c r="F5" i="44"/>
  <c r="E5" i="44"/>
  <c r="D5" i="44"/>
  <c r="N23" i="43"/>
  <c r="O23" i="43"/>
  <c r="N22" i="43"/>
  <c r="O22" i="43" s="1"/>
  <c r="N21" i="43"/>
  <c r="O21" i="43" s="1"/>
  <c r="N20" i="43"/>
  <c r="O20" i="43"/>
  <c r="M19" i="43"/>
  <c r="L19" i="43"/>
  <c r="K19" i="43"/>
  <c r="J19" i="43"/>
  <c r="I19" i="43"/>
  <c r="H19" i="43"/>
  <c r="G19" i="43"/>
  <c r="F19" i="43"/>
  <c r="E19" i="43"/>
  <c r="D19" i="43"/>
  <c r="N18" i="43"/>
  <c r="O18" i="43"/>
  <c r="N17" i="43"/>
  <c r="O17" i="43" s="1"/>
  <c r="N16" i="43"/>
  <c r="O16" i="43"/>
  <c r="M15" i="43"/>
  <c r="L15" i="43"/>
  <c r="K15" i="43"/>
  <c r="J15" i="43"/>
  <c r="I15" i="43"/>
  <c r="H15" i="43"/>
  <c r="G15" i="43"/>
  <c r="F15" i="43"/>
  <c r="E15" i="43"/>
  <c r="D15" i="43"/>
  <c r="N14" i="43"/>
  <c r="O14" i="43"/>
  <c r="N13" i="43"/>
  <c r="O13" i="43"/>
  <c r="M12" i="43"/>
  <c r="L12" i="43"/>
  <c r="K12" i="43"/>
  <c r="J12" i="43"/>
  <c r="I12" i="43"/>
  <c r="H12" i="43"/>
  <c r="G12" i="43"/>
  <c r="F12" i="43"/>
  <c r="E12" i="43"/>
  <c r="D12" i="43"/>
  <c r="N11" i="43"/>
  <c r="O11" i="43"/>
  <c r="N10" i="43"/>
  <c r="O10" i="43"/>
  <c r="M9" i="43"/>
  <c r="L9" i="43"/>
  <c r="K9" i="43"/>
  <c r="J9" i="43"/>
  <c r="J24" i="43" s="1"/>
  <c r="I9" i="43"/>
  <c r="H9" i="43"/>
  <c r="G9" i="43"/>
  <c r="F9" i="43"/>
  <c r="E9" i="43"/>
  <c r="D9" i="43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E24" i="43" s="1"/>
  <c r="D5" i="43"/>
  <c r="N5" i="43" s="1"/>
  <c r="O5" i="43" s="1"/>
  <c r="N24" i="42"/>
  <c r="O24" i="42" s="1"/>
  <c r="N23" i="42"/>
  <c r="O23" i="42"/>
  <c r="N22" i="42"/>
  <c r="O22" i="42" s="1"/>
  <c r="N21" i="42"/>
  <c r="O21" i="42"/>
  <c r="M20" i="42"/>
  <c r="L20" i="42"/>
  <c r="K20" i="42"/>
  <c r="J20" i="42"/>
  <c r="I20" i="42"/>
  <c r="H20" i="42"/>
  <c r="G20" i="42"/>
  <c r="F20" i="42"/>
  <c r="E20" i="42"/>
  <c r="D20" i="42"/>
  <c r="N19" i="42"/>
  <c r="O19" i="42"/>
  <c r="N18" i="42"/>
  <c r="O18" i="42"/>
  <c r="N17" i="42"/>
  <c r="O17" i="42" s="1"/>
  <c r="M16" i="42"/>
  <c r="L16" i="42"/>
  <c r="K16" i="42"/>
  <c r="J16" i="42"/>
  <c r="I16" i="42"/>
  <c r="H16" i="42"/>
  <c r="G16" i="42"/>
  <c r="F16" i="42"/>
  <c r="E16" i="42"/>
  <c r="D16" i="42"/>
  <c r="N15" i="42"/>
  <c r="O15" i="42" s="1"/>
  <c r="N14" i="42"/>
  <c r="O14" i="42" s="1"/>
  <c r="N13" i="42"/>
  <c r="O13" i="42"/>
  <c r="M12" i="42"/>
  <c r="L12" i="42"/>
  <c r="K12" i="42"/>
  <c r="J12" i="42"/>
  <c r="I12" i="42"/>
  <c r="H12" i="42"/>
  <c r="G12" i="42"/>
  <c r="F12" i="42"/>
  <c r="E12" i="42"/>
  <c r="D12" i="42"/>
  <c r="N11" i="42"/>
  <c r="O11" i="42" s="1"/>
  <c r="N10" i="42"/>
  <c r="O10" i="42"/>
  <c r="M9" i="42"/>
  <c r="L9" i="42"/>
  <c r="K9" i="42"/>
  <c r="J9" i="42"/>
  <c r="I9" i="42"/>
  <c r="H9" i="42"/>
  <c r="G9" i="42"/>
  <c r="F9" i="42"/>
  <c r="E9" i="42"/>
  <c r="E25" i="42" s="1"/>
  <c r="D9" i="42"/>
  <c r="N8" i="42"/>
  <c r="O8" i="42" s="1"/>
  <c r="N7" i="42"/>
  <c r="O7" i="42"/>
  <c r="N6" i="42"/>
  <c r="O6" i="42"/>
  <c r="M5" i="42"/>
  <c r="L5" i="42"/>
  <c r="K5" i="42"/>
  <c r="J5" i="42"/>
  <c r="I5" i="42"/>
  <c r="H5" i="42"/>
  <c r="G5" i="42"/>
  <c r="F5" i="42"/>
  <c r="F25" i="42" s="1"/>
  <c r="E5" i="42"/>
  <c r="D5" i="42"/>
  <c r="L25" i="41"/>
  <c r="N24" i="41"/>
  <c r="O24" i="41"/>
  <c r="N23" i="41"/>
  <c r="O23" i="41"/>
  <c r="N22" i="41"/>
  <c r="O22" i="41" s="1"/>
  <c r="N21" i="41"/>
  <c r="O21" i="41" s="1"/>
  <c r="M20" i="41"/>
  <c r="L20" i="41"/>
  <c r="K20" i="41"/>
  <c r="J20" i="41"/>
  <c r="I20" i="41"/>
  <c r="H20" i="41"/>
  <c r="G20" i="41"/>
  <c r="F20" i="41"/>
  <c r="E20" i="41"/>
  <c r="D20" i="41"/>
  <c r="N19" i="41"/>
  <c r="O19" i="41" s="1"/>
  <c r="N18" i="41"/>
  <c r="O18" i="41"/>
  <c r="N17" i="41"/>
  <c r="O17" i="41"/>
  <c r="M16" i="41"/>
  <c r="L16" i="41"/>
  <c r="K16" i="41"/>
  <c r="J16" i="41"/>
  <c r="I16" i="41"/>
  <c r="H16" i="41"/>
  <c r="G16" i="41"/>
  <c r="F16" i="41"/>
  <c r="E16" i="41"/>
  <c r="D16" i="41"/>
  <c r="N15" i="41"/>
  <c r="O15" i="41"/>
  <c r="N14" i="41"/>
  <c r="O14" i="41"/>
  <c r="N13" i="41"/>
  <c r="O13" i="41"/>
  <c r="M12" i="41"/>
  <c r="L12" i="41"/>
  <c r="K12" i="41"/>
  <c r="J12" i="41"/>
  <c r="I12" i="41"/>
  <c r="H12" i="41"/>
  <c r="G12" i="41"/>
  <c r="F12" i="41"/>
  <c r="E12" i="41"/>
  <c r="D12" i="41"/>
  <c r="N11" i="41"/>
  <c r="O11" i="41"/>
  <c r="N10" i="41"/>
  <c r="O10" i="41" s="1"/>
  <c r="M9" i="41"/>
  <c r="L9" i="41"/>
  <c r="K9" i="41"/>
  <c r="J9" i="41"/>
  <c r="I9" i="41"/>
  <c r="H9" i="41"/>
  <c r="G9" i="41"/>
  <c r="F9" i="41"/>
  <c r="E9" i="41"/>
  <c r="D9" i="41"/>
  <c r="D25" i="41" s="1"/>
  <c r="N8" i="41"/>
  <c r="O8" i="41" s="1"/>
  <c r="N7" i="41"/>
  <c r="O7" i="41" s="1"/>
  <c r="N6" i="41"/>
  <c r="O6" i="41"/>
  <c r="M5" i="41"/>
  <c r="L5" i="41"/>
  <c r="K5" i="41"/>
  <c r="J5" i="41"/>
  <c r="I5" i="41"/>
  <c r="H5" i="41"/>
  <c r="G5" i="41"/>
  <c r="F5" i="41"/>
  <c r="E5" i="41"/>
  <c r="D5" i="41"/>
  <c r="N5" i="41" s="1"/>
  <c r="O5" i="41" s="1"/>
  <c r="N24" i="40"/>
  <c r="O24" i="40" s="1"/>
  <c r="N23" i="40"/>
  <c r="O23" i="40"/>
  <c r="N22" i="40"/>
  <c r="O22" i="40"/>
  <c r="M21" i="40"/>
  <c r="L21" i="40"/>
  <c r="K21" i="40"/>
  <c r="J21" i="40"/>
  <c r="I21" i="40"/>
  <c r="H21" i="40"/>
  <c r="G21" i="40"/>
  <c r="F21" i="40"/>
  <c r="E21" i="40"/>
  <c r="D21" i="40"/>
  <c r="N20" i="40"/>
  <c r="O20" i="40"/>
  <c r="N19" i="40"/>
  <c r="O19" i="40"/>
  <c r="N18" i="40"/>
  <c r="O18" i="40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N14" i="40"/>
  <c r="O14" i="40" s="1"/>
  <c r="N13" i="40"/>
  <c r="O13" i="40" s="1"/>
  <c r="M12" i="40"/>
  <c r="L12" i="40"/>
  <c r="K12" i="40"/>
  <c r="J12" i="40"/>
  <c r="I12" i="40"/>
  <c r="H12" i="40"/>
  <c r="G12" i="40"/>
  <c r="F12" i="40"/>
  <c r="F25" i="40" s="1"/>
  <c r="E12" i="40"/>
  <c r="D12" i="40"/>
  <c r="N11" i="40"/>
  <c r="O11" i="40" s="1"/>
  <c r="N10" i="40"/>
  <c r="O10" i="40" s="1"/>
  <c r="M9" i="40"/>
  <c r="L9" i="40"/>
  <c r="K9" i="40"/>
  <c r="J9" i="40"/>
  <c r="I9" i="40"/>
  <c r="H9" i="40"/>
  <c r="G9" i="40"/>
  <c r="F9" i="40"/>
  <c r="E9" i="40"/>
  <c r="D9" i="40"/>
  <c r="N9" i="40" s="1"/>
  <c r="O9" i="40" s="1"/>
  <c r="N8" i="40"/>
  <c r="O8" i="40"/>
  <c r="N7" i="40"/>
  <c r="O7" i="40"/>
  <c r="N6" i="40"/>
  <c r="O6" i="40"/>
  <c r="M5" i="40"/>
  <c r="M25" i="40" s="1"/>
  <c r="L5" i="40"/>
  <c r="K5" i="40"/>
  <c r="J5" i="40"/>
  <c r="I5" i="40"/>
  <c r="H5" i="40"/>
  <c r="G5" i="40"/>
  <c r="F5" i="40"/>
  <c r="E5" i="40"/>
  <c r="D5" i="40"/>
  <c r="N24" i="39"/>
  <c r="O24" i="39"/>
  <c r="N23" i="39"/>
  <c r="O23" i="39" s="1"/>
  <c r="N22" i="39"/>
  <c r="O22" i="39" s="1"/>
  <c r="N21" i="39"/>
  <c r="O21" i="39"/>
  <c r="M20" i="39"/>
  <c r="L20" i="39"/>
  <c r="K20" i="39"/>
  <c r="J20" i="39"/>
  <c r="I20" i="39"/>
  <c r="H20" i="39"/>
  <c r="G20" i="39"/>
  <c r="F20" i="39"/>
  <c r="E20" i="39"/>
  <c r="D20" i="39"/>
  <c r="N19" i="39"/>
  <c r="O19" i="39"/>
  <c r="N18" i="39"/>
  <c r="O18" i="39" s="1"/>
  <c r="N17" i="39"/>
  <c r="O17" i="39"/>
  <c r="M16" i="39"/>
  <c r="L16" i="39"/>
  <c r="K16" i="39"/>
  <c r="J16" i="39"/>
  <c r="I16" i="39"/>
  <c r="H16" i="39"/>
  <c r="G16" i="39"/>
  <c r="F16" i="39"/>
  <c r="E16" i="39"/>
  <c r="E25" i="39" s="1"/>
  <c r="D16" i="39"/>
  <c r="N15" i="39"/>
  <c r="O15" i="39" s="1"/>
  <c r="N14" i="39"/>
  <c r="O14" i="39"/>
  <c r="N13" i="39"/>
  <c r="O13" i="39" s="1"/>
  <c r="M12" i="39"/>
  <c r="L12" i="39"/>
  <c r="K12" i="39"/>
  <c r="J12" i="39"/>
  <c r="I12" i="39"/>
  <c r="H12" i="39"/>
  <c r="G12" i="39"/>
  <c r="F12" i="39"/>
  <c r="E12" i="39"/>
  <c r="D12" i="39"/>
  <c r="N12" i="39" s="1"/>
  <c r="O12" i="39" s="1"/>
  <c r="N11" i="39"/>
  <c r="O11" i="39"/>
  <c r="N10" i="39"/>
  <c r="O10" i="39"/>
  <c r="M9" i="39"/>
  <c r="L9" i="39"/>
  <c r="K9" i="39"/>
  <c r="J9" i="39"/>
  <c r="I9" i="39"/>
  <c r="H9" i="39"/>
  <c r="G9" i="39"/>
  <c r="F9" i="39"/>
  <c r="E9" i="39"/>
  <c r="D9" i="39"/>
  <c r="D25" i="39" s="1"/>
  <c r="N8" i="39"/>
  <c r="O8" i="39"/>
  <c r="N7" i="39"/>
  <c r="O7" i="39"/>
  <c r="N6" i="39"/>
  <c r="O6" i="39" s="1"/>
  <c r="M5" i="39"/>
  <c r="M25" i="39" s="1"/>
  <c r="L5" i="39"/>
  <c r="L25" i="39"/>
  <c r="K5" i="39"/>
  <c r="J5" i="39"/>
  <c r="I5" i="39"/>
  <c r="H5" i="39"/>
  <c r="G5" i="39"/>
  <c r="F5" i="39"/>
  <c r="E5" i="39"/>
  <c r="D5" i="39"/>
  <c r="N24" i="38"/>
  <c r="O24" i="38"/>
  <c r="N23" i="38"/>
  <c r="O23" i="38"/>
  <c r="N22" i="38"/>
  <c r="O22" i="38"/>
  <c r="N21" i="38"/>
  <c r="O21" i="38" s="1"/>
  <c r="M20" i="38"/>
  <c r="L20" i="38"/>
  <c r="K20" i="38"/>
  <c r="J20" i="38"/>
  <c r="I20" i="38"/>
  <c r="H20" i="38"/>
  <c r="G20" i="38"/>
  <c r="F20" i="38"/>
  <c r="E20" i="38"/>
  <c r="D20" i="38"/>
  <c r="N19" i="38"/>
  <c r="O19" i="38" s="1"/>
  <c r="N18" i="38"/>
  <c r="O18" i="38" s="1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 s="1"/>
  <c r="N13" i="38"/>
  <c r="O13" i="38"/>
  <c r="M12" i="38"/>
  <c r="L12" i="38"/>
  <c r="K12" i="38"/>
  <c r="J12" i="38"/>
  <c r="I12" i="38"/>
  <c r="H12" i="38"/>
  <c r="G12" i="38"/>
  <c r="F12" i="38"/>
  <c r="E12" i="38"/>
  <c r="D12" i="38"/>
  <c r="N12" i="38" s="1"/>
  <c r="O12" i="38" s="1"/>
  <c r="N11" i="38"/>
  <c r="O11" i="38" s="1"/>
  <c r="N10" i="38"/>
  <c r="O10" i="38" s="1"/>
  <c r="M9" i="38"/>
  <c r="L9" i="38"/>
  <c r="K9" i="38"/>
  <c r="J9" i="38"/>
  <c r="I9" i="38"/>
  <c r="H9" i="38"/>
  <c r="G9" i="38"/>
  <c r="G25" i="38" s="1"/>
  <c r="F9" i="38"/>
  <c r="E9" i="38"/>
  <c r="D9" i="38"/>
  <c r="N8" i="38"/>
  <c r="O8" i="38"/>
  <c r="N7" i="38"/>
  <c r="O7" i="38"/>
  <c r="N6" i="38"/>
  <c r="O6" i="38"/>
  <c r="M5" i="38"/>
  <c r="M25" i="38" s="1"/>
  <c r="L5" i="38"/>
  <c r="K5" i="38"/>
  <c r="J5" i="38"/>
  <c r="I5" i="38"/>
  <c r="I25" i="38" s="1"/>
  <c r="H5" i="38"/>
  <c r="H25" i="38" s="1"/>
  <c r="G5" i="38"/>
  <c r="F5" i="38"/>
  <c r="E5" i="38"/>
  <c r="D5" i="38"/>
  <c r="N24" i="37"/>
  <c r="O24" i="37" s="1"/>
  <c r="N23" i="37"/>
  <c r="O23" i="37"/>
  <c r="N22" i="37"/>
  <c r="O22" i="37" s="1"/>
  <c r="N21" i="37"/>
  <c r="O21" i="37"/>
  <c r="M20" i="37"/>
  <c r="L20" i="37"/>
  <c r="K20" i="37"/>
  <c r="J20" i="37"/>
  <c r="I20" i="37"/>
  <c r="H20" i="37"/>
  <c r="G20" i="37"/>
  <c r="F20" i="37"/>
  <c r="E20" i="37"/>
  <c r="D20" i="37"/>
  <c r="N20" i="37" s="1"/>
  <c r="O20" i="37" s="1"/>
  <c r="N19" i="37"/>
  <c r="O19" i="37" s="1"/>
  <c r="N18" i="37"/>
  <c r="O18" i="37" s="1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/>
  <c r="N14" i="37"/>
  <c r="O14" i="37" s="1"/>
  <c r="N13" i="37"/>
  <c r="O13" i="37"/>
  <c r="M12" i="37"/>
  <c r="L12" i="37"/>
  <c r="K12" i="37"/>
  <c r="J12" i="37"/>
  <c r="I12" i="37"/>
  <c r="H12" i="37"/>
  <c r="G12" i="37"/>
  <c r="F12" i="37"/>
  <c r="E12" i="37"/>
  <c r="N12" i="37" s="1"/>
  <c r="O12" i="37" s="1"/>
  <c r="D12" i="37"/>
  <c r="N11" i="37"/>
  <c r="O11" i="37" s="1"/>
  <c r="N10" i="37"/>
  <c r="O10" i="37" s="1"/>
  <c r="M9" i="37"/>
  <c r="M25" i="37" s="1"/>
  <c r="L9" i="37"/>
  <c r="K9" i="37"/>
  <c r="K25" i="37" s="1"/>
  <c r="J9" i="37"/>
  <c r="I9" i="37"/>
  <c r="I25" i="37" s="1"/>
  <c r="H9" i="37"/>
  <c r="G9" i="37"/>
  <c r="F9" i="37"/>
  <c r="E9" i="37"/>
  <c r="E25" i="37" s="1"/>
  <c r="D9" i="37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G5" i="37"/>
  <c r="F5" i="37"/>
  <c r="E5" i="37"/>
  <c r="D5" i="37"/>
  <c r="N24" i="36"/>
  <c r="O24" i="36" s="1"/>
  <c r="N23" i="36"/>
  <c r="O23" i="36" s="1"/>
  <c r="N22" i="36"/>
  <c r="O22" i="36" s="1"/>
  <c r="N21" i="36"/>
  <c r="O21" i="36" s="1"/>
  <c r="M20" i="36"/>
  <c r="L20" i="36"/>
  <c r="K20" i="36"/>
  <c r="J20" i="36"/>
  <c r="I20" i="36"/>
  <c r="H20" i="36"/>
  <c r="G20" i="36"/>
  <c r="F20" i="36"/>
  <c r="E20" i="36"/>
  <c r="D20" i="36"/>
  <c r="N19" i="36"/>
  <c r="O19" i="36"/>
  <c r="N18" i="36"/>
  <c r="O18" i="36" s="1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N14" i="36"/>
  <c r="O14" i="36"/>
  <c r="N13" i="36"/>
  <c r="O13" i="36" s="1"/>
  <c r="N12" i="36"/>
  <c r="O12" i="36"/>
  <c r="M11" i="36"/>
  <c r="L11" i="36"/>
  <c r="K11" i="36"/>
  <c r="J11" i="36"/>
  <c r="I11" i="36"/>
  <c r="H11" i="36"/>
  <c r="G11" i="36"/>
  <c r="F11" i="36"/>
  <c r="E11" i="36"/>
  <c r="D11" i="36"/>
  <c r="N10" i="36"/>
  <c r="O10" i="36" s="1"/>
  <c r="M9" i="36"/>
  <c r="L9" i="36"/>
  <c r="L25" i="36" s="1"/>
  <c r="K9" i="36"/>
  <c r="J9" i="36"/>
  <c r="I9" i="36"/>
  <c r="I25" i="36" s="1"/>
  <c r="H9" i="36"/>
  <c r="H25" i="36" s="1"/>
  <c r="G9" i="36"/>
  <c r="F9" i="36"/>
  <c r="E9" i="36"/>
  <c r="D9" i="36"/>
  <c r="N9" i="36" s="1"/>
  <c r="O9" i="36" s="1"/>
  <c r="N8" i="36"/>
  <c r="O8" i="36" s="1"/>
  <c r="N7" i="36"/>
  <c r="O7" i="36" s="1"/>
  <c r="N6" i="36"/>
  <c r="O6" i="36"/>
  <c r="M5" i="36"/>
  <c r="M25" i="36" s="1"/>
  <c r="L5" i="36"/>
  <c r="K5" i="36"/>
  <c r="J5" i="36"/>
  <c r="I5" i="36"/>
  <c r="H5" i="36"/>
  <c r="G5" i="36"/>
  <c r="F5" i="36"/>
  <c r="E5" i="36"/>
  <c r="D5" i="36"/>
  <c r="N25" i="35"/>
  <c r="O25" i="35" s="1"/>
  <c r="M24" i="35"/>
  <c r="L24" i="35"/>
  <c r="K24" i="35"/>
  <c r="J24" i="35"/>
  <c r="I24" i="35"/>
  <c r="H24" i="35"/>
  <c r="G24" i="35"/>
  <c r="F24" i="35"/>
  <c r="E24" i="35"/>
  <c r="D24" i="35"/>
  <c r="N23" i="35"/>
  <c r="O23" i="35"/>
  <c r="N22" i="35"/>
  <c r="O22" i="35" s="1"/>
  <c r="N21" i="35"/>
  <c r="O21" i="35" s="1"/>
  <c r="N20" i="35"/>
  <c r="O20" i="35" s="1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N17" i="35"/>
  <c r="O17" i="35" s="1"/>
  <c r="N16" i="35"/>
  <c r="O16" i="35" s="1"/>
  <c r="M15" i="35"/>
  <c r="L15" i="35"/>
  <c r="K15" i="35"/>
  <c r="J15" i="35"/>
  <c r="I15" i="35"/>
  <c r="H15" i="35"/>
  <c r="G15" i="35"/>
  <c r="F15" i="35"/>
  <c r="E15" i="35"/>
  <c r="D15" i="35"/>
  <c r="N14" i="35"/>
  <c r="O14" i="35" s="1"/>
  <c r="N13" i="35"/>
  <c r="O13" i="35"/>
  <c r="N12" i="35"/>
  <c r="O12" i="35" s="1"/>
  <c r="M11" i="35"/>
  <c r="L11" i="35"/>
  <c r="K11" i="35"/>
  <c r="J11" i="35"/>
  <c r="I11" i="35"/>
  <c r="H11" i="35"/>
  <c r="G11" i="35"/>
  <c r="F11" i="35"/>
  <c r="E11" i="35"/>
  <c r="D11" i="35"/>
  <c r="N10" i="35"/>
  <c r="O10" i="35" s="1"/>
  <c r="M9" i="35"/>
  <c r="L9" i="35"/>
  <c r="K9" i="35"/>
  <c r="K26" i="35" s="1"/>
  <c r="J9" i="35"/>
  <c r="I9" i="35"/>
  <c r="H9" i="35"/>
  <c r="G9" i="35"/>
  <c r="F9" i="35"/>
  <c r="F26" i="35" s="1"/>
  <c r="E9" i="35"/>
  <c r="D9" i="35"/>
  <c r="N8" i="35"/>
  <c r="O8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N23" i="34"/>
  <c r="O23" i="34" s="1"/>
  <c r="N22" i="34"/>
  <c r="O22" i="34" s="1"/>
  <c r="N21" i="34"/>
  <c r="O21" i="34" s="1"/>
  <c r="N20" i="34"/>
  <c r="O20" i="34" s="1"/>
  <c r="M19" i="34"/>
  <c r="L19" i="34"/>
  <c r="K19" i="34"/>
  <c r="J19" i="34"/>
  <c r="I19" i="34"/>
  <c r="H19" i="34"/>
  <c r="G19" i="34"/>
  <c r="F19" i="34"/>
  <c r="E19" i="34"/>
  <c r="D19" i="34"/>
  <c r="N19" i="34" s="1"/>
  <c r="O19" i="34" s="1"/>
  <c r="N18" i="34"/>
  <c r="O18" i="34" s="1"/>
  <c r="N17" i="34"/>
  <c r="O17" i="34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4" i="34"/>
  <c r="O14" i="34" s="1"/>
  <c r="N13" i="34"/>
  <c r="O13" i="34" s="1"/>
  <c r="N12" i="34"/>
  <c r="O12" i="34" s="1"/>
  <c r="M11" i="34"/>
  <c r="L11" i="34"/>
  <c r="K11" i="34"/>
  <c r="J11" i="34"/>
  <c r="I11" i="34"/>
  <c r="H11" i="34"/>
  <c r="G11" i="34"/>
  <c r="F11" i="34"/>
  <c r="E11" i="34"/>
  <c r="D11" i="34"/>
  <c r="N10" i="34"/>
  <c r="O10" i="34" s="1"/>
  <c r="M9" i="34"/>
  <c r="L9" i="34"/>
  <c r="K9" i="34"/>
  <c r="J9" i="34"/>
  <c r="I9" i="34"/>
  <c r="H9" i="34"/>
  <c r="G9" i="34"/>
  <c r="F9" i="34"/>
  <c r="E9" i="34"/>
  <c r="E24" i="34" s="1"/>
  <c r="D9" i="34"/>
  <c r="N8" i="34"/>
  <c r="O8" i="34"/>
  <c r="N7" i="34"/>
  <c r="O7" i="34"/>
  <c r="N6" i="34"/>
  <c r="O6" i="34" s="1"/>
  <c r="M5" i="34"/>
  <c r="L5" i="34"/>
  <c r="L24" i="34" s="1"/>
  <c r="K5" i="34"/>
  <c r="K24" i="34" s="1"/>
  <c r="J5" i="34"/>
  <c r="J24" i="34" s="1"/>
  <c r="I5" i="34"/>
  <c r="H5" i="34"/>
  <c r="H24" i="34" s="1"/>
  <c r="G5" i="34"/>
  <c r="F5" i="34"/>
  <c r="E5" i="34"/>
  <c r="D5" i="34"/>
  <c r="E15" i="33"/>
  <c r="F15" i="33"/>
  <c r="G15" i="33"/>
  <c r="H15" i="33"/>
  <c r="I15" i="33"/>
  <c r="J15" i="33"/>
  <c r="K15" i="33"/>
  <c r="L15" i="33"/>
  <c r="M15" i="33"/>
  <c r="D15" i="33"/>
  <c r="N15" i="33" s="1"/>
  <c r="O15" i="33" s="1"/>
  <c r="E11" i="33"/>
  <c r="F11" i="33"/>
  <c r="G11" i="33"/>
  <c r="H11" i="33"/>
  <c r="I11" i="33"/>
  <c r="J11" i="33"/>
  <c r="K11" i="33"/>
  <c r="L11" i="33"/>
  <c r="M11" i="33"/>
  <c r="D11" i="33"/>
  <c r="E9" i="33"/>
  <c r="F9" i="33"/>
  <c r="G9" i="33"/>
  <c r="H9" i="33"/>
  <c r="I9" i="33"/>
  <c r="J9" i="33"/>
  <c r="K9" i="33"/>
  <c r="L9" i="33"/>
  <c r="M9" i="33"/>
  <c r="D9" i="33"/>
  <c r="N9" i="33" s="1"/>
  <c r="O9" i="33" s="1"/>
  <c r="E5" i="33"/>
  <c r="E24" i="33" s="1"/>
  <c r="F5" i="33"/>
  <c r="F24" i="33" s="1"/>
  <c r="G5" i="33"/>
  <c r="G24" i="33" s="1"/>
  <c r="H5" i="33"/>
  <c r="I5" i="33"/>
  <c r="I24" i="33" s="1"/>
  <c r="J5" i="33"/>
  <c r="K5" i="33"/>
  <c r="L5" i="33"/>
  <c r="M5" i="33"/>
  <c r="D5" i="33"/>
  <c r="N21" i="33"/>
  <c r="O21" i="33" s="1"/>
  <c r="N22" i="33"/>
  <c r="O22" i="33"/>
  <c r="N23" i="33"/>
  <c r="O23" i="33" s="1"/>
  <c r="N20" i="33"/>
  <c r="O20" i="33" s="1"/>
  <c r="E19" i="33"/>
  <c r="F19" i="33"/>
  <c r="G19" i="33"/>
  <c r="H19" i="33"/>
  <c r="H24" i="33"/>
  <c r="I19" i="33"/>
  <c r="J19" i="33"/>
  <c r="K19" i="33"/>
  <c r="L19" i="33"/>
  <c r="M19" i="33"/>
  <c r="D19" i="33"/>
  <c r="N16" i="33"/>
  <c r="O16" i="33"/>
  <c r="N17" i="33"/>
  <c r="O17" i="33" s="1"/>
  <c r="N18" i="33"/>
  <c r="O18" i="33" s="1"/>
  <c r="N7" i="33"/>
  <c r="O7" i="33" s="1"/>
  <c r="N8" i="33"/>
  <c r="O8" i="33" s="1"/>
  <c r="N6" i="33"/>
  <c r="O6" i="33" s="1"/>
  <c r="N12" i="33"/>
  <c r="O12" i="33"/>
  <c r="N13" i="33"/>
  <c r="O13" i="33" s="1"/>
  <c r="N14" i="33"/>
  <c r="O14" i="33" s="1"/>
  <c r="N10" i="33"/>
  <c r="O10" i="33" s="1"/>
  <c r="E26" i="35"/>
  <c r="E25" i="38"/>
  <c r="N16" i="39" l="1"/>
  <c r="O16" i="39" s="1"/>
  <c r="M24" i="45"/>
  <c r="L25" i="38"/>
  <c r="N20" i="42"/>
  <c r="O20" i="42" s="1"/>
  <c r="O9" i="46"/>
  <c r="P9" i="46" s="1"/>
  <c r="N5" i="35"/>
  <c r="O5" i="35" s="1"/>
  <c r="D25" i="36"/>
  <c r="L25" i="42"/>
  <c r="L24" i="43"/>
  <c r="D24" i="43"/>
  <c r="N24" i="43" s="1"/>
  <c r="O24" i="43" s="1"/>
  <c r="J25" i="37"/>
  <c r="N9" i="39"/>
  <c r="O9" i="39" s="1"/>
  <c r="N20" i="41"/>
  <c r="O20" i="41" s="1"/>
  <c r="K25" i="42"/>
  <c r="E24" i="46"/>
  <c r="J26" i="35"/>
  <c r="I26" i="35"/>
  <c r="G25" i="36"/>
  <c r="N25" i="36" s="1"/>
  <c r="O25" i="36" s="1"/>
  <c r="D25" i="37"/>
  <c r="N16" i="37"/>
  <c r="O16" i="37" s="1"/>
  <c r="K25" i="39"/>
  <c r="N5" i="40"/>
  <c r="O5" i="40" s="1"/>
  <c r="G25" i="41"/>
  <c r="N16" i="41"/>
  <c r="O16" i="41" s="1"/>
  <c r="O19" i="46"/>
  <c r="P19" i="46" s="1"/>
  <c r="N9" i="37"/>
  <c r="O9" i="37" s="1"/>
  <c r="N19" i="33"/>
  <c r="O19" i="33" s="1"/>
  <c r="K24" i="43"/>
  <c r="N21" i="40"/>
  <c r="O21" i="40" s="1"/>
  <c r="M25" i="42"/>
  <c r="N20" i="38"/>
  <c r="O20" i="38" s="1"/>
  <c r="N20" i="39"/>
  <c r="O20" i="39" s="1"/>
  <c r="F25" i="37"/>
  <c r="N19" i="35"/>
  <c r="O19" i="35" s="1"/>
  <c r="D25" i="42"/>
  <c r="N9" i="41"/>
  <c r="O9" i="41" s="1"/>
  <c r="N11" i="36"/>
  <c r="O11" i="36" s="1"/>
  <c r="N5" i="39"/>
  <c r="O5" i="39" s="1"/>
  <c r="I25" i="41"/>
  <c r="J25" i="42"/>
  <c r="I24" i="43"/>
  <c r="N9" i="44"/>
  <c r="O9" i="44" s="1"/>
  <c r="D24" i="45"/>
  <c r="H24" i="45"/>
  <c r="N19" i="45"/>
  <c r="O19" i="45" s="1"/>
  <c r="O15" i="46"/>
  <c r="P15" i="46" s="1"/>
  <c r="J25" i="38"/>
  <c r="G24" i="43"/>
  <c r="N11" i="34"/>
  <c r="O11" i="34" s="1"/>
  <c r="D26" i="35"/>
  <c r="E25" i="40"/>
  <c r="E25" i="36"/>
  <c r="G25" i="40"/>
  <c r="J25" i="41"/>
  <c r="I24" i="46"/>
  <c r="N24" i="35"/>
  <c r="O24" i="35" s="1"/>
  <c r="N9" i="35"/>
  <c r="O9" i="35" s="1"/>
  <c r="N12" i="45"/>
  <c r="O12" i="45" s="1"/>
  <c r="G25" i="39"/>
  <c r="H26" i="35"/>
  <c r="N26" i="35" s="1"/>
  <c r="O26" i="35" s="1"/>
  <c r="H25" i="41"/>
  <c r="N11" i="33"/>
  <c r="O11" i="33" s="1"/>
  <c r="M26" i="35"/>
  <c r="N5" i="45"/>
  <c r="O5" i="45" s="1"/>
  <c r="J24" i="45"/>
  <c r="O5" i="46"/>
  <c r="P5" i="46" s="1"/>
  <c r="K24" i="44"/>
  <c r="K25" i="38"/>
  <c r="L24" i="44"/>
  <c r="N15" i="43"/>
  <c r="O15" i="43" s="1"/>
  <c r="G25" i="42"/>
  <c r="J24" i="33"/>
  <c r="D24" i="33"/>
  <c r="N9" i="34"/>
  <c r="O9" i="34" s="1"/>
  <c r="N11" i="35"/>
  <c r="O11" i="35" s="1"/>
  <c r="F24" i="34"/>
  <c r="D25" i="38"/>
  <c r="N9" i="38"/>
  <c r="O9" i="38" s="1"/>
  <c r="I25" i="40"/>
  <c r="N9" i="43"/>
  <c r="O9" i="43" s="1"/>
  <c r="E24" i="44"/>
  <c r="N19" i="44"/>
  <c r="O19" i="44" s="1"/>
  <c r="G24" i="45"/>
  <c r="K24" i="46"/>
  <c r="H24" i="43"/>
  <c r="N19" i="43"/>
  <c r="O19" i="43" s="1"/>
  <c r="N20" i="36"/>
  <c r="O20" i="36" s="1"/>
  <c r="I25" i="42"/>
  <c r="N16" i="42"/>
  <c r="O16" i="42" s="1"/>
  <c r="L25" i="37"/>
  <c r="G24" i="46"/>
  <c r="F25" i="36"/>
  <c r="K24" i="33"/>
  <c r="G25" i="37"/>
  <c r="F25" i="39"/>
  <c r="N25" i="39" s="1"/>
  <c r="O25" i="39" s="1"/>
  <c r="H25" i="40"/>
  <c r="L25" i="40"/>
  <c r="N12" i="41"/>
  <c r="O12" i="41" s="1"/>
  <c r="K25" i="36"/>
  <c r="N5" i="38"/>
  <c r="O5" i="38" s="1"/>
  <c r="H25" i="39"/>
  <c r="N16" i="40"/>
  <c r="O16" i="40" s="1"/>
  <c r="M25" i="41"/>
  <c r="F24" i="44"/>
  <c r="N15" i="45"/>
  <c r="O15" i="45" s="1"/>
  <c r="L24" i="46"/>
  <c r="J24" i="44"/>
  <c r="F24" i="43"/>
  <c r="L26" i="35"/>
  <c r="H25" i="37"/>
  <c r="N16" i="38"/>
  <c r="O16" i="38" s="1"/>
  <c r="J25" i="40"/>
  <c r="H25" i="42"/>
  <c r="G26" i="35"/>
  <c r="E25" i="41"/>
  <c r="K25" i="41"/>
  <c r="M24" i="33"/>
  <c r="L24" i="33"/>
  <c r="N24" i="33" s="1"/>
  <c r="O24" i="33" s="1"/>
  <c r="F25" i="38"/>
  <c r="I25" i="39"/>
  <c r="K25" i="40"/>
  <c r="G24" i="44"/>
  <c r="I24" i="45"/>
  <c r="M24" i="43"/>
  <c r="M24" i="34"/>
  <c r="N15" i="34"/>
  <c r="O15" i="34" s="1"/>
  <c r="J25" i="36"/>
  <c r="I24" i="34"/>
  <c r="J25" i="39"/>
  <c r="N9" i="42"/>
  <c r="O9" i="42" s="1"/>
  <c r="N12" i="42"/>
  <c r="O12" i="42" s="1"/>
  <c r="H24" i="44"/>
  <c r="N24" i="46"/>
  <c r="O26" i="47"/>
  <c r="P26" i="47" s="1"/>
  <c r="N25" i="38"/>
  <c r="O25" i="38" s="1"/>
  <c r="N25" i="37"/>
  <c r="O25" i="37" s="1"/>
  <c r="D24" i="44"/>
  <c r="D24" i="34"/>
  <c r="N9" i="45"/>
  <c r="O9" i="45" s="1"/>
  <c r="N12" i="43"/>
  <c r="O12" i="43" s="1"/>
  <c r="N5" i="36"/>
  <c r="O5" i="36" s="1"/>
  <c r="O12" i="46"/>
  <c r="P12" i="46" s="1"/>
  <c r="N5" i="33"/>
  <c r="O5" i="33" s="1"/>
  <c r="D25" i="40"/>
  <c r="N5" i="42"/>
  <c r="O5" i="42" s="1"/>
  <c r="N12" i="40"/>
  <c r="O12" i="40" s="1"/>
  <c r="N16" i="36"/>
  <c r="O16" i="36" s="1"/>
  <c r="N15" i="35"/>
  <c r="O15" i="35" s="1"/>
  <c r="F25" i="41"/>
  <c r="N25" i="41" s="1"/>
  <c r="O25" i="41" s="1"/>
  <c r="J24" i="46"/>
  <c r="O24" i="46" s="1"/>
  <c r="P24" i="46" s="1"/>
  <c r="F24" i="45"/>
  <c r="N24" i="45" s="1"/>
  <c r="O24" i="45" s="1"/>
  <c r="N5" i="44"/>
  <c r="O5" i="44" s="1"/>
  <c r="G24" i="34"/>
  <c r="N5" i="34"/>
  <c r="O5" i="34" s="1"/>
  <c r="N5" i="37"/>
  <c r="O5" i="37" s="1"/>
  <c r="N25" i="42" l="1"/>
  <c r="O25" i="42" s="1"/>
  <c r="N24" i="34"/>
  <c r="O24" i="34" s="1"/>
  <c r="N24" i="44"/>
  <c r="O24" i="44" s="1"/>
  <c r="N25" i="40"/>
  <c r="O25" i="40" s="1"/>
</calcChain>
</file>

<file path=xl/sharedStrings.xml><?xml version="1.0" encoding="utf-8"?>
<sst xmlns="http://schemas.openxmlformats.org/spreadsheetml/2006/main" count="655" uniqueCount="94">
  <si>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</si>
  <si>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</si>
  <si>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</si>
  <si>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</si>
  <si>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</si>
  <si>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</si>
  <si>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</si>
  <si>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</si>
  <si>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</si>
  <si>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</si>
  <si>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Utility Service Tax - Electricity</t>
  </si>
  <si>
    <t>Utility Service Tax - Cable Television</t>
  </si>
  <si>
    <t>Permits, Fees, and Special Assessments</t>
  </si>
  <si>
    <t>Intergovernmental Revenue</t>
  </si>
  <si>
    <t>State Shared Revenues - General Gov't - Revenue Sharing Proceeds</t>
  </si>
  <si>
    <t>State Shared Revenues - General Gov't - Alcoholic Beverage License Tax</t>
  </si>
  <si>
    <t>State Shared Revenues - General Gov't - Local Gov't Half-Cent Sales Tax</t>
  </si>
  <si>
    <t>Governmental Funds</t>
  </si>
  <si>
    <t>Proprietary Funds</t>
  </si>
  <si>
    <t>Account Total</t>
  </si>
  <si>
    <t>Fiduciary Funds</t>
  </si>
  <si>
    <t>Charges for Services</t>
  </si>
  <si>
    <t>Physical Environment - Gas Utility</t>
  </si>
  <si>
    <t>Physical Environment - Garbage / Solid Waste</t>
  </si>
  <si>
    <t>Culture / Recreation - Special Recreation Facilities</t>
  </si>
  <si>
    <t>Total - All Account Codes</t>
  </si>
  <si>
    <t>Interest and Other Earnings - Interest</t>
  </si>
  <si>
    <t>Rents and Royalties</t>
  </si>
  <si>
    <t>Contributions and Donations from Private Sources</t>
  </si>
  <si>
    <t>Other Miscellaneous Revenues - Other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</si>
  <si>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</si>
  <si>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</si>
  <si>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</si>
  <si>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</si>
  <si>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</si>
  <si>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</si>
  <si>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Local Fiscal Year Ended September 30, 2010</t>
  </si>
  <si>
    <t>2010 Municipal Census Population:</t>
  </si>
  <si>
    <t>St. Lucie Village Revenues Reported by Account Code and Fund Type</t>
  </si>
  <si>
    <t>Compiled from data obtained from the Florida Department of Financial Services, Division of Accounting and Auditing, Bureau of Local Government.</t>
  </si>
  <si>
    <t>Local Fiscal Year Ended September 30, 2011</t>
  </si>
  <si>
    <t>Communications Services Taxes</t>
  </si>
  <si>
    <t>Other Sources</t>
  </si>
  <si>
    <t>Non-Operating - Inter-Fund Group Transfers In</t>
  </si>
  <si>
    <t>2011 Municipal Population:</t>
  </si>
  <si>
    <t>Local Fiscal Year Ended September 30, 2009</t>
  </si>
  <si>
    <t>2009 Municipal Population:</t>
  </si>
  <si>
    <t>Local Fiscal Year Ended September 30, 2012</t>
  </si>
  <si>
    <t>State Shared Revenues - Physical Environment - Garbage / Solid Waste</t>
  </si>
  <si>
    <t>2012 Municipal Population:</t>
  </si>
  <si>
    <t>Local Fiscal Year Ended September 30, 2013</t>
  </si>
  <si>
    <t>Communications Services Taxes (Chapter 202, F.S.)</t>
  </si>
  <si>
    <t>Other Permits, Fees, and Special Assessments</t>
  </si>
  <si>
    <t>State Shared Revenues - General Government - Revenue Sharing Proceeds</t>
  </si>
  <si>
    <t>State Shared Revenues - General Government - Alcoholic Beverage License Tax</t>
  </si>
  <si>
    <t>State Shared Revenues - General Government - Local Government Half-Cent Sales Tax</t>
  </si>
  <si>
    <t>2013 Municipal Population:</t>
  </si>
  <si>
    <t>Local Fiscal Year Ended September 30, 2008</t>
  </si>
  <si>
    <t>Permits and Franchise Fees</t>
  </si>
  <si>
    <t>Other Permits and Fees</t>
  </si>
  <si>
    <t>2008 Municipal Population:</t>
  </si>
  <si>
    <t>Local Fiscal Year Ended September 30, 2014</t>
  </si>
  <si>
    <t>2014 Municipal Population:</t>
  </si>
  <si>
    <t>Local Fiscal Year Ended September 30, 2015</t>
  </si>
  <si>
    <t>Culture / Recreation - Other Culture / Recreation Charges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</si>
  <si>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</si>
  <si>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</si>
  <si>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</si>
  <si>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</si>
  <si>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</si>
  <si>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</si>
  <si>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</si>
  <si>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</si>
  <si>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</si>
  <si>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</si>
  <si>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</si>
  <si>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</si>
  <si>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</si>
  <si>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</si>
  <si>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</si>
  <si>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</si>
  <si>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State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</si>
  <si>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</si>
  <si>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</si>
  <si>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</si>
  <si>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Local Government Half-Cent Sales Tax Program</t>
  </si>
  <si>
    <t>State Shared Revenues - Other</t>
  </si>
  <si>
    <t>2021 Municipal Population:</t>
  </si>
  <si>
    <t>Local Fiscal Year Ended September 30, 2022</t>
  </si>
  <si>
    <t>State Grant - Physical Environment - Sewer / Wastewater</t>
  </si>
  <si>
    <t>2022 Municipal Population:</t>
  </si>
  <si>
    <t>Local Fiscal Year Ended September 30, 2023</t>
  </si>
  <si>
    <t>Local Communications Services Taxes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</si>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</sst>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0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7" fillId="2" borderId="13" xfId="0" applyNumberFormat="1" applyFont="1" applyFill="1" applyBorder="1" applyAlignment="1" applyProtection="1">
      <alignment horizontal="center" vertical="center" wrapText="1"/>
    </xf>
    <xf numFmtId="37" fontId="7" fillId="2" borderId="14" xfId="0" applyNumberFormat="1" applyFont="1" applyFill="1" applyBorder="1" applyAlignment="1" applyProtection="1">
      <alignment horizontal="center" vertical="center" wrapText="1"/>
    </xf>
    <xf numFmtId="0" fontId="8" fillId="2" borderId="15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8" fillId="2" borderId="15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1" fillId="0" borderId="0" xfId="0" applyFont="1"/>
    <xf numFmtId="37" fontId="7" fillId="2" borderId="13" xfId="0" applyNumberFormat="1" applyFont="1" applyFill="1" applyBorder="1" applyAlignment="1">
      <alignment horizontal="center" vertical="center" wrapText="1"/>
    </xf>
    <xf numFmtId="37" fontId="7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9" fillId="0" borderId="28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8" fillId="2" borderId="3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37" fontId="7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9" fillId="0" borderId="28" xfId="0" applyFont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center" vertical="center"/>
    </xf>
    <xf numFmtId="0" fontId="9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7" fillId="2" borderId="28" xfId="0" applyFont="1" applyFill="1" applyBorder="1" applyAlignment="1" applyProtection="1">
      <alignment horizontal="left" vertical="center" wrapText="1"/>
    </xf>
    <xf numFmtId="0" fontId="8" fillId="2" borderId="31" xfId="0" applyFont="1" applyFill="1" applyBorder="1" applyAlignment="1" applyProtection="1">
      <alignment horizontal="center" vertical="center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32" xfId="0" applyFont="1" applyFill="1" applyBorder="1" applyAlignment="1" applyProtection="1">
      <alignment horizontal="center" vertical="center"/>
    </xf>
    <xf numFmtId="37" fontId="7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778BE-E659-4080-AD80-EC48BE5402B6}">
  <sheetPr>
    <pageSetUpPr fitToPage="1"/>
  </sheetPr>
  <dimension ref="A1:ED29"/>
  <sheetViews>
    <sheetView tabSelected="1" workbookViewId="0">
      <selection sqref="A1:P1"/>
    </sheetView>
  </sheetViews>
  <sheetFormatPr defaultColWidth="9.77734375" defaultRowHeight="15"/>
  <cols>
    <col min="1" max="1" width="1.77734375" style="59" customWidth="1"/>
    <col min="2" max="2" width="6.77734375" style="59" customWidth="1"/>
    <col min="3" max="3" width="65.77734375" style="59" bestFit="1" customWidth="1"/>
    <col min="4" max="5" width="16.77734375" style="87" customWidth="1"/>
    <col min="6" max="7" width="15.77734375" style="87" customWidth="1"/>
    <col min="8" max="8" width="13.77734375" style="87" customWidth="1"/>
    <col min="9" max="10" width="15.77734375" style="87" customWidth="1"/>
    <col min="11" max="14" width="13.77734375" style="87" customWidth="1"/>
    <col min="15" max="15" width="16.77734375" style="87" customWidth="1"/>
    <col min="16" max="16" width="13.77734375" style="59" customWidth="1"/>
    <col min="17" max="18" width="9.77734375" style="59"/>
  </cols>
  <sheetData>
    <row r="1" spans="1:134" ht="27.75">
      <c r="A1" s="95" t="s">
        <v>38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7"/>
      <c r="Q1" s="45"/>
      <c r="R1"/>
    </row>
    <row r="2" spans="1:134" ht="24" thickBot="1">
      <c r="A2" s="98" t="s">
        <v>91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100"/>
      <c r="Q2" s="45"/>
      <c r="R2"/>
    </row>
    <row r="3" spans="1:134" ht="18" customHeight="1">
      <c r="A3" s="101" t="s">
        <v>30</v>
      </c>
      <c r="B3" s="102"/>
      <c r="C3" s="103"/>
      <c r="D3" s="107" t="s">
        <v>17</v>
      </c>
      <c r="E3" s="108"/>
      <c r="F3" s="108"/>
      <c r="G3" s="108"/>
      <c r="H3" s="109"/>
      <c r="I3" s="107" t="s">
        <v>18</v>
      </c>
      <c r="J3" s="109"/>
      <c r="K3" s="107" t="s">
        <v>20</v>
      </c>
      <c r="L3" s="108"/>
      <c r="M3" s="109"/>
      <c r="N3" s="46"/>
      <c r="O3" s="47"/>
      <c r="P3" s="110" t="s">
        <v>77</v>
      </c>
      <c r="Q3" s="48"/>
      <c r="R3"/>
    </row>
    <row r="4" spans="1:134" ht="32.25" customHeight="1" thickBot="1">
      <c r="A4" s="104"/>
      <c r="B4" s="105"/>
      <c r="C4" s="106"/>
      <c r="D4" s="49" t="s">
        <v>4</v>
      </c>
      <c r="E4" s="49" t="s">
        <v>31</v>
      </c>
      <c r="F4" s="49" t="s">
        <v>32</v>
      </c>
      <c r="G4" s="49" t="s">
        <v>33</v>
      </c>
      <c r="H4" s="49" t="s">
        <v>5</v>
      </c>
      <c r="I4" s="49" t="s">
        <v>6</v>
      </c>
      <c r="J4" s="50" t="s">
        <v>34</v>
      </c>
      <c r="K4" s="50" t="s">
        <v>7</v>
      </c>
      <c r="L4" s="50" t="s">
        <v>8</v>
      </c>
      <c r="M4" s="50" t="s">
        <v>78</v>
      </c>
      <c r="N4" s="50" t="s">
        <v>9</v>
      </c>
      <c r="O4" s="50" t="s">
        <v>79</v>
      </c>
      <c r="P4" s="111"/>
      <c r="Q4" s="51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</row>
    <row r="5" spans="1:134" ht="15.75">
      <c r="A5" s="53" t="s">
        <v>80</v>
      </c>
      <c r="B5" s="54"/>
      <c r="C5" s="54"/>
      <c r="D5" s="55">
        <f>SUM(D6:D8)</f>
        <v>240488</v>
      </c>
      <c r="E5" s="55">
        <f>SUM(E6:E8)</f>
        <v>0</v>
      </c>
      <c r="F5" s="55">
        <f>SUM(F6:F8)</f>
        <v>0</v>
      </c>
      <c r="G5" s="55">
        <f>SUM(G6:G8)</f>
        <v>0</v>
      </c>
      <c r="H5" s="55">
        <f>SUM(H6:H8)</f>
        <v>0</v>
      </c>
      <c r="I5" s="55">
        <f>SUM(I6:I8)</f>
        <v>0</v>
      </c>
      <c r="J5" s="55">
        <f>SUM(J6:J8)</f>
        <v>0</v>
      </c>
      <c r="K5" s="55">
        <f>SUM(K6:K8)</f>
        <v>0</v>
      </c>
      <c r="L5" s="55">
        <f>SUM(L6:L8)</f>
        <v>0</v>
      </c>
      <c r="M5" s="55">
        <f>SUM(M6:M8)</f>
        <v>0</v>
      </c>
      <c r="N5" s="55">
        <f>SUM(N6:N8)</f>
        <v>0</v>
      </c>
      <c r="O5" s="56">
        <f>SUM(D5:N5)</f>
        <v>240488</v>
      </c>
      <c r="P5" s="57">
        <f>(O5/P$27)</f>
        <v>387.25925925925924</v>
      </c>
      <c r="Q5" s="58"/>
    </row>
    <row r="6" spans="1:134">
      <c r="A6" s="60"/>
      <c r="B6" s="61">
        <v>311</v>
      </c>
      <c r="C6" s="62" t="s">
        <v>2</v>
      </c>
      <c r="D6" s="63">
        <v>148193</v>
      </c>
      <c r="E6" s="63">
        <v>0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f>SUM(D6:N6)</f>
        <v>148193</v>
      </c>
      <c r="P6" s="64">
        <f>(O6/P$27)</f>
        <v>238.63607085346214</v>
      </c>
      <c r="Q6" s="65"/>
    </row>
    <row r="7" spans="1:134">
      <c r="A7" s="60"/>
      <c r="B7" s="61">
        <v>314.10000000000002</v>
      </c>
      <c r="C7" s="62" t="s">
        <v>10</v>
      </c>
      <c r="D7" s="63">
        <v>85834</v>
      </c>
      <c r="E7" s="63">
        <v>0</v>
      </c>
      <c r="F7" s="63">
        <v>0</v>
      </c>
      <c r="G7" s="63">
        <v>0</v>
      </c>
      <c r="H7" s="63">
        <v>0</v>
      </c>
      <c r="I7" s="63">
        <v>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f t="shared" ref="O7:O8" si="0">SUM(D7:N7)</f>
        <v>85834</v>
      </c>
      <c r="P7" s="64">
        <f>(O7/P$27)</f>
        <v>138.21900161030595</v>
      </c>
      <c r="Q7" s="65"/>
    </row>
    <row r="8" spans="1:134">
      <c r="A8" s="60"/>
      <c r="B8" s="61">
        <v>315.2</v>
      </c>
      <c r="C8" s="62" t="s">
        <v>92</v>
      </c>
      <c r="D8" s="63">
        <v>6461</v>
      </c>
      <c r="E8" s="63">
        <v>0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3">
        <v>0</v>
      </c>
      <c r="M8" s="63">
        <v>0</v>
      </c>
      <c r="N8" s="63">
        <v>0</v>
      </c>
      <c r="O8" s="63">
        <f t="shared" si="0"/>
        <v>6461</v>
      </c>
      <c r="P8" s="64">
        <f>(O8/P$27)</f>
        <v>10.404186795491142</v>
      </c>
      <c r="Q8" s="65"/>
    </row>
    <row r="9" spans="1:134" ht="15.75">
      <c r="A9" s="66" t="s">
        <v>12</v>
      </c>
      <c r="B9" s="67"/>
      <c r="C9" s="68"/>
      <c r="D9" s="69">
        <f>SUM(D10:D11)</f>
        <v>63953</v>
      </c>
      <c r="E9" s="69">
        <f>SUM(E10:E11)</f>
        <v>0</v>
      </c>
      <c r="F9" s="69">
        <f>SUM(F10:F11)</f>
        <v>0</v>
      </c>
      <c r="G9" s="69">
        <f>SUM(G10:G11)</f>
        <v>0</v>
      </c>
      <c r="H9" s="69">
        <f>SUM(H10:H11)</f>
        <v>0</v>
      </c>
      <c r="I9" s="69">
        <f>SUM(I10:I11)</f>
        <v>0</v>
      </c>
      <c r="J9" s="69">
        <f>SUM(J10:J11)</f>
        <v>0</v>
      </c>
      <c r="K9" s="69">
        <f>SUM(K10:K11)</f>
        <v>0</v>
      </c>
      <c r="L9" s="69">
        <f>SUM(L10:L11)</f>
        <v>0</v>
      </c>
      <c r="M9" s="69">
        <f>SUM(M10:M11)</f>
        <v>0</v>
      </c>
      <c r="N9" s="69">
        <f>SUM(N10:N11)</f>
        <v>0</v>
      </c>
      <c r="O9" s="70">
        <f>SUM(D9:N9)</f>
        <v>63953</v>
      </c>
      <c r="P9" s="71">
        <f>(O9/P$27)</f>
        <v>102.98389694041867</v>
      </c>
      <c r="Q9" s="72"/>
    </row>
    <row r="10" spans="1:134">
      <c r="A10" s="60"/>
      <c r="B10" s="61">
        <v>322</v>
      </c>
      <c r="C10" s="62" t="s">
        <v>82</v>
      </c>
      <c r="D10" s="63">
        <v>23587</v>
      </c>
      <c r="E10" s="63">
        <v>0</v>
      </c>
      <c r="F10" s="63">
        <v>0</v>
      </c>
      <c r="G10" s="63">
        <v>0</v>
      </c>
      <c r="H10" s="63">
        <v>0</v>
      </c>
      <c r="I10" s="63">
        <v>0</v>
      </c>
      <c r="J10" s="63">
        <v>0</v>
      </c>
      <c r="K10" s="63">
        <v>0</v>
      </c>
      <c r="L10" s="63">
        <v>0</v>
      </c>
      <c r="M10" s="63">
        <v>0</v>
      </c>
      <c r="N10" s="63">
        <v>0</v>
      </c>
      <c r="O10" s="63">
        <f>SUM(D10:N10)</f>
        <v>23587</v>
      </c>
      <c r="P10" s="64">
        <f>(O10/P$27)</f>
        <v>37.98228663446055</v>
      </c>
      <c r="Q10" s="65"/>
    </row>
    <row r="11" spans="1:134">
      <c r="A11" s="60"/>
      <c r="B11" s="61">
        <v>329.5</v>
      </c>
      <c r="C11" s="62" t="s">
        <v>83</v>
      </c>
      <c r="D11" s="63">
        <v>40366</v>
      </c>
      <c r="E11" s="63">
        <v>0</v>
      </c>
      <c r="F11" s="63">
        <v>0</v>
      </c>
      <c r="G11" s="63">
        <v>0</v>
      </c>
      <c r="H11" s="63">
        <v>0</v>
      </c>
      <c r="I11" s="63">
        <v>0</v>
      </c>
      <c r="J11" s="63">
        <v>0</v>
      </c>
      <c r="K11" s="63">
        <v>0</v>
      </c>
      <c r="L11" s="63">
        <v>0</v>
      </c>
      <c r="M11" s="63">
        <v>0</v>
      </c>
      <c r="N11" s="63">
        <v>0</v>
      </c>
      <c r="O11" s="63">
        <f t="shared" ref="O11" si="1">SUM(D11:N11)</f>
        <v>40366</v>
      </c>
      <c r="P11" s="64">
        <f>(O11/P$27)</f>
        <v>65.001610305958138</v>
      </c>
      <c r="Q11" s="65"/>
    </row>
    <row r="12" spans="1:134" ht="15.75">
      <c r="A12" s="66" t="s">
        <v>84</v>
      </c>
      <c r="B12" s="67"/>
      <c r="C12" s="68"/>
      <c r="D12" s="69">
        <f>SUM(D13:D14)</f>
        <v>58942</v>
      </c>
      <c r="E12" s="69">
        <f>SUM(E13:E14)</f>
        <v>0</v>
      </c>
      <c r="F12" s="69">
        <f>SUM(F13:F14)</f>
        <v>0</v>
      </c>
      <c r="G12" s="69">
        <f>SUM(G13:G14)</f>
        <v>0</v>
      </c>
      <c r="H12" s="69">
        <f>SUM(H13:H14)</f>
        <v>0</v>
      </c>
      <c r="I12" s="69">
        <f>SUM(I13:I14)</f>
        <v>0</v>
      </c>
      <c r="J12" s="69">
        <f>SUM(J13:J14)</f>
        <v>0</v>
      </c>
      <c r="K12" s="69">
        <f>SUM(K13:K14)</f>
        <v>0</v>
      </c>
      <c r="L12" s="69">
        <f>SUM(L13:L14)</f>
        <v>0</v>
      </c>
      <c r="M12" s="69">
        <f>SUM(M13:M14)</f>
        <v>0</v>
      </c>
      <c r="N12" s="69">
        <f>SUM(N13:N14)</f>
        <v>0</v>
      </c>
      <c r="O12" s="70">
        <f>SUM(D12:N12)</f>
        <v>58942</v>
      </c>
      <c r="P12" s="71">
        <f>(O12/P$27)</f>
        <v>94.914653784218999</v>
      </c>
      <c r="Q12" s="72"/>
    </row>
    <row r="13" spans="1:134">
      <c r="A13" s="60"/>
      <c r="B13" s="61">
        <v>335.18</v>
      </c>
      <c r="C13" s="62" t="s">
        <v>85</v>
      </c>
      <c r="D13" s="63">
        <v>36946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63">
        <f t="shared" ref="O13" si="2">SUM(D13:N13)</f>
        <v>36946</v>
      </c>
      <c r="P13" s="64">
        <f>(O13/P$27)</f>
        <v>59.494363929146537</v>
      </c>
      <c r="Q13" s="65"/>
    </row>
    <row r="14" spans="1:134">
      <c r="A14" s="60"/>
      <c r="B14" s="61">
        <v>335.9</v>
      </c>
      <c r="C14" s="62" t="s">
        <v>86</v>
      </c>
      <c r="D14" s="63">
        <v>21996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f t="shared" ref="O14" si="3">SUM(D14:N14)</f>
        <v>21996</v>
      </c>
      <c r="P14" s="64">
        <f>(O14/P$27)</f>
        <v>35.420289855072461</v>
      </c>
      <c r="Q14" s="65"/>
    </row>
    <row r="15" spans="1:134" ht="15.75">
      <c r="A15" s="66" t="s">
        <v>21</v>
      </c>
      <c r="B15" s="67"/>
      <c r="C15" s="68"/>
      <c r="D15" s="69">
        <f>SUM(D16:D18)</f>
        <v>122529</v>
      </c>
      <c r="E15" s="69">
        <f>SUM(E16:E18)</f>
        <v>6637</v>
      </c>
      <c r="F15" s="69">
        <f>SUM(F16:F18)</f>
        <v>0</v>
      </c>
      <c r="G15" s="69">
        <f>SUM(G16:G18)</f>
        <v>0</v>
      </c>
      <c r="H15" s="69">
        <f>SUM(H16:H18)</f>
        <v>0</v>
      </c>
      <c r="I15" s="69">
        <f>SUM(I16:I18)</f>
        <v>0</v>
      </c>
      <c r="J15" s="69">
        <f>SUM(J16:J18)</f>
        <v>0</v>
      </c>
      <c r="K15" s="69">
        <f>SUM(K16:K18)</f>
        <v>0</v>
      </c>
      <c r="L15" s="69">
        <f>SUM(L16:L18)</f>
        <v>0</v>
      </c>
      <c r="M15" s="69">
        <f>SUM(M16:M18)</f>
        <v>0</v>
      </c>
      <c r="N15" s="69">
        <f>SUM(N16:N18)</f>
        <v>0</v>
      </c>
      <c r="O15" s="69">
        <f>SUM(D15:N15)</f>
        <v>129166</v>
      </c>
      <c r="P15" s="71">
        <f>(O15/P$27)</f>
        <v>207.99677938808372</v>
      </c>
      <c r="Q15" s="72"/>
    </row>
    <row r="16" spans="1:134">
      <c r="A16" s="60"/>
      <c r="B16" s="61">
        <v>343.2</v>
      </c>
      <c r="C16" s="62" t="s">
        <v>22</v>
      </c>
      <c r="D16" s="63">
        <v>14747</v>
      </c>
      <c r="E16" s="63">
        <v>0</v>
      </c>
      <c r="F16" s="63">
        <v>0</v>
      </c>
      <c r="G16" s="63">
        <v>0</v>
      </c>
      <c r="H16" s="63">
        <v>0</v>
      </c>
      <c r="I16" s="63">
        <v>0</v>
      </c>
      <c r="J16" s="63">
        <v>0</v>
      </c>
      <c r="K16" s="63">
        <v>0</v>
      </c>
      <c r="L16" s="63">
        <v>0</v>
      </c>
      <c r="M16" s="63">
        <v>0</v>
      </c>
      <c r="N16" s="63">
        <v>0</v>
      </c>
      <c r="O16" s="63">
        <f t="shared" ref="O16:O18" si="4">SUM(D16:N16)</f>
        <v>14747</v>
      </c>
      <c r="P16" s="64">
        <f>(O16/P$27)</f>
        <v>23.747181964573269</v>
      </c>
      <c r="Q16" s="65"/>
    </row>
    <row r="17" spans="1:120">
      <c r="A17" s="60"/>
      <c r="B17" s="61">
        <v>343.4</v>
      </c>
      <c r="C17" s="62" t="s">
        <v>23</v>
      </c>
      <c r="D17" s="63">
        <v>107782</v>
      </c>
      <c r="E17" s="63">
        <v>0</v>
      </c>
      <c r="F17" s="63">
        <v>0</v>
      </c>
      <c r="G17" s="63">
        <v>0</v>
      </c>
      <c r="H17" s="63">
        <v>0</v>
      </c>
      <c r="I17" s="63">
        <v>0</v>
      </c>
      <c r="J17" s="63">
        <v>0</v>
      </c>
      <c r="K17" s="63">
        <v>0</v>
      </c>
      <c r="L17" s="63">
        <v>0</v>
      </c>
      <c r="M17" s="63">
        <v>0</v>
      </c>
      <c r="N17" s="63">
        <v>0</v>
      </c>
      <c r="O17" s="63">
        <f t="shared" si="4"/>
        <v>107782</v>
      </c>
      <c r="P17" s="64">
        <f>(O17/P$27)</f>
        <v>173.5619967793881</v>
      </c>
      <c r="Q17" s="65"/>
    </row>
    <row r="18" spans="1:120">
      <c r="A18" s="60"/>
      <c r="B18" s="61">
        <v>347.5</v>
      </c>
      <c r="C18" s="62" t="s">
        <v>24</v>
      </c>
      <c r="D18" s="63">
        <v>0</v>
      </c>
      <c r="E18" s="63">
        <v>6637</v>
      </c>
      <c r="F18" s="63">
        <v>0</v>
      </c>
      <c r="G18" s="63">
        <v>0</v>
      </c>
      <c r="H18" s="63">
        <v>0</v>
      </c>
      <c r="I18" s="63">
        <v>0</v>
      </c>
      <c r="J18" s="63">
        <v>0</v>
      </c>
      <c r="K18" s="63">
        <v>0</v>
      </c>
      <c r="L18" s="63">
        <v>0</v>
      </c>
      <c r="M18" s="63">
        <v>0</v>
      </c>
      <c r="N18" s="63">
        <v>0</v>
      </c>
      <c r="O18" s="63">
        <f t="shared" si="4"/>
        <v>6637</v>
      </c>
      <c r="P18" s="64">
        <f>(O18/P$27)</f>
        <v>10.687600644122384</v>
      </c>
      <c r="Q18" s="65"/>
    </row>
    <row r="19" spans="1:120" ht="15.75">
      <c r="A19" s="66" t="s">
        <v>3</v>
      </c>
      <c r="B19" s="67"/>
      <c r="C19" s="68"/>
      <c r="D19" s="69">
        <f>SUM(D20:D22)</f>
        <v>2813</v>
      </c>
      <c r="E19" s="69">
        <f>SUM(E20:E22)</f>
        <v>15406</v>
      </c>
      <c r="F19" s="69">
        <f>SUM(F20:F22)</f>
        <v>0</v>
      </c>
      <c r="G19" s="69">
        <f>SUM(G20:G22)</f>
        <v>0</v>
      </c>
      <c r="H19" s="69">
        <f>SUM(H20:H22)</f>
        <v>0</v>
      </c>
      <c r="I19" s="69">
        <f>SUM(I20:I22)</f>
        <v>0</v>
      </c>
      <c r="J19" s="69">
        <f>SUM(J20:J22)</f>
        <v>0</v>
      </c>
      <c r="K19" s="69">
        <f>SUM(K20:K22)</f>
        <v>0</v>
      </c>
      <c r="L19" s="69">
        <f>SUM(L20:L22)</f>
        <v>0</v>
      </c>
      <c r="M19" s="69">
        <f>SUM(M20:M22)</f>
        <v>0</v>
      </c>
      <c r="N19" s="69">
        <f>SUM(N20:N22)</f>
        <v>0</v>
      </c>
      <c r="O19" s="69">
        <f>SUM(D19:N19)</f>
        <v>18219</v>
      </c>
      <c r="P19" s="71">
        <f>(O19/P$27)</f>
        <v>29.338164251207729</v>
      </c>
      <c r="Q19" s="72"/>
    </row>
    <row r="20" spans="1:120">
      <c r="A20" s="60"/>
      <c r="B20" s="61">
        <v>361.1</v>
      </c>
      <c r="C20" s="62" t="s">
        <v>26</v>
      </c>
      <c r="D20" s="63">
        <v>738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63">
        <f>SUM(D20:N20)</f>
        <v>738</v>
      </c>
      <c r="P20" s="64">
        <f>(O20/P$27)</f>
        <v>1.1884057971014492</v>
      </c>
      <c r="Q20" s="65"/>
    </row>
    <row r="21" spans="1:120">
      <c r="A21" s="60"/>
      <c r="B21" s="61">
        <v>366</v>
      </c>
      <c r="C21" s="62" t="s">
        <v>28</v>
      </c>
      <c r="D21" s="63">
        <v>0</v>
      </c>
      <c r="E21" s="63">
        <v>15406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f t="shared" ref="O21:O24" si="5">SUM(D21:N21)</f>
        <v>15406</v>
      </c>
      <c r="P21" s="64">
        <f>(O21/P$27)</f>
        <v>24.808373590982285</v>
      </c>
      <c r="Q21" s="65"/>
    </row>
    <row r="22" spans="1:120">
      <c r="A22" s="60"/>
      <c r="B22" s="61">
        <v>369.9</v>
      </c>
      <c r="C22" s="62" t="s">
        <v>29</v>
      </c>
      <c r="D22" s="63">
        <v>2075</v>
      </c>
      <c r="E22" s="63">
        <v>0</v>
      </c>
      <c r="F22" s="63">
        <v>0</v>
      </c>
      <c r="G22" s="63">
        <v>0</v>
      </c>
      <c r="H22" s="63">
        <v>0</v>
      </c>
      <c r="I22" s="63">
        <v>0</v>
      </c>
      <c r="J22" s="63">
        <v>0</v>
      </c>
      <c r="K22" s="63">
        <v>0</v>
      </c>
      <c r="L22" s="63">
        <v>0</v>
      </c>
      <c r="M22" s="63">
        <v>0</v>
      </c>
      <c r="N22" s="63">
        <v>0</v>
      </c>
      <c r="O22" s="63">
        <f t="shared" si="5"/>
        <v>2075</v>
      </c>
      <c r="P22" s="64">
        <f>(O22/P$27)</f>
        <v>3.3413848631239937</v>
      </c>
      <c r="Q22" s="65"/>
    </row>
    <row r="23" spans="1:120" ht="15.75">
      <c r="A23" s="66" t="s">
        <v>42</v>
      </c>
      <c r="B23" s="67"/>
      <c r="C23" s="68"/>
      <c r="D23" s="69">
        <f>SUM(D24:D24)</f>
        <v>0</v>
      </c>
      <c r="E23" s="69">
        <f>SUM(E24:E24)</f>
        <v>23342</v>
      </c>
      <c r="F23" s="69">
        <f>SUM(F24:F24)</f>
        <v>0</v>
      </c>
      <c r="G23" s="69">
        <f>SUM(G24:G24)</f>
        <v>0</v>
      </c>
      <c r="H23" s="69">
        <f>SUM(H24:H24)</f>
        <v>0</v>
      </c>
      <c r="I23" s="69">
        <f>SUM(I24:I24)</f>
        <v>0</v>
      </c>
      <c r="J23" s="69">
        <f>SUM(J24:J24)</f>
        <v>0</v>
      </c>
      <c r="K23" s="69">
        <f>SUM(K24:K24)</f>
        <v>0</v>
      </c>
      <c r="L23" s="69">
        <f>SUM(L24:L24)</f>
        <v>0</v>
      </c>
      <c r="M23" s="69">
        <f>SUM(M24:M24)</f>
        <v>0</v>
      </c>
      <c r="N23" s="69">
        <f>SUM(N24:N24)</f>
        <v>0</v>
      </c>
      <c r="O23" s="69">
        <f t="shared" si="5"/>
        <v>23342</v>
      </c>
      <c r="P23" s="71">
        <f>(O23/P$27)</f>
        <v>37.587761674718195</v>
      </c>
      <c r="Q23" s="65"/>
    </row>
    <row r="24" spans="1:120" ht="15.75" thickBot="1">
      <c r="A24" s="60"/>
      <c r="B24" s="61">
        <v>381</v>
      </c>
      <c r="C24" s="62" t="s">
        <v>43</v>
      </c>
      <c r="D24" s="63">
        <v>0</v>
      </c>
      <c r="E24" s="63">
        <v>23342</v>
      </c>
      <c r="F24" s="63">
        <v>0</v>
      </c>
      <c r="G24" s="63">
        <v>0</v>
      </c>
      <c r="H24" s="63">
        <v>0</v>
      </c>
      <c r="I24" s="63">
        <v>0</v>
      </c>
      <c r="J24" s="63">
        <v>0</v>
      </c>
      <c r="K24" s="63">
        <v>0</v>
      </c>
      <c r="L24" s="63">
        <v>0</v>
      </c>
      <c r="M24" s="63">
        <v>0</v>
      </c>
      <c r="N24" s="63">
        <v>0</v>
      </c>
      <c r="O24" s="63">
        <f t="shared" si="5"/>
        <v>23342</v>
      </c>
      <c r="P24" s="64">
        <f>(O24/P$27)</f>
        <v>37.587761674718195</v>
      </c>
      <c r="Q24" s="65"/>
    </row>
    <row r="25" spans="1:120" ht="16.5" thickBot="1">
      <c r="A25" s="73" t="s">
        <v>25</v>
      </c>
      <c r="B25" s="74"/>
      <c r="C25" s="75"/>
      <c r="D25" s="76">
        <f>SUM(D5,D9,D12,D15,D19,D23)</f>
        <v>488725</v>
      </c>
      <c r="E25" s="76">
        <f t="shared" ref="E25:N25" si="6">SUM(E5,E9,E12,E15,E19,E23)</f>
        <v>45385</v>
      </c>
      <c r="F25" s="76">
        <f t="shared" si="6"/>
        <v>0</v>
      </c>
      <c r="G25" s="76">
        <f t="shared" si="6"/>
        <v>0</v>
      </c>
      <c r="H25" s="76">
        <f t="shared" si="6"/>
        <v>0</v>
      </c>
      <c r="I25" s="76">
        <f t="shared" si="6"/>
        <v>0</v>
      </c>
      <c r="J25" s="76">
        <f t="shared" si="6"/>
        <v>0</v>
      </c>
      <c r="K25" s="76">
        <f t="shared" si="6"/>
        <v>0</v>
      </c>
      <c r="L25" s="76">
        <f t="shared" si="6"/>
        <v>0</v>
      </c>
      <c r="M25" s="76">
        <f t="shared" si="6"/>
        <v>0</v>
      </c>
      <c r="N25" s="76">
        <f t="shared" si="6"/>
        <v>0</v>
      </c>
      <c r="O25" s="76">
        <f>SUM(D25:N25)</f>
        <v>534110</v>
      </c>
      <c r="P25" s="77">
        <f>(O25/P$27)</f>
        <v>860.08051529790657</v>
      </c>
      <c r="Q25" s="58"/>
      <c r="R25" s="7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8"/>
      <c r="BU25" s="48"/>
      <c r="BV25" s="48"/>
      <c r="BW25" s="48"/>
      <c r="BX25" s="48"/>
      <c r="BY25" s="48"/>
      <c r="BZ25" s="48"/>
      <c r="CA25" s="48"/>
      <c r="CB25" s="48"/>
      <c r="CC25" s="48"/>
      <c r="CD25" s="48"/>
      <c r="CE25" s="48"/>
      <c r="CF25" s="48"/>
      <c r="CG25" s="48"/>
      <c r="CH25" s="48"/>
      <c r="CI25" s="48"/>
      <c r="CJ25" s="48"/>
      <c r="CK25" s="48"/>
      <c r="CL25" s="48"/>
      <c r="CM25" s="48"/>
      <c r="CN25" s="48"/>
      <c r="CO25" s="48"/>
      <c r="CP25" s="48"/>
      <c r="CQ25" s="48"/>
      <c r="CR25" s="48"/>
      <c r="CS25" s="48"/>
      <c r="CT25" s="48"/>
      <c r="CU25" s="48"/>
      <c r="CV25" s="48"/>
      <c r="CW25" s="48"/>
      <c r="CX25" s="48"/>
      <c r="CY25" s="48"/>
      <c r="CZ25" s="48"/>
      <c r="DA25" s="48"/>
      <c r="DB25" s="48"/>
      <c r="DC25" s="48"/>
      <c r="DD25" s="48"/>
      <c r="DE25" s="48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</row>
    <row r="26" spans="1:120">
      <c r="A26" s="79"/>
      <c r="B26" s="80"/>
      <c r="C26" s="80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2"/>
    </row>
    <row r="27" spans="1:120">
      <c r="A27" s="83"/>
      <c r="B27" s="84"/>
      <c r="C27" s="84"/>
      <c r="D27" s="85"/>
      <c r="E27" s="85"/>
      <c r="F27" s="85"/>
      <c r="G27" s="85"/>
      <c r="H27" s="85"/>
      <c r="I27" s="85"/>
      <c r="J27" s="85"/>
      <c r="K27" s="85"/>
      <c r="L27" s="85"/>
      <c r="M27" s="88" t="s">
        <v>93</v>
      </c>
      <c r="N27" s="88"/>
      <c r="O27" s="88"/>
      <c r="P27" s="86">
        <v>621</v>
      </c>
    </row>
    <row r="28" spans="1:120">
      <c r="A28" s="89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1"/>
    </row>
    <row r="29" spans="1:120" ht="15.75" customHeight="1" thickBot="1">
      <c r="A29" s="92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4"/>
    </row>
  </sheetData>
  <mergeCells count="10">
    <mergeCell ref="M27:O27"/>
    <mergeCell ref="A28:P28"/>
    <mergeCell ref="A29:P2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7"/>
      <c r="Q1" s="7"/>
      <c r="R1"/>
    </row>
    <row r="2" spans="1:134" ht="24" thickBot="1">
      <c r="A2" s="118" t="s">
        <v>88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20"/>
      <c r="Q2" s="7"/>
      <c r="R2"/>
    </row>
    <row r="3" spans="1:134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3"/>
      <c r="M3" s="124"/>
      <c r="N3" s="34"/>
      <c r="O3" s="35"/>
      <c r="P3" s="125" t="s">
        <v>77</v>
      </c>
      <c r="Q3" s="11"/>
      <c r="R3"/>
    </row>
    <row r="4" spans="1:134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78</v>
      </c>
      <c r="N4" s="33" t="s">
        <v>9</v>
      </c>
      <c r="O4" s="33" t="s">
        <v>79</v>
      </c>
      <c r="P4" s="11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80</v>
      </c>
      <c r="B5" s="24"/>
      <c r="C5" s="24"/>
      <c r="D5" s="25">
        <f t="shared" ref="D5:N5" si="0">SUM(D6:D8)</f>
        <v>210503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5">
        <f t="shared" si="0"/>
        <v>0</v>
      </c>
      <c r="O5" s="26">
        <f>SUM(D5:N5)</f>
        <v>210503</v>
      </c>
      <c r="P5" s="31">
        <f t="shared" ref="P5:P26" si="1">(O5/P$28)</f>
        <v>366.72996515679444</v>
      </c>
      <c r="Q5" s="6"/>
    </row>
    <row r="6" spans="1:134">
      <c r="A6" s="12"/>
      <c r="B6" s="23">
        <v>311</v>
      </c>
      <c r="C6" s="19" t="s">
        <v>2</v>
      </c>
      <c r="D6" s="43">
        <v>127565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127565</v>
      </c>
      <c r="P6" s="44">
        <f t="shared" si="1"/>
        <v>222.23867595818814</v>
      </c>
      <c r="Q6" s="9"/>
    </row>
    <row r="7" spans="1:134">
      <c r="A7" s="12"/>
      <c r="B7" s="23">
        <v>314.10000000000002</v>
      </c>
      <c r="C7" s="19" t="s">
        <v>10</v>
      </c>
      <c r="D7" s="43">
        <v>76891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8" si="2">SUM(D7:N7)</f>
        <v>76891</v>
      </c>
      <c r="P7" s="44">
        <f t="shared" si="1"/>
        <v>133.95644599303137</v>
      </c>
      <c r="Q7" s="9"/>
    </row>
    <row r="8" spans="1:134">
      <c r="A8" s="12"/>
      <c r="B8" s="23">
        <v>315.10000000000002</v>
      </c>
      <c r="C8" s="19" t="s">
        <v>81</v>
      </c>
      <c r="D8" s="43">
        <v>6047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6047</v>
      </c>
      <c r="P8" s="44">
        <f t="shared" si="1"/>
        <v>10.534843205574912</v>
      </c>
      <c r="Q8" s="9"/>
    </row>
    <row r="9" spans="1:134" ht="15.75">
      <c r="A9" s="27" t="s">
        <v>12</v>
      </c>
      <c r="B9" s="28"/>
      <c r="C9" s="29"/>
      <c r="D9" s="30">
        <f t="shared" ref="D9:N9" si="3">SUM(D10:D11)</f>
        <v>63955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30">
        <f t="shared" si="3"/>
        <v>0</v>
      </c>
      <c r="O9" s="41">
        <f>SUM(D9:N9)</f>
        <v>63955</v>
      </c>
      <c r="P9" s="42">
        <f t="shared" si="1"/>
        <v>111.4198606271777</v>
      </c>
      <c r="Q9" s="10"/>
    </row>
    <row r="10" spans="1:134">
      <c r="A10" s="12"/>
      <c r="B10" s="23">
        <v>322</v>
      </c>
      <c r="C10" s="19" t="s">
        <v>82</v>
      </c>
      <c r="D10" s="43">
        <v>23675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>SUM(D10:N10)</f>
        <v>23675</v>
      </c>
      <c r="P10" s="44">
        <f t="shared" si="1"/>
        <v>41.245644599303134</v>
      </c>
      <c r="Q10" s="9"/>
    </row>
    <row r="11" spans="1:134">
      <c r="A11" s="12"/>
      <c r="B11" s="23">
        <v>329.5</v>
      </c>
      <c r="C11" s="19" t="s">
        <v>83</v>
      </c>
      <c r="D11" s="43">
        <v>40280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ref="O11" si="4">SUM(D11:N11)</f>
        <v>40280</v>
      </c>
      <c r="P11" s="44">
        <f t="shared" si="1"/>
        <v>70.174216027874564</v>
      </c>
      <c r="Q11" s="9"/>
    </row>
    <row r="12" spans="1:134" ht="15.75">
      <c r="A12" s="27" t="s">
        <v>84</v>
      </c>
      <c r="B12" s="28"/>
      <c r="C12" s="29"/>
      <c r="D12" s="30">
        <f t="shared" ref="D12:N12" si="5">SUM(D13:D15)</f>
        <v>380403</v>
      </c>
      <c r="E12" s="30">
        <f t="shared" si="5"/>
        <v>0</v>
      </c>
      <c r="F12" s="30">
        <f t="shared" si="5"/>
        <v>0</v>
      </c>
      <c r="G12" s="30">
        <f t="shared" si="5"/>
        <v>0</v>
      </c>
      <c r="H12" s="30">
        <f t="shared" si="5"/>
        <v>0</v>
      </c>
      <c r="I12" s="30">
        <f t="shared" si="5"/>
        <v>0</v>
      </c>
      <c r="J12" s="30">
        <f t="shared" si="5"/>
        <v>0</v>
      </c>
      <c r="K12" s="30">
        <f t="shared" si="5"/>
        <v>0</v>
      </c>
      <c r="L12" s="30">
        <f t="shared" si="5"/>
        <v>0</v>
      </c>
      <c r="M12" s="30">
        <f t="shared" si="5"/>
        <v>0</v>
      </c>
      <c r="N12" s="30">
        <f t="shared" si="5"/>
        <v>0</v>
      </c>
      <c r="O12" s="41">
        <f>SUM(D12:N12)</f>
        <v>380403</v>
      </c>
      <c r="P12" s="42">
        <f t="shared" si="1"/>
        <v>662.72299651567948</v>
      </c>
      <c r="Q12" s="10"/>
    </row>
    <row r="13" spans="1:134">
      <c r="A13" s="12"/>
      <c r="B13" s="23">
        <v>334.35</v>
      </c>
      <c r="C13" s="19" t="s">
        <v>89</v>
      </c>
      <c r="D13" s="43">
        <v>319545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ref="O13:O14" si="6">SUM(D13:N13)</f>
        <v>319545</v>
      </c>
      <c r="P13" s="44">
        <f t="shared" si="1"/>
        <v>556.69860627177695</v>
      </c>
      <c r="Q13" s="9"/>
    </row>
    <row r="14" spans="1:134">
      <c r="A14" s="12"/>
      <c r="B14" s="23">
        <v>335.18</v>
      </c>
      <c r="C14" s="19" t="s">
        <v>85</v>
      </c>
      <c r="D14" s="43">
        <v>40670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6"/>
        <v>40670</v>
      </c>
      <c r="P14" s="44">
        <f t="shared" si="1"/>
        <v>70.853658536585371</v>
      </c>
      <c r="Q14" s="9"/>
    </row>
    <row r="15" spans="1:134">
      <c r="A15" s="12"/>
      <c r="B15" s="23">
        <v>335.9</v>
      </c>
      <c r="C15" s="19" t="s">
        <v>86</v>
      </c>
      <c r="D15" s="43">
        <v>20188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ref="O15" si="7">SUM(D15:N15)</f>
        <v>20188</v>
      </c>
      <c r="P15" s="44">
        <f t="shared" si="1"/>
        <v>35.170731707317074</v>
      </c>
      <c r="Q15" s="9"/>
    </row>
    <row r="16" spans="1:134" ht="15.75">
      <c r="A16" s="27" t="s">
        <v>21</v>
      </c>
      <c r="B16" s="28"/>
      <c r="C16" s="29"/>
      <c r="D16" s="30">
        <f t="shared" ref="D16:N16" si="8">SUM(D17:D19)</f>
        <v>94268</v>
      </c>
      <c r="E16" s="30">
        <f t="shared" si="8"/>
        <v>8563</v>
      </c>
      <c r="F16" s="30">
        <f t="shared" si="8"/>
        <v>0</v>
      </c>
      <c r="G16" s="30">
        <f t="shared" si="8"/>
        <v>0</v>
      </c>
      <c r="H16" s="30">
        <f t="shared" si="8"/>
        <v>0</v>
      </c>
      <c r="I16" s="30">
        <f t="shared" si="8"/>
        <v>0</v>
      </c>
      <c r="J16" s="30">
        <f t="shared" si="8"/>
        <v>0</v>
      </c>
      <c r="K16" s="30">
        <f t="shared" si="8"/>
        <v>0</v>
      </c>
      <c r="L16" s="30">
        <f t="shared" si="8"/>
        <v>0</v>
      </c>
      <c r="M16" s="30">
        <f t="shared" si="8"/>
        <v>0</v>
      </c>
      <c r="N16" s="30">
        <f t="shared" si="8"/>
        <v>0</v>
      </c>
      <c r="O16" s="30">
        <f>SUM(D16:N16)</f>
        <v>102831</v>
      </c>
      <c r="P16" s="42">
        <f t="shared" si="1"/>
        <v>179.14808362369337</v>
      </c>
      <c r="Q16" s="10"/>
    </row>
    <row r="17" spans="1:120">
      <c r="A17" s="12"/>
      <c r="B17" s="23">
        <v>343.2</v>
      </c>
      <c r="C17" s="19" t="s">
        <v>22</v>
      </c>
      <c r="D17" s="43">
        <v>13960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ref="O17:O19" si="9">SUM(D17:N17)</f>
        <v>13960</v>
      </c>
      <c r="P17" s="44">
        <f t="shared" si="1"/>
        <v>24.320557491289197</v>
      </c>
      <c r="Q17" s="9"/>
    </row>
    <row r="18" spans="1:120">
      <c r="A18" s="12"/>
      <c r="B18" s="23">
        <v>343.4</v>
      </c>
      <c r="C18" s="19" t="s">
        <v>23</v>
      </c>
      <c r="D18" s="43">
        <v>80308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9"/>
        <v>80308</v>
      </c>
      <c r="P18" s="44">
        <f t="shared" si="1"/>
        <v>139.90940766550523</v>
      </c>
      <c r="Q18" s="9"/>
    </row>
    <row r="19" spans="1:120">
      <c r="A19" s="12"/>
      <c r="B19" s="23">
        <v>347.5</v>
      </c>
      <c r="C19" s="19" t="s">
        <v>24</v>
      </c>
      <c r="D19" s="43">
        <v>0</v>
      </c>
      <c r="E19" s="43">
        <v>8563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9"/>
        <v>8563</v>
      </c>
      <c r="P19" s="44">
        <f t="shared" si="1"/>
        <v>14.918118466898955</v>
      </c>
      <c r="Q19" s="9"/>
    </row>
    <row r="20" spans="1:120" ht="15.75">
      <c r="A20" s="27" t="s">
        <v>3</v>
      </c>
      <c r="B20" s="28"/>
      <c r="C20" s="29"/>
      <c r="D20" s="30">
        <f t="shared" ref="D20:N20" si="10">SUM(D21:D23)</f>
        <v>3983</v>
      </c>
      <c r="E20" s="30">
        <f t="shared" si="10"/>
        <v>17208</v>
      </c>
      <c r="F20" s="30">
        <f t="shared" si="10"/>
        <v>0</v>
      </c>
      <c r="G20" s="30">
        <f t="shared" si="10"/>
        <v>0</v>
      </c>
      <c r="H20" s="30">
        <f t="shared" si="10"/>
        <v>0</v>
      </c>
      <c r="I20" s="30">
        <f t="shared" si="10"/>
        <v>0</v>
      </c>
      <c r="J20" s="30">
        <f t="shared" si="10"/>
        <v>0</v>
      </c>
      <c r="K20" s="30">
        <f t="shared" si="10"/>
        <v>0</v>
      </c>
      <c r="L20" s="30">
        <f t="shared" si="10"/>
        <v>0</v>
      </c>
      <c r="M20" s="30">
        <f t="shared" si="10"/>
        <v>0</v>
      </c>
      <c r="N20" s="30">
        <f t="shared" si="10"/>
        <v>0</v>
      </c>
      <c r="O20" s="30">
        <f>SUM(D20:N20)</f>
        <v>21191</v>
      </c>
      <c r="P20" s="42">
        <f t="shared" si="1"/>
        <v>36.918118466898953</v>
      </c>
      <c r="Q20" s="10"/>
    </row>
    <row r="21" spans="1:120">
      <c r="A21" s="12"/>
      <c r="B21" s="23">
        <v>361.1</v>
      </c>
      <c r="C21" s="19" t="s">
        <v>26</v>
      </c>
      <c r="D21" s="43">
        <v>36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>SUM(D21:N21)</f>
        <v>36</v>
      </c>
      <c r="P21" s="44">
        <f t="shared" si="1"/>
        <v>6.2717770034843204E-2</v>
      </c>
      <c r="Q21" s="9"/>
    </row>
    <row r="22" spans="1:120">
      <c r="A22" s="12"/>
      <c r="B22" s="23">
        <v>366</v>
      </c>
      <c r="C22" s="19" t="s">
        <v>28</v>
      </c>
      <c r="D22" s="43">
        <v>0</v>
      </c>
      <c r="E22" s="43">
        <v>17208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f t="shared" ref="O22:O25" si="11">SUM(D22:N22)</f>
        <v>17208</v>
      </c>
      <c r="P22" s="44">
        <f t="shared" si="1"/>
        <v>29.979094076655052</v>
      </c>
      <c r="Q22" s="9"/>
    </row>
    <row r="23" spans="1:120">
      <c r="A23" s="12"/>
      <c r="B23" s="23">
        <v>369.9</v>
      </c>
      <c r="C23" s="19" t="s">
        <v>29</v>
      </c>
      <c r="D23" s="43">
        <v>3947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11"/>
        <v>3947</v>
      </c>
      <c r="P23" s="44">
        <f t="shared" si="1"/>
        <v>6.8763066202090588</v>
      </c>
      <c r="Q23" s="9"/>
    </row>
    <row r="24" spans="1:120" ht="15.75">
      <c r="A24" s="27" t="s">
        <v>42</v>
      </c>
      <c r="B24" s="28"/>
      <c r="C24" s="29"/>
      <c r="D24" s="30">
        <f t="shared" ref="D24:N24" si="12">SUM(D25:D25)</f>
        <v>0</v>
      </c>
      <c r="E24" s="30">
        <f t="shared" si="12"/>
        <v>23342</v>
      </c>
      <c r="F24" s="30">
        <f t="shared" si="12"/>
        <v>0</v>
      </c>
      <c r="G24" s="30">
        <f t="shared" si="12"/>
        <v>0</v>
      </c>
      <c r="H24" s="30">
        <f t="shared" si="12"/>
        <v>0</v>
      </c>
      <c r="I24" s="30">
        <f t="shared" si="12"/>
        <v>0</v>
      </c>
      <c r="J24" s="30">
        <f t="shared" si="12"/>
        <v>0</v>
      </c>
      <c r="K24" s="30">
        <f t="shared" si="12"/>
        <v>0</v>
      </c>
      <c r="L24" s="30">
        <f t="shared" si="12"/>
        <v>0</v>
      </c>
      <c r="M24" s="30">
        <f t="shared" si="12"/>
        <v>0</v>
      </c>
      <c r="N24" s="30">
        <f t="shared" si="12"/>
        <v>0</v>
      </c>
      <c r="O24" s="30">
        <f t="shared" si="11"/>
        <v>23342</v>
      </c>
      <c r="P24" s="42">
        <f t="shared" si="1"/>
        <v>40.665505226480839</v>
      </c>
      <c r="Q24" s="9"/>
    </row>
    <row r="25" spans="1:120" ht="15.75" thickBot="1">
      <c r="A25" s="12"/>
      <c r="B25" s="23">
        <v>381</v>
      </c>
      <c r="C25" s="19" t="s">
        <v>43</v>
      </c>
      <c r="D25" s="43">
        <v>0</v>
      </c>
      <c r="E25" s="43">
        <v>23342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f t="shared" si="11"/>
        <v>23342</v>
      </c>
      <c r="P25" s="44">
        <f t="shared" si="1"/>
        <v>40.665505226480839</v>
      </c>
      <c r="Q25" s="9"/>
    </row>
    <row r="26" spans="1:120" ht="16.5" thickBot="1">
      <c r="A26" s="13" t="s">
        <v>25</v>
      </c>
      <c r="B26" s="21"/>
      <c r="C26" s="20"/>
      <c r="D26" s="14">
        <f>SUM(D5,D9,D12,D16,D20,D24)</f>
        <v>753112</v>
      </c>
      <c r="E26" s="14">
        <f t="shared" ref="E26:N26" si="13">SUM(E5,E9,E12,E16,E20,E24)</f>
        <v>49113</v>
      </c>
      <c r="F26" s="14">
        <f t="shared" si="13"/>
        <v>0</v>
      </c>
      <c r="G26" s="14">
        <f t="shared" si="13"/>
        <v>0</v>
      </c>
      <c r="H26" s="14">
        <f t="shared" si="13"/>
        <v>0</v>
      </c>
      <c r="I26" s="14">
        <f t="shared" si="13"/>
        <v>0</v>
      </c>
      <c r="J26" s="14">
        <f t="shared" si="13"/>
        <v>0</v>
      </c>
      <c r="K26" s="14">
        <f t="shared" si="13"/>
        <v>0</v>
      </c>
      <c r="L26" s="14">
        <f t="shared" si="13"/>
        <v>0</v>
      </c>
      <c r="M26" s="14">
        <f t="shared" si="13"/>
        <v>0</v>
      </c>
      <c r="N26" s="14">
        <f t="shared" si="13"/>
        <v>0</v>
      </c>
      <c r="O26" s="14">
        <f>SUM(D26:N26)</f>
        <v>802225</v>
      </c>
      <c r="P26" s="36">
        <f t="shared" si="1"/>
        <v>1397.6045296167247</v>
      </c>
      <c r="Q26" s="6"/>
      <c r="R26" s="2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</row>
    <row r="27" spans="1:120">
      <c r="A27" s="15"/>
      <c r="B27" s="17"/>
      <c r="C27" s="17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8"/>
    </row>
    <row r="28" spans="1:120">
      <c r="A28" s="37"/>
      <c r="B28" s="38"/>
      <c r="C28" s="38"/>
      <c r="D28" s="39"/>
      <c r="E28" s="39"/>
      <c r="F28" s="39"/>
      <c r="G28" s="39"/>
      <c r="H28" s="39"/>
      <c r="I28" s="39"/>
      <c r="J28" s="39"/>
      <c r="K28" s="39"/>
      <c r="L28" s="39"/>
      <c r="M28" s="112" t="s">
        <v>90</v>
      </c>
      <c r="N28" s="112"/>
      <c r="O28" s="112"/>
      <c r="P28" s="40">
        <v>574</v>
      </c>
    </row>
    <row r="29" spans="1:120">
      <c r="A29" s="113"/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1"/>
    </row>
    <row r="30" spans="1:120" ht="15.75" customHeight="1" thickBot="1">
      <c r="A30" s="114" t="s">
        <v>39</v>
      </c>
      <c r="B30" s="93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4"/>
    </row>
  </sheetData>
  <mergeCells count="10">
    <mergeCell ref="M28:O28"/>
    <mergeCell ref="A29:P29"/>
    <mergeCell ref="A30:P3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7"/>
      <c r="Q1" s="7"/>
      <c r="R1"/>
    </row>
    <row r="2" spans="1:134" ht="24" thickBot="1">
      <c r="A2" s="118" t="s">
        <v>76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20"/>
      <c r="Q2" s="7"/>
      <c r="R2"/>
    </row>
    <row r="3" spans="1:134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3"/>
      <c r="M3" s="124"/>
      <c r="N3" s="34"/>
      <c r="O3" s="35"/>
      <c r="P3" s="125" t="s">
        <v>77</v>
      </c>
      <c r="Q3" s="11"/>
      <c r="R3"/>
    </row>
    <row r="4" spans="1:134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78</v>
      </c>
      <c r="N4" s="33" t="s">
        <v>9</v>
      </c>
      <c r="O4" s="33" t="s">
        <v>79</v>
      </c>
      <c r="P4" s="111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80</v>
      </c>
      <c r="B5" s="24"/>
      <c r="C5" s="24"/>
      <c r="D5" s="25">
        <f t="shared" ref="D5:N5" si="0">SUM(D6:D8)</f>
        <v>189728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5">
        <f t="shared" si="0"/>
        <v>0</v>
      </c>
      <c r="O5" s="26">
        <f t="shared" ref="O5:O24" si="1">SUM(D5:N5)</f>
        <v>189728</v>
      </c>
      <c r="P5" s="31">
        <f t="shared" ref="P5:P24" si="2">(O5/P$26)</f>
        <v>310.5204582651391</v>
      </c>
      <c r="Q5" s="6"/>
    </row>
    <row r="6" spans="1:134">
      <c r="A6" s="12"/>
      <c r="B6" s="23">
        <v>311</v>
      </c>
      <c r="C6" s="19" t="s">
        <v>2</v>
      </c>
      <c r="D6" s="43">
        <v>120773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 t="shared" si="1"/>
        <v>120773</v>
      </c>
      <c r="P6" s="44">
        <f t="shared" si="2"/>
        <v>197.66448445171849</v>
      </c>
      <c r="Q6" s="9"/>
    </row>
    <row r="7" spans="1:134">
      <c r="A7" s="12"/>
      <c r="B7" s="23">
        <v>314.10000000000002</v>
      </c>
      <c r="C7" s="19" t="s">
        <v>10</v>
      </c>
      <c r="D7" s="43">
        <v>63386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si="1"/>
        <v>63386</v>
      </c>
      <c r="P7" s="44">
        <f t="shared" si="2"/>
        <v>103.74140752864157</v>
      </c>
      <c r="Q7" s="9"/>
    </row>
    <row r="8" spans="1:134">
      <c r="A8" s="12"/>
      <c r="B8" s="23">
        <v>315.10000000000002</v>
      </c>
      <c r="C8" s="19" t="s">
        <v>81</v>
      </c>
      <c r="D8" s="43">
        <v>5569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1"/>
        <v>5569</v>
      </c>
      <c r="P8" s="44">
        <f t="shared" si="2"/>
        <v>9.1145662847790501</v>
      </c>
      <c r="Q8" s="9"/>
    </row>
    <row r="9" spans="1:134" ht="15.75">
      <c r="A9" s="27" t="s">
        <v>12</v>
      </c>
      <c r="B9" s="28"/>
      <c r="C9" s="29"/>
      <c r="D9" s="30">
        <f t="shared" ref="D9:N9" si="3">SUM(D10:D11)</f>
        <v>58110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30">
        <f t="shared" si="3"/>
        <v>0</v>
      </c>
      <c r="O9" s="41">
        <f t="shared" si="1"/>
        <v>58110</v>
      </c>
      <c r="P9" s="42">
        <f t="shared" si="2"/>
        <v>95.106382978723403</v>
      </c>
      <c r="Q9" s="10"/>
    </row>
    <row r="10" spans="1:134">
      <c r="A10" s="12"/>
      <c r="B10" s="23">
        <v>322</v>
      </c>
      <c r="C10" s="19" t="s">
        <v>82</v>
      </c>
      <c r="D10" s="43">
        <v>22820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1"/>
        <v>22820</v>
      </c>
      <c r="P10" s="44">
        <f t="shared" si="2"/>
        <v>37.348608837970538</v>
      </c>
      <c r="Q10" s="9"/>
    </row>
    <row r="11" spans="1:134">
      <c r="A11" s="12"/>
      <c r="B11" s="23">
        <v>329.5</v>
      </c>
      <c r="C11" s="19" t="s">
        <v>83</v>
      </c>
      <c r="D11" s="43">
        <v>35290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1"/>
        <v>35290</v>
      </c>
      <c r="P11" s="44">
        <f t="shared" si="2"/>
        <v>57.757774140752865</v>
      </c>
      <c r="Q11" s="9"/>
    </row>
    <row r="12" spans="1:134" ht="15.75">
      <c r="A12" s="27" t="s">
        <v>84</v>
      </c>
      <c r="B12" s="28"/>
      <c r="C12" s="29"/>
      <c r="D12" s="30">
        <f t="shared" ref="D12:N12" si="4">SUM(D13:D14)</f>
        <v>52672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30">
        <f t="shared" si="4"/>
        <v>0</v>
      </c>
      <c r="O12" s="41">
        <f t="shared" si="1"/>
        <v>52672</v>
      </c>
      <c r="P12" s="42">
        <f t="shared" si="2"/>
        <v>86.206219312602286</v>
      </c>
      <c r="Q12" s="10"/>
    </row>
    <row r="13" spans="1:134">
      <c r="A13" s="12"/>
      <c r="B13" s="23">
        <v>335.18</v>
      </c>
      <c r="C13" s="19" t="s">
        <v>85</v>
      </c>
      <c r="D13" s="43">
        <v>35271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1"/>
        <v>35271</v>
      </c>
      <c r="P13" s="44">
        <f t="shared" si="2"/>
        <v>57.726677577741405</v>
      </c>
      <c r="Q13" s="9"/>
    </row>
    <row r="14" spans="1:134">
      <c r="A14" s="12"/>
      <c r="B14" s="23">
        <v>335.9</v>
      </c>
      <c r="C14" s="19" t="s">
        <v>86</v>
      </c>
      <c r="D14" s="43">
        <v>17401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1"/>
        <v>17401</v>
      </c>
      <c r="P14" s="44">
        <f t="shared" si="2"/>
        <v>28.479541734860884</v>
      </c>
      <c r="Q14" s="9"/>
    </row>
    <row r="15" spans="1:134" ht="15.75">
      <c r="A15" s="27" t="s">
        <v>21</v>
      </c>
      <c r="B15" s="28"/>
      <c r="C15" s="29"/>
      <c r="D15" s="30">
        <f t="shared" ref="D15:N15" si="5">SUM(D16:D18)</f>
        <v>90103</v>
      </c>
      <c r="E15" s="30">
        <f t="shared" si="5"/>
        <v>5318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5"/>
        <v>0</v>
      </c>
      <c r="O15" s="30">
        <f t="shared" si="1"/>
        <v>95421</v>
      </c>
      <c r="P15" s="42">
        <f t="shared" si="2"/>
        <v>156.17184942716858</v>
      </c>
      <c r="Q15" s="10"/>
    </row>
    <row r="16" spans="1:134">
      <c r="A16" s="12"/>
      <c r="B16" s="23">
        <v>343.2</v>
      </c>
      <c r="C16" s="19" t="s">
        <v>22</v>
      </c>
      <c r="D16" s="43">
        <v>13092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1"/>
        <v>13092</v>
      </c>
      <c r="P16" s="44">
        <f t="shared" si="2"/>
        <v>21.427168576104748</v>
      </c>
      <c r="Q16" s="9"/>
    </row>
    <row r="17" spans="1:120">
      <c r="A17" s="12"/>
      <c r="B17" s="23">
        <v>343.4</v>
      </c>
      <c r="C17" s="19" t="s">
        <v>23</v>
      </c>
      <c r="D17" s="43">
        <v>77011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1"/>
        <v>77011</v>
      </c>
      <c r="P17" s="44">
        <f t="shared" si="2"/>
        <v>126.04091653027824</v>
      </c>
      <c r="Q17" s="9"/>
    </row>
    <row r="18" spans="1:120">
      <c r="A18" s="12"/>
      <c r="B18" s="23">
        <v>347.5</v>
      </c>
      <c r="C18" s="19" t="s">
        <v>24</v>
      </c>
      <c r="D18" s="43">
        <v>0</v>
      </c>
      <c r="E18" s="43">
        <v>5318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1"/>
        <v>5318</v>
      </c>
      <c r="P18" s="44">
        <f t="shared" si="2"/>
        <v>8.7037643207855968</v>
      </c>
      <c r="Q18" s="9"/>
    </row>
    <row r="19" spans="1:120" ht="15.75">
      <c r="A19" s="27" t="s">
        <v>3</v>
      </c>
      <c r="B19" s="28"/>
      <c r="C19" s="29"/>
      <c r="D19" s="30">
        <f t="shared" ref="D19:N19" si="6">SUM(D20:D23)</f>
        <v>2147</v>
      </c>
      <c r="E19" s="30">
        <f t="shared" si="6"/>
        <v>15493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6"/>
        <v>0</v>
      </c>
      <c r="O19" s="30">
        <f t="shared" si="1"/>
        <v>17640</v>
      </c>
      <c r="P19" s="42">
        <f t="shared" si="2"/>
        <v>28.870703764320787</v>
      </c>
      <c r="Q19" s="10"/>
    </row>
    <row r="20" spans="1:120">
      <c r="A20" s="12"/>
      <c r="B20" s="23">
        <v>361.1</v>
      </c>
      <c r="C20" s="19" t="s">
        <v>26</v>
      </c>
      <c r="D20" s="43">
        <v>32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1"/>
        <v>32</v>
      </c>
      <c r="P20" s="44">
        <f t="shared" si="2"/>
        <v>5.2373158756137482E-2</v>
      </c>
      <c r="Q20" s="9"/>
    </row>
    <row r="21" spans="1:120">
      <c r="A21" s="12"/>
      <c r="B21" s="23">
        <v>362</v>
      </c>
      <c r="C21" s="19" t="s">
        <v>27</v>
      </c>
      <c r="D21" s="43">
        <v>852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1"/>
        <v>852</v>
      </c>
      <c r="P21" s="44">
        <f t="shared" si="2"/>
        <v>1.3944353518821604</v>
      </c>
      <c r="Q21" s="9"/>
    </row>
    <row r="22" spans="1:120">
      <c r="A22" s="12"/>
      <c r="B22" s="23">
        <v>366</v>
      </c>
      <c r="C22" s="19" t="s">
        <v>28</v>
      </c>
      <c r="D22" s="43">
        <v>0</v>
      </c>
      <c r="E22" s="43">
        <v>15493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f t="shared" si="1"/>
        <v>15493</v>
      </c>
      <c r="P22" s="44">
        <f t="shared" si="2"/>
        <v>25.356792144026187</v>
      </c>
      <c r="Q22" s="9"/>
    </row>
    <row r="23" spans="1:120" ht="15.75" thickBot="1">
      <c r="A23" s="12"/>
      <c r="B23" s="23">
        <v>369.9</v>
      </c>
      <c r="C23" s="19" t="s">
        <v>29</v>
      </c>
      <c r="D23" s="43">
        <v>1263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1"/>
        <v>1263</v>
      </c>
      <c r="P23" s="44">
        <f t="shared" si="2"/>
        <v>2.0671031096563013</v>
      </c>
      <c r="Q23" s="9"/>
    </row>
    <row r="24" spans="1:120" ht="16.5" thickBot="1">
      <c r="A24" s="13" t="s">
        <v>25</v>
      </c>
      <c r="B24" s="21"/>
      <c r="C24" s="20"/>
      <c r="D24" s="14">
        <f>SUM(D5,D9,D12,D15,D19)</f>
        <v>392760</v>
      </c>
      <c r="E24" s="14">
        <f t="shared" ref="E24:N24" si="7">SUM(E5,E9,E12,E15,E19)</f>
        <v>20811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7"/>
        <v>0</v>
      </c>
      <c r="O24" s="14">
        <f t="shared" si="1"/>
        <v>413571</v>
      </c>
      <c r="P24" s="36">
        <f t="shared" si="2"/>
        <v>676.87561374795416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8"/>
    </row>
    <row r="26" spans="1:120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39"/>
      <c r="M26" s="112" t="s">
        <v>87</v>
      </c>
      <c r="N26" s="112"/>
      <c r="O26" s="112"/>
      <c r="P26" s="40">
        <v>611</v>
      </c>
    </row>
    <row r="27" spans="1:120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1"/>
    </row>
    <row r="28" spans="1:120" ht="15.75" customHeight="1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4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74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184996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4" si="1">SUM(D5:M5)</f>
        <v>184996</v>
      </c>
      <c r="O5" s="31">
        <f t="shared" ref="O5:O24" si="2">(N5/O$26)</f>
        <v>279.87291981845686</v>
      </c>
      <c r="P5" s="6"/>
    </row>
    <row r="6" spans="1:133">
      <c r="A6" s="12"/>
      <c r="B6" s="23">
        <v>311</v>
      </c>
      <c r="C6" s="19" t="s">
        <v>2</v>
      </c>
      <c r="D6" s="43">
        <v>117159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117159</v>
      </c>
      <c r="O6" s="44">
        <f t="shared" si="2"/>
        <v>177.24508320726173</v>
      </c>
      <c r="P6" s="9"/>
    </row>
    <row r="7" spans="1:133">
      <c r="A7" s="12"/>
      <c r="B7" s="23">
        <v>314.10000000000002</v>
      </c>
      <c r="C7" s="19" t="s">
        <v>10</v>
      </c>
      <c r="D7" s="43">
        <v>62467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62467</v>
      </c>
      <c r="O7" s="44">
        <f t="shared" si="2"/>
        <v>94.503782148260214</v>
      </c>
      <c r="P7" s="9"/>
    </row>
    <row r="8" spans="1:133">
      <c r="A8" s="12"/>
      <c r="B8" s="23">
        <v>315</v>
      </c>
      <c r="C8" s="19" t="s">
        <v>51</v>
      </c>
      <c r="D8" s="43">
        <v>5370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5370</v>
      </c>
      <c r="O8" s="44">
        <f t="shared" si="2"/>
        <v>8.1240544629349465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16361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16361</v>
      </c>
      <c r="O9" s="42">
        <f t="shared" si="2"/>
        <v>24.751891074130107</v>
      </c>
      <c r="P9" s="10"/>
    </row>
    <row r="10" spans="1:133">
      <c r="A10" s="12"/>
      <c r="B10" s="23">
        <v>322</v>
      </c>
      <c r="C10" s="19" t="s">
        <v>0</v>
      </c>
      <c r="D10" s="43">
        <v>15223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15223</v>
      </c>
      <c r="O10" s="44">
        <f t="shared" si="2"/>
        <v>23.030257186081695</v>
      </c>
      <c r="P10" s="9"/>
    </row>
    <row r="11" spans="1:133">
      <c r="A11" s="12"/>
      <c r="B11" s="23">
        <v>329</v>
      </c>
      <c r="C11" s="19" t="s">
        <v>52</v>
      </c>
      <c r="D11" s="43">
        <v>1138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1138</v>
      </c>
      <c r="O11" s="44">
        <f t="shared" si="2"/>
        <v>1.7216338880484114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SUM(D13:D14)</f>
        <v>71210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71210</v>
      </c>
      <c r="O12" s="42">
        <f t="shared" si="2"/>
        <v>107.73071104387292</v>
      </c>
      <c r="P12" s="10"/>
    </row>
    <row r="13" spans="1:133">
      <c r="A13" s="12"/>
      <c r="B13" s="23">
        <v>335.12</v>
      </c>
      <c r="C13" s="19" t="s">
        <v>53</v>
      </c>
      <c r="D13" s="43">
        <v>14656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14656</v>
      </c>
      <c r="O13" s="44">
        <f t="shared" si="2"/>
        <v>22.172465960665658</v>
      </c>
      <c r="P13" s="9"/>
    </row>
    <row r="14" spans="1:133">
      <c r="A14" s="12"/>
      <c r="B14" s="23">
        <v>335.18</v>
      </c>
      <c r="C14" s="19" t="s">
        <v>55</v>
      </c>
      <c r="D14" s="43">
        <v>56554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56554</v>
      </c>
      <c r="O14" s="44">
        <f t="shared" si="2"/>
        <v>85.558245083207268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88993</v>
      </c>
      <c r="E15" s="30">
        <f t="shared" si="5"/>
        <v>5104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94097</v>
      </c>
      <c r="O15" s="42">
        <f t="shared" si="2"/>
        <v>142.35552193645992</v>
      </c>
      <c r="P15" s="10"/>
    </row>
    <row r="16" spans="1:133">
      <c r="A16" s="12"/>
      <c r="B16" s="23">
        <v>343.2</v>
      </c>
      <c r="C16" s="19" t="s">
        <v>22</v>
      </c>
      <c r="D16" s="43">
        <v>12073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12073</v>
      </c>
      <c r="O16" s="44">
        <f t="shared" si="2"/>
        <v>18.264750378214828</v>
      </c>
      <c r="P16" s="9"/>
    </row>
    <row r="17" spans="1:119">
      <c r="A17" s="12"/>
      <c r="B17" s="23">
        <v>343.4</v>
      </c>
      <c r="C17" s="19" t="s">
        <v>23</v>
      </c>
      <c r="D17" s="43">
        <v>76920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76920</v>
      </c>
      <c r="O17" s="44">
        <f t="shared" si="2"/>
        <v>116.36913767019666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5104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5104</v>
      </c>
      <c r="O18" s="44">
        <f t="shared" si="2"/>
        <v>7.7216338880484114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3356</v>
      </c>
      <c r="E19" s="30">
        <f t="shared" si="6"/>
        <v>16158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19514</v>
      </c>
      <c r="O19" s="42">
        <f t="shared" si="2"/>
        <v>29.521936459909227</v>
      </c>
      <c r="P19" s="10"/>
    </row>
    <row r="20" spans="1:119">
      <c r="A20" s="12"/>
      <c r="B20" s="23">
        <v>361.1</v>
      </c>
      <c r="C20" s="19" t="s">
        <v>26</v>
      </c>
      <c r="D20" s="43">
        <v>83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83</v>
      </c>
      <c r="O20" s="44">
        <f t="shared" si="2"/>
        <v>0.12556732223903178</v>
      </c>
      <c r="P20" s="9"/>
    </row>
    <row r="21" spans="1:119">
      <c r="A21" s="12"/>
      <c r="B21" s="23">
        <v>362</v>
      </c>
      <c r="C21" s="19" t="s">
        <v>27</v>
      </c>
      <c r="D21" s="43">
        <v>2130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2130</v>
      </c>
      <c r="O21" s="44">
        <f t="shared" si="2"/>
        <v>3.2223903177004538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16158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16158</v>
      </c>
      <c r="O22" s="44">
        <f t="shared" si="2"/>
        <v>24.444780635400907</v>
      </c>
      <c r="P22" s="9"/>
    </row>
    <row r="23" spans="1:119" ht="15.75" thickBot="1">
      <c r="A23" s="12"/>
      <c r="B23" s="23">
        <v>369.9</v>
      </c>
      <c r="C23" s="19" t="s">
        <v>29</v>
      </c>
      <c r="D23" s="43">
        <v>1143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1143</v>
      </c>
      <c r="O23" s="44">
        <f t="shared" si="2"/>
        <v>1.7291981845688351</v>
      </c>
      <c r="P23" s="9"/>
    </row>
    <row r="24" spans="1:119" ht="16.5" thickBot="1">
      <c r="A24" s="13" t="s">
        <v>25</v>
      </c>
      <c r="B24" s="21"/>
      <c r="C24" s="20"/>
      <c r="D24" s="14">
        <f>SUM(D5,D9,D12,D15,D19)</f>
        <v>364916</v>
      </c>
      <c r="E24" s="14">
        <f t="shared" ref="E24:M24" si="7">SUM(E5,E9,E12,E15,E19)</f>
        <v>21262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1"/>
        <v>386178</v>
      </c>
      <c r="O24" s="36">
        <f t="shared" si="2"/>
        <v>584.23298033282902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112" t="s">
        <v>75</v>
      </c>
      <c r="M26" s="112"/>
      <c r="N26" s="112"/>
      <c r="O26" s="40">
        <v>661</v>
      </c>
    </row>
    <row r="27" spans="1:119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1"/>
    </row>
    <row r="28" spans="1:119" ht="15.75" customHeight="1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4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72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180947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4" si="1">SUM(D5:M5)</f>
        <v>180947</v>
      </c>
      <c r="O5" s="31">
        <f t="shared" ref="O5:O24" si="2">(N5/O$26)</f>
        <v>280.10371517027863</v>
      </c>
      <c r="P5" s="6"/>
    </row>
    <row r="6" spans="1:133">
      <c r="A6" s="12"/>
      <c r="B6" s="23">
        <v>311</v>
      </c>
      <c r="C6" s="19" t="s">
        <v>2</v>
      </c>
      <c r="D6" s="43">
        <v>113543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113543</v>
      </c>
      <c r="O6" s="44">
        <f t="shared" si="2"/>
        <v>175.76315789473685</v>
      </c>
      <c r="P6" s="9"/>
    </row>
    <row r="7" spans="1:133">
      <c r="A7" s="12"/>
      <c r="B7" s="23">
        <v>314.10000000000002</v>
      </c>
      <c r="C7" s="19" t="s">
        <v>10</v>
      </c>
      <c r="D7" s="43">
        <v>61986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61986</v>
      </c>
      <c r="O7" s="44">
        <f t="shared" si="2"/>
        <v>95.953560371517028</v>
      </c>
      <c r="P7" s="9"/>
    </row>
    <row r="8" spans="1:133">
      <c r="A8" s="12"/>
      <c r="B8" s="23">
        <v>315</v>
      </c>
      <c r="C8" s="19" t="s">
        <v>51</v>
      </c>
      <c r="D8" s="43">
        <v>5418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5418</v>
      </c>
      <c r="O8" s="44">
        <f t="shared" si="2"/>
        <v>8.3869969040247678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17855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17855</v>
      </c>
      <c r="O9" s="42">
        <f t="shared" si="2"/>
        <v>27.639318885448915</v>
      </c>
      <c r="P9" s="10"/>
    </row>
    <row r="10" spans="1:133">
      <c r="A10" s="12"/>
      <c r="B10" s="23">
        <v>322</v>
      </c>
      <c r="C10" s="19" t="s">
        <v>0</v>
      </c>
      <c r="D10" s="43">
        <v>15757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15757</v>
      </c>
      <c r="O10" s="44">
        <f t="shared" si="2"/>
        <v>24.391640866873065</v>
      </c>
      <c r="P10" s="9"/>
    </row>
    <row r="11" spans="1:133">
      <c r="A11" s="12"/>
      <c r="B11" s="23">
        <v>329</v>
      </c>
      <c r="C11" s="19" t="s">
        <v>52</v>
      </c>
      <c r="D11" s="43">
        <v>2098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2098</v>
      </c>
      <c r="O11" s="44">
        <f t="shared" si="2"/>
        <v>3.2476780185758516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SUM(D13:D14)</f>
        <v>62483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62483</v>
      </c>
      <c r="O12" s="42">
        <f t="shared" si="2"/>
        <v>96.722910216718262</v>
      </c>
      <c r="P12" s="10"/>
    </row>
    <row r="13" spans="1:133">
      <c r="A13" s="12"/>
      <c r="B13" s="23">
        <v>335.12</v>
      </c>
      <c r="C13" s="19" t="s">
        <v>53</v>
      </c>
      <c r="D13" s="43">
        <v>15778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15778</v>
      </c>
      <c r="O13" s="44">
        <f t="shared" si="2"/>
        <v>24.424148606811144</v>
      </c>
      <c r="P13" s="9"/>
    </row>
    <row r="14" spans="1:133">
      <c r="A14" s="12"/>
      <c r="B14" s="23">
        <v>335.18</v>
      </c>
      <c r="C14" s="19" t="s">
        <v>55</v>
      </c>
      <c r="D14" s="43">
        <v>46705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46705</v>
      </c>
      <c r="O14" s="44">
        <f t="shared" si="2"/>
        <v>72.298761609907118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88795</v>
      </c>
      <c r="E15" s="30">
        <f t="shared" si="5"/>
        <v>7968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96763</v>
      </c>
      <c r="O15" s="42">
        <f t="shared" si="2"/>
        <v>149.78792569659441</v>
      </c>
      <c r="P15" s="10"/>
    </row>
    <row r="16" spans="1:133">
      <c r="A16" s="12"/>
      <c r="B16" s="23">
        <v>343.2</v>
      </c>
      <c r="C16" s="19" t="s">
        <v>22</v>
      </c>
      <c r="D16" s="43">
        <v>13237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13237</v>
      </c>
      <c r="O16" s="44">
        <f t="shared" si="2"/>
        <v>20.490712074303406</v>
      </c>
      <c r="P16" s="9"/>
    </row>
    <row r="17" spans="1:119">
      <c r="A17" s="12"/>
      <c r="B17" s="23">
        <v>343.4</v>
      </c>
      <c r="C17" s="19" t="s">
        <v>23</v>
      </c>
      <c r="D17" s="43">
        <v>75558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75558</v>
      </c>
      <c r="O17" s="44">
        <f t="shared" si="2"/>
        <v>116.96284829721363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7968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7968</v>
      </c>
      <c r="O18" s="44">
        <f t="shared" si="2"/>
        <v>12.3343653250774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4833</v>
      </c>
      <c r="E19" s="30">
        <f t="shared" si="6"/>
        <v>14026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18859</v>
      </c>
      <c r="O19" s="42">
        <f t="shared" si="2"/>
        <v>29.193498452012385</v>
      </c>
      <c r="P19" s="10"/>
    </row>
    <row r="20" spans="1:119">
      <c r="A20" s="12"/>
      <c r="B20" s="23">
        <v>361.1</v>
      </c>
      <c r="C20" s="19" t="s">
        <v>26</v>
      </c>
      <c r="D20" s="43">
        <v>143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143</v>
      </c>
      <c r="O20" s="44">
        <f t="shared" si="2"/>
        <v>0.22136222910216719</v>
      </c>
      <c r="P20" s="9"/>
    </row>
    <row r="21" spans="1:119">
      <c r="A21" s="12"/>
      <c r="B21" s="23">
        <v>362</v>
      </c>
      <c r="C21" s="19" t="s">
        <v>27</v>
      </c>
      <c r="D21" s="43">
        <v>4235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4235</v>
      </c>
      <c r="O21" s="44">
        <f t="shared" si="2"/>
        <v>6.5557275541795663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14026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14026</v>
      </c>
      <c r="O22" s="44">
        <f t="shared" si="2"/>
        <v>21.712074303405572</v>
      </c>
      <c r="P22" s="9"/>
    </row>
    <row r="23" spans="1:119" ht="15.75" thickBot="1">
      <c r="A23" s="12"/>
      <c r="B23" s="23">
        <v>369.9</v>
      </c>
      <c r="C23" s="19" t="s">
        <v>29</v>
      </c>
      <c r="D23" s="43">
        <v>455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455</v>
      </c>
      <c r="O23" s="44">
        <f t="shared" si="2"/>
        <v>0.70433436532507743</v>
      </c>
      <c r="P23" s="9"/>
    </row>
    <row r="24" spans="1:119" ht="16.5" thickBot="1">
      <c r="A24" s="13" t="s">
        <v>25</v>
      </c>
      <c r="B24" s="21"/>
      <c r="C24" s="20"/>
      <c r="D24" s="14">
        <f>SUM(D5,D9,D12,D15,D19)</f>
        <v>354913</v>
      </c>
      <c r="E24" s="14">
        <f t="shared" ref="E24:M24" si="7">SUM(E5,E9,E12,E15,E19)</f>
        <v>21994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1"/>
        <v>376907</v>
      </c>
      <c r="O24" s="36">
        <f t="shared" si="2"/>
        <v>583.4473684210526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112" t="s">
        <v>73</v>
      </c>
      <c r="M26" s="112"/>
      <c r="N26" s="112"/>
      <c r="O26" s="40">
        <v>646</v>
      </c>
    </row>
    <row r="27" spans="1:119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1"/>
    </row>
    <row r="28" spans="1:119" ht="15.75" customHeight="1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4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70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170783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4" si="1">SUM(D5:M5)</f>
        <v>170783</v>
      </c>
      <c r="O5" s="31">
        <f t="shared" ref="O5:O24" si="2">(N5/O$26)</f>
        <v>269.37381703470032</v>
      </c>
      <c r="P5" s="6"/>
    </row>
    <row r="6" spans="1:133">
      <c r="A6" s="12"/>
      <c r="B6" s="23">
        <v>311</v>
      </c>
      <c r="C6" s="19" t="s">
        <v>2</v>
      </c>
      <c r="D6" s="43">
        <v>108801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108801</v>
      </c>
      <c r="O6" s="44">
        <f t="shared" si="2"/>
        <v>171.61041009463722</v>
      </c>
      <c r="P6" s="9"/>
    </row>
    <row r="7" spans="1:133">
      <c r="A7" s="12"/>
      <c r="B7" s="23">
        <v>314.10000000000002</v>
      </c>
      <c r="C7" s="19" t="s">
        <v>10</v>
      </c>
      <c r="D7" s="43">
        <v>55577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55577</v>
      </c>
      <c r="O7" s="44">
        <f t="shared" si="2"/>
        <v>87.660883280757105</v>
      </c>
      <c r="P7" s="9"/>
    </row>
    <row r="8" spans="1:133">
      <c r="A8" s="12"/>
      <c r="B8" s="23">
        <v>315</v>
      </c>
      <c r="C8" s="19" t="s">
        <v>51</v>
      </c>
      <c r="D8" s="43">
        <v>6405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6405</v>
      </c>
      <c r="O8" s="44">
        <f t="shared" si="2"/>
        <v>10.102523659305994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27618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27618</v>
      </c>
      <c r="O9" s="42">
        <f t="shared" si="2"/>
        <v>43.561514195583598</v>
      </c>
      <c r="P9" s="10"/>
    </row>
    <row r="10" spans="1:133">
      <c r="A10" s="12"/>
      <c r="B10" s="23">
        <v>322</v>
      </c>
      <c r="C10" s="19" t="s">
        <v>0</v>
      </c>
      <c r="D10" s="43">
        <v>25141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25141</v>
      </c>
      <c r="O10" s="44">
        <f t="shared" si="2"/>
        <v>39.654574132492115</v>
      </c>
      <c r="P10" s="9"/>
    </row>
    <row r="11" spans="1:133">
      <c r="A11" s="12"/>
      <c r="B11" s="23">
        <v>329</v>
      </c>
      <c r="C11" s="19" t="s">
        <v>52</v>
      </c>
      <c r="D11" s="43">
        <v>2477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2477</v>
      </c>
      <c r="O11" s="44">
        <f t="shared" si="2"/>
        <v>3.9069400630914828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SUM(D13:D14)</f>
        <v>40871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40871</v>
      </c>
      <c r="O12" s="42">
        <f t="shared" si="2"/>
        <v>64.465299684542586</v>
      </c>
      <c r="P12" s="10"/>
    </row>
    <row r="13" spans="1:133">
      <c r="A13" s="12"/>
      <c r="B13" s="23">
        <v>335.12</v>
      </c>
      <c r="C13" s="19" t="s">
        <v>53</v>
      </c>
      <c r="D13" s="43">
        <v>13404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13404</v>
      </c>
      <c r="O13" s="44">
        <f t="shared" si="2"/>
        <v>21.141955835962143</v>
      </c>
      <c r="P13" s="9"/>
    </row>
    <row r="14" spans="1:133">
      <c r="A14" s="12"/>
      <c r="B14" s="23">
        <v>335.18</v>
      </c>
      <c r="C14" s="19" t="s">
        <v>55</v>
      </c>
      <c r="D14" s="43">
        <v>27467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27467</v>
      </c>
      <c r="O14" s="44">
        <f t="shared" si="2"/>
        <v>43.323343848580443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88648</v>
      </c>
      <c r="E15" s="30">
        <f t="shared" si="5"/>
        <v>10254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98902</v>
      </c>
      <c r="O15" s="42">
        <f t="shared" si="2"/>
        <v>155.99684542586752</v>
      </c>
      <c r="P15" s="10"/>
    </row>
    <row r="16" spans="1:133">
      <c r="A16" s="12"/>
      <c r="B16" s="23">
        <v>343.2</v>
      </c>
      <c r="C16" s="19" t="s">
        <v>22</v>
      </c>
      <c r="D16" s="43">
        <v>12633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12633</v>
      </c>
      <c r="O16" s="44">
        <f t="shared" si="2"/>
        <v>19.925867507886434</v>
      </c>
      <c r="P16" s="9"/>
    </row>
    <row r="17" spans="1:119">
      <c r="A17" s="12"/>
      <c r="B17" s="23">
        <v>343.4</v>
      </c>
      <c r="C17" s="19" t="s">
        <v>23</v>
      </c>
      <c r="D17" s="43">
        <v>76015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76015</v>
      </c>
      <c r="O17" s="44">
        <f t="shared" si="2"/>
        <v>119.89747634069401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10254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10254</v>
      </c>
      <c r="O18" s="44">
        <f t="shared" si="2"/>
        <v>16.173501577287066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3659</v>
      </c>
      <c r="E19" s="30">
        <f t="shared" si="6"/>
        <v>13203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16862</v>
      </c>
      <c r="O19" s="42">
        <f t="shared" si="2"/>
        <v>26.596214511041008</v>
      </c>
      <c r="P19" s="10"/>
    </row>
    <row r="20" spans="1:119">
      <c r="A20" s="12"/>
      <c r="B20" s="23">
        <v>361.1</v>
      </c>
      <c r="C20" s="19" t="s">
        <v>26</v>
      </c>
      <c r="D20" s="43">
        <v>224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224</v>
      </c>
      <c r="O20" s="44">
        <f t="shared" si="2"/>
        <v>0.35331230283911674</v>
      </c>
      <c r="P20" s="9"/>
    </row>
    <row r="21" spans="1:119">
      <c r="A21" s="12"/>
      <c r="B21" s="23">
        <v>362</v>
      </c>
      <c r="C21" s="19" t="s">
        <v>27</v>
      </c>
      <c r="D21" s="43">
        <v>1965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1965</v>
      </c>
      <c r="O21" s="44">
        <f t="shared" si="2"/>
        <v>3.0993690851735014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13203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13203</v>
      </c>
      <c r="O22" s="44">
        <f t="shared" si="2"/>
        <v>20.824921135646687</v>
      </c>
      <c r="P22" s="9"/>
    </row>
    <row r="23" spans="1:119" ht="15.75" thickBot="1">
      <c r="A23" s="12"/>
      <c r="B23" s="23">
        <v>369.9</v>
      </c>
      <c r="C23" s="19" t="s">
        <v>29</v>
      </c>
      <c r="D23" s="43">
        <v>1470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1470</v>
      </c>
      <c r="O23" s="44">
        <f t="shared" si="2"/>
        <v>2.3186119873817033</v>
      </c>
      <c r="P23" s="9"/>
    </row>
    <row r="24" spans="1:119" ht="16.5" thickBot="1">
      <c r="A24" s="13" t="s">
        <v>25</v>
      </c>
      <c r="B24" s="21"/>
      <c r="C24" s="20"/>
      <c r="D24" s="14">
        <f>SUM(D5,D9,D12,D15,D19)</f>
        <v>331579</v>
      </c>
      <c r="E24" s="14">
        <f t="shared" ref="E24:M24" si="7">SUM(E5,E9,E12,E15,E19)</f>
        <v>23457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1"/>
        <v>355036</v>
      </c>
      <c r="O24" s="36">
        <f t="shared" si="2"/>
        <v>559.99369085173498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112" t="s">
        <v>71</v>
      </c>
      <c r="M26" s="112"/>
      <c r="N26" s="112"/>
      <c r="O26" s="40">
        <v>634</v>
      </c>
    </row>
    <row r="27" spans="1:119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1"/>
    </row>
    <row r="28" spans="1:119" ht="15.75" customHeight="1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4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68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163215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163215</v>
      </c>
      <c r="O5" s="31">
        <f t="shared" ref="O5:O25" si="2">(N5/O$27)</f>
        <v>253.83359253499222</v>
      </c>
      <c r="P5" s="6"/>
    </row>
    <row r="6" spans="1:133">
      <c r="A6" s="12"/>
      <c r="B6" s="23">
        <v>311</v>
      </c>
      <c r="C6" s="19" t="s">
        <v>2</v>
      </c>
      <c r="D6" s="43">
        <v>102836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102836</v>
      </c>
      <c r="O6" s="44">
        <f t="shared" si="2"/>
        <v>159.93157076205287</v>
      </c>
      <c r="P6" s="9"/>
    </row>
    <row r="7" spans="1:133">
      <c r="A7" s="12"/>
      <c r="B7" s="23">
        <v>314.10000000000002</v>
      </c>
      <c r="C7" s="19" t="s">
        <v>10</v>
      </c>
      <c r="D7" s="43">
        <v>53741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53741</v>
      </c>
      <c r="O7" s="44">
        <f t="shared" si="2"/>
        <v>83.578538102643861</v>
      </c>
      <c r="P7" s="9"/>
    </row>
    <row r="8" spans="1:133">
      <c r="A8" s="12"/>
      <c r="B8" s="23">
        <v>315</v>
      </c>
      <c r="C8" s="19" t="s">
        <v>51</v>
      </c>
      <c r="D8" s="43">
        <v>6638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6638</v>
      </c>
      <c r="O8" s="44">
        <f t="shared" si="2"/>
        <v>10.32348367029549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19012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19012</v>
      </c>
      <c r="O9" s="42">
        <f t="shared" si="2"/>
        <v>29.567651632970453</v>
      </c>
      <c r="P9" s="10"/>
    </row>
    <row r="10" spans="1:133">
      <c r="A10" s="12"/>
      <c r="B10" s="23">
        <v>322</v>
      </c>
      <c r="C10" s="19" t="s">
        <v>0</v>
      </c>
      <c r="D10" s="43">
        <v>16841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16841</v>
      </c>
      <c r="O10" s="44">
        <f t="shared" si="2"/>
        <v>26.191290824261277</v>
      </c>
      <c r="P10" s="9"/>
    </row>
    <row r="11" spans="1:133">
      <c r="A11" s="12"/>
      <c r="B11" s="23">
        <v>329</v>
      </c>
      <c r="C11" s="19" t="s">
        <v>52</v>
      </c>
      <c r="D11" s="43">
        <v>2171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2171</v>
      </c>
      <c r="O11" s="44">
        <f t="shared" si="2"/>
        <v>3.3763608087091757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38849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38849</v>
      </c>
      <c r="O12" s="42">
        <f t="shared" si="2"/>
        <v>60.418351477449455</v>
      </c>
      <c r="P12" s="10"/>
    </row>
    <row r="13" spans="1:133">
      <c r="A13" s="12"/>
      <c r="B13" s="23">
        <v>335.12</v>
      </c>
      <c r="C13" s="19" t="s">
        <v>53</v>
      </c>
      <c r="D13" s="43">
        <v>12690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12690</v>
      </c>
      <c r="O13" s="44">
        <f t="shared" si="2"/>
        <v>19.73561430793157</v>
      </c>
      <c r="P13" s="9"/>
    </row>
    <row r="14" spans="1:133">
      <c r="A14" s="12"/>
      <c r="B14" s="23">
        <v>335.15</v>
      </c>
      <c r="C14" s="19" t="s">
        <v>54</v>
      </c>
      <c r="D14" s="43">
        <v>636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636</v>
      </c>
      <c r="O14" s="44">
        <f t="shared" si="2"/>
        <v>0.9891135303265941</v>
      </c>
      <c r="P14" s="9"/>
    </row>
    <row r="15" spans="1:133">
      <c r="A15" s="12"/>
      <c r="B15" s="23">
        <v>335.18</v>
      </c>
      <c r="C15" s="19" t="s">
        <v>55</v>
      </c>
      <c r="D15" s="43">
        <v>25523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25523</v>
      </c>
      <c r="O15" s="44">
        <f t="shared" si="2"/>
        <v>39.693623639191294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86157</v>
      </c>
      <c r="E16" s="30">
        <f t="shared" si="5"/>
        <v>7730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93887</v>
      </c>
      <c r="O16" s="42">
        <f t="shared" si="2"/>
        <v>146.01399688958008</v>
      </c>
      <c r="P16" s="10"/>
    </row>
    <row r="17" spans="1:119">
      <c r="A17" s="12"/>
      <c r="B17" s="23">
        <v>343.2</v>
      </c>
      <c r="C17" s="19" t="s">
        <v>22</v>
      </c>
      <c r="D17" s="43">
        <v>12242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12242</v>
      </c>
      <c r="O17" s="44">
        <f t="shared" si="2"/>
        <v>19.038880248833593</v>
      </c>
      <c r="P17" s="9"/>
    </row>
    <row r="18" spans="1:119">
      <c r="A18" s="12"/>
      <c r="B18" s="23">
        <v>343.4</v>
      </c>
      <c r="C18" s="19" t="s">
        <v>23</v>
      </c>
      <c r="D18" s="43">
        <v>73915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73915</v>
      </c>
      <c r="O18" s="44">
        <f t="shared" si="2"/>
        <v>114.95334370139969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7730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7730</v>
      </c>
      <c r="O19" s="44">
        <f t="shared" si="2"/>
        <v>12.021772939346812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32800</v>
      </c>
      <c r="E20" s="30">
        <f t="shared" si="6"/>
        <v>13703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46503</v>
      </c>
      <c r="O20" s="42">
        <f t="shared" si="2"/>
        <v>72.32192846034215</v>
      </c>
      <c r="P20" s="10"/>
    </row>
    <row r="21" spans="1:119">
      <c r="A21" s="12"/>
      <c r="B21" s="23">
        <v>361.1</v>
      </c>
      <c r="C21" s="19" t="s">
        <v>26</v>
      </c>
      <c r="D21" s="43">
        <v>114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114</v>
      </c>
      <c r="O21" s="44">
        <f t="shared" si="2"/>
        <v>0.17729393468118196</v>
      </c>
      <c r="P21" s="9"/>
    </row>
    <row r="22" spans="1:119">
      <c r="A22" s="12"/>
      <c r="B22" s="23">
        <v>362</v>
      </c>
      <c r="C22" s="19" t="s">
        <v>27</v>
      </c>
      <c r="D22" s="43">
        <v>4660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4660</v>
      </c>
      <c r="O22" s="44">
        <f t="shared" si="2"/>
        <v>7.2472783825816487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13703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13703</v>
      </c>
      <c r="O23" s="44">
        <f t="shared" si="2"/>
        <v>21.311041990668741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28026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28026</v>
      </c>
      <c r="O24" s="44">
        <f t="shared" si="2"/>
        <v>43.586314152410573</v>
      </c>
      <c r="P24" s="9"/>
    </row>
    <row r="25" spans="1:119" ht="16.5" thickBot="1">
      <c r="A25" s="13" t="s">
        <v>25</v>
      </c>
      <c r="B25" s="21"/>
      <c r="C25" s="20"/>
      <c r="D25" s="14">
        <f>SUM(D5,D9,D12,D16,D20)</f>
        <v>340033</v>
      </c>
      <c r="E25" s="14">
        <f t="shared" ref="E25:M25" si="7">SUM(E5,E9,E12,E16,E20)</f>
        <v>21433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361466</v>
      </c>
      <c r="O25" s="36">
        <f t="shared" si="2"/>
        <v>562.15552099533431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69</v>
      </c>
      <c r="M27" s="112"/>
      <c r="N27" s="112"/>
      <c r="O27" s="40">
        <v>643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66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158936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158936</v>
      </c>
      <c r="O5" s="31">
        <f t="shared" ref="O5:O25" si="2">(N5/O$27)</f>
        <v>261.83855024711698</v>
      </c>
      <c r="P5" s="6"/>
    </row>
    <row r="6" spans="1:133">
      <c r="A6" s="12"/>
      <c r="B6" s="23">
        <v>311</v>
      </c>
      <c r="C6" s="19" t="s">
        <v>2</v>
      </c>
      <c r="D6" s="43">
        <v>101019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101019</v>
      </c>
      <c r="O6" s="44">
        <f t="shared" si="2"/>
        <v>166.42339373970347</v>
      </c>
      <c r="P6" s="9"/>
    </row>
    <row r="7" spans="1:133">
      <c r="A7" s="12"/>
      <c r="B7" s="23">
        <v>314.10000000000002</v>
      </c>
      <c r="C7" s="19" t="s">
        <v>10</v>
      </c>
      <c r="D7" s="43">
        <v>51012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51012</v>
      </c>
      <c r="O7" s="44">
        <f t="shared" si="2"/>
        <v>84.039538714991764</v>
      </c>
      <c r="P7" s="9"/>
    </row>
    <row r="8" spans="1:133">
      <c r="A8" s="12"/>
      <c r="B8" s="23">
        <v>315</v>
      </c>
      <c r="C8" s="19" t="s">
        <v>51</v>
      </c>
      <c r="D8" s="43">
        <v>6905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6905</v>
      </c>
      <c r="O8" s="44">
        <f t="shared" si="2"/>
        <v>11.375617792421746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12228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12228</v>
      </c>
      <c r="O9" s="42">
        <f t="shared" si="2"/>
        <v>20.144975288303129</v>
      </c>
      <c r="P9" s="10"/>
    </row>
    <row r="10" spans="1:133">
      <c r="A10" s="12"/>
      <c r="B10" s="23">
        <v>322</v>
      </c>
      <c r="C10" s="19" t="s">
        <v>0</v>
      </c>
      <c r="D10" s="43">
        <v>9389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9389</v>
      </c>
      <c r="O10" s="44">
        <f t="shared" si="2"/>
        <v>15.467874794069193</v>
      </c>
      <c r="P10" s="9"/>
    </row>
    <row r="11" spans="1:133">
      <c r="A11" s="12"/>
      <c r="B11" s="23">
        <v>329</v>
      </c>
      <c r="C11" s="19" t="s">
        <v>52</v>
      </c>
      <c r="D11" s="43">
        <v>2839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2839</v>
      </c>
      <c r="O11" s="44">
        <f t="shared" si="2"/>
        <v>4.6771004942339376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34427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34427</v>
      </c>
      <c r="O12" s="42">
        <f t="shared" si="2"/>
        <v>56.716639209225697</v>
      </c>
      <c r="P12" s="10"/>
    </row>
    <row r="13" spans="1:133">
      <c r="A13" s="12"/>
      <c r="B13" s="23">
        <v>335.12</v>
      </c>
      <c r="C13" s="19" t="s">
        <v>53</v>
      </c>
      <c r="D13" s="43">
        <v>13923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13923</v>
      </c>
      <c r="O13" s="44">
        <f t="shared" si="2"/>
        <v>22.937397034596376</v>
      </c>
      <c r="P13" s="9"/>
    </row>
    <row r="14" spans="1:133">
      <c r="A14" s="12"/>
      <c r="B14" s="23">
        <v>335.15</v>
      </c>
      <c r="C14" s="19" t="s">
        <v>54</v>
      </c>
      <c r="D14" s="43">
        <v>636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636</v>
      </c>
      <c r="O14" s="44">
        <f t="shared" si="2"/>
        <v>1.0477759472817134</v>
      </c>
      <c r="P14" s="9"/>
    </row>
    <row r="15" spans="1:133">
      <c r="A15" s="12"/>
      <c r="B15" s="23">
        <v>335.18</v>
      </c>
      <c r="C15" s="19" t="s">
        <v>55</v>
      </c>
      <c r="D15" s="43">
        <v>19868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19868</v>
      </c>
      <c r="O15" s="44">
        <f t="shared" si="2"/>
        <v>32.73146622734761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87470</v>
      </c>
      <c r="E16" s="30">
        <f t="shared" si="5"/>
        <v>3902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91372</v>
      </c>
      <c r="O16" s="42">
        <f t="shared" si="2"/>
        <v>150.53047775947283</v>
      </c>
      <c r="P16" s="10"/>
    </row>
    <row r="17" spans="1:119">
      <c r="A17" s="12"/>
      <c r="B17" s="23">
        <v>343.2</v>
      </c>
      <c r="C17" s="19" t="s">
        <v>22</v>
      </c>
      <c r="D17" s="43">
        <v>12450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12450</v>
      </c>
      <c r="O17" s="44">
        <f t="shared" si="2"/>
        <v>20.510708401976935</v>
      </c>
      <c r="P17" s="9"/>
    </row>
    <row r="18" spans="1:119">
      <c r="A18" s="12"/>
      <c r="B18" s="23">
        <v>343.4</v>
      </c>
      <c r="C18" s="19" t="s">
        <v>23</v>
      </c>
      <c r="D18" s="43">
        <v>75020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75020</v>
      </c>
      <c r="O18" s="44">
        <f t="shared" si="2"/>
        <v>123.59143327841845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3902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3902</v>
      </c>
      <c r="O19" s="44">
        <f t="shared" si="2"/>
        <v>6.4283360790774298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6354</v>
      </c>
      <c r="E20" s="30">
        <f t="shared" si="6"/>
        <v>12724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19078</v>
      </c>
      <c r="O20" s="42">
        <f t="shared" si="2"/>
        <v>31.42998352553542</v>
      </c>
      <c r="P20" s="10"/>
    </row>
    <row r="21" spans="1:119">
      <c r="A21" s="12"/>
      <c r="B21" s="23">
        <v>361.1</v>
      </c>
      <c r="C21" s="19" t="s">
        <v>26</v>
      </c>
      <c r="D21" s="43">
        <v>1223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1223</v>
      </c>
      <c r="O21" s="44">
        <f t="shared" si="2"/>
        <v>2.014827018121911</v>
      </c>
      <c r="P21" s="9"/>
    </row>
    <row r="22" spans="1:119">
      <c r="A22" s="12"/>
      <c r="B22" s="23">
        <v>362</v>
      </c>
      <c r="C22" s="19" t="s">
        <v>27</v>
      </c>
      <c r="D22" s="43">
        <v>4963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4963</v>
      </c>
      <c r="O22" s="44">
        <f t="shared" si="2"/>
        <v>8.1762767710049431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12724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12724</v>
      </c>
      <c r="O23" s="44">
        <f t="shared" si="2"/>
        <v>20.962108731466227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168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168</v>
      </c>
      <c r="O24" s="44">
        <f t="shared" si="2"/>
        <v>0.27677100494233936</v>
      </c>
      <c r="P24" s="9"/>
    </row>
    <row r="25" spans="1:119" ht="16.5" thickBot="1">
      <c r="A25" s="13" t="s">
        <v>25</v>
      </c>
      <c r="B25" s="21"/>
      <c r="C25" s="20"/>
      <c r="D25" s="14">
        <f>SUM(D5,D9,D12,D16,D20)</f>
        <v>299415</v>
      </c>
      <c r="E25" s="14">
        <f t="shared" ref="E25:M25" si="7">SUM(E5,E9,E12,E16,E20)</f>
        <v>16626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316041</v>
      </c>
      <c r="O25" s="36">
        <f t="shared" si="2"/>
        <v>520.66062602965405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67</v>
      </c>
      <c r="M27" s="112"/>
      <c r="N27" s="112"/>
      <c r="O27" s="40">
        <v>607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63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152577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152577</v>
      </c>
      <c r="O5" s="31">
        <f t="shared" ref="O5:O25" si="2">(N5/O$27)</f>
        <v>255.57286432160805</v>
      </c>
      <c r="P5" s="6"/>
    </row>
    <row r="6" spans="1:133">
      <c r="A6" s="12"/>
      <c r="B6" s="23">
        <v>311</v>
      </c>
      <c r="C6" s="19" t="s">
        <v>2</v>
      </c>
      <c r="D6" s="43">
        <v>93448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93448</v>
      </c>
      <c r="O6" s="44">
        <f t="shared" si="2"/>
        <v>156.52931323283082</v>
      </c>
      <c r="P6" s="9"/>
    </row>
    <row r="7" spans="1:133">
      <c r="A7" s="12"/>
      <c r="B7" s="23">
        <v>314.10000000000002</v>
      </c>
      <c r="C7" s="19" t="s">
        <v>10</v>
      </c>
      <c r="D7" s="43">
        <v>52781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52781</v>
      </c>
      <c r="O7" s="44">
        <f t="shared" si="2"/>
        <v>88.410385259631497</v>
      </c>
      <c r="P7" s="9"/>
    </row>
    <row r="8" spans="1:133">
      <c r="A8" s="12"/>
      <c r="B8" s="23">
        <v>315</v>
      </c>
      <c r="C8" s="19" t="s">
        <v>51</v>
      </c>
      <c r="D8" s="43">
        <v>6348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6348</v>
      </c>
      <c r="O8" s="44">
        <f t="shared" si="2"/>
        <v>10.633165829145728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17299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17299</v>
      </c>
      <c r="O9" s="42">
        <f t="shared" si="2"/>
        <v>28.976549413735345</v>
      </c>
      <c r="P9" s="10"/>
    </row>
    <row r="10" spans="1:133">
      <c r="A10" s="12"/>
      <c r="B10" s="23">
        <v>322</v>
      </c>
      <c r="C10" s="19" t="s">
        <v>0</v>
      </c>
      <c r="D10" s="43">
        <v>14022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14022</v>
      </c>
      <c r="O10" s="44">
        <f t="shared" si="2"/>
        <v>23.487437185929647</v>
      </c>
      <c r="P10" s="9"/>
    </row>
    <row r="11" spans="1:133">
      <c r="A11" s="12"/>
      <c r="B11" s="23">
        <v>329</v>
      </c>
      <c r="C11" s="19" t="s">
        <v>52</v>
      </c>
      <c r="D11" s="43">
        <v>3277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3277</v>
      </c>
      <c r="O11" s="44">
        <f t="shared" si="2"/>
        <v>5.4891122278056947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35774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35774</v>
      </c>
      <c r="O12" s="42">
        <f t="shared" si="2"/>
        <v>59.922948073701839</v>
      </c>
      <c r="P12" s="10"/>
    </row>
    <row r="13" spans="1:133">
      <c r="A13" s="12"/>
      <c r="B13" s="23">
        <v>335.12</v>
      </c>
      <c r="C13" s="19" t="s">
        <v>53</v>
      </c>
      <c r="D13" s="43">
        <v>12462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12462</v>
      </c>
      <c r="O13" s="44">
        <f t="shared" si="2"/>
        <v>20.874371859296481</v>
      </c>
      <c r="P13" s="9"/>
    </row>
    <row r="14" spans="1:133">
      <c r="A14" s="12"/>
      <c r="B14" s="23">
        <v>335.15</v>
      </c>
      <c r="C14" s="19" t="s">
        <v>54</v>
      </c>
      <c r="D14" s="43">
        <v>636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636</v>
      </c>
      <c r="O14" s="44">
        <f t="shared" si="2"/>
        <v>1.0653266331658291</v>
      </c>
      <c r="P14" s="9"/>
    </row>
    <row r="15" spans="1:133">
      <c r="A15" s="12"/>
      <c r="B15" s="23">
        <v>335.18</v>
      </c>
      <c r="C15" s="19" t="s">
        <v>55</v>
      </c>
      <c r="D15" s="43">
        <v>22676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22676</v>
      </c>
      <c r="O15" s="44">
        <f t="shared" si="2"/>
        <v>37.983249581239534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SUM(D17:D20)</f>
        <v>83846</v>
      </c>
      <c r="E16" s="30">
        <f t="shared" si="5"/>
        <v>3650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87496</v>
      </c>
      <c r="O16" s="42">
        <f t="shared" si="2"/>
        <v>146.55946398659967</v>
      </c>
      <c r="P16" s="10"/>
    </row>
    <row r="17" spans="1:119">
      <c r="A17" s="12"/>
      <c r="B17" s="23">
        <v>343.2</v>
      </c>
      <c r="C17" s="19" t="s">
        <v>22</v>
      </c>
      <c r="D17" s="43">
        <v>8844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8844</v>
      </c>
      <c r="O17" s="44">
        <f t="shared" si="2"/>
        <v>14.814070351758794</v>
      </c>
      <c r="P17" s="9"/>
    </row>
    <row r="18" spans="1:119">
      <c r="A18" s="12"/>
      <c r="B18" s="23">
        <v>343.4</v>
      </c>
      <c r="C18" s="19" t="s">
        <v>23</v>
      </c>
      <c r="D18" s="43">
        <v>74875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74875</v>
      </c>
      <c r="O18" s="44">
        <f t="shared" si="2"/>
        <v>125.41876046901173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3650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3650</v>
      </c>
      <c r="O19" s="44">
        <f t="shared" si="2"/>
        <v>6.1139028475711896</v>
      </c>
      <c r="P19" s="9"/>
    </row>
    <row r="20" spans="1:119">
      <c r="A20" s="12"/>
      <c r="B20" s="23">
        <v>347.9</v>
      </c>
      <c r="C20" s="19" t="s">
        <v>64</v>
      </c>
      <c r="D20" s="43">
        <v>127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127</v>
      </c>
      <c r="O20" s="44">
        <f t="shared" si="2"/>
        <v>0.21273031825795644</v>
      </c>
      <c r="P20" s="9"/>
    </row>
    <row r="21" spans="1:119" ht="15.75">
      <c r="A21" s="27" t="s">
        <v>3</v>
      </c>
      <c r="B21" s="28"/>
      <c r="C21" s="29"/>
      <c r="D21" s="30">
        <f t="shared" ref="D21:M21" si="6">SUM(D22:D24)</f>
        <v>7160</v>
      </c>
      <c r="E21" s="30">
        <f t="shared" si="6"/>
        <v>15057</v>
      </c>
      <c r="F21" s="30">
        <f t="shared" si="6"/>
        <v>0</v>
      </c>
      <c r="G21" s="30">
        <f t="shared" si="6"/>
        <v>0</v>
      </c>
      <c r="H21" s="30">
        <f t="shared" si="6"/>
        <v>0</v>
      </c>
      <c r="I21" s="30">
        <f t="shared" si="6"/>
        <v>0</v>
      </c>
      <c r="J21" s="30">
        <f t="shared" si="6"/>
        <v>0</v>
      </c>
      <c r="K21" s="30">
        <f t="shared" si="6"/>
        <v>0</v>
      </c>
      <c r="L21" s="30">
        <f t="shared" si="6"/>
        <v>0</v>
      </c>
      <c r="M21" s="30">
        <f t="shared" si="6"/>
        <v>0</v>
      </c>
      <c r="N21" s="30">
        <f t="shared" si="1"/>
        <v>22217</v>
      </c>
      <c r="O21" s="42">
        <f t="shared" si="2"/>
        <v>37.214405360134002</v>
      </c>
      <c r="P21" s="10"/>
    </row>
    <row r="22" spans="1:119">
      <c r="A22" s="12"/>
      <c r="B22" s="23">
        <v>361.1</v>
      </c>
      <c r="C22" s="19" t="s">
        <v>26</v>
      </c>
      <c r="D22" s="43">
        <v>152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152</v>
      </c>
      <c r="O22" s="44">
        <f t="shared" si="2"/>
        <v>0.25460636515912899</v>
      </c>
      <c r="P22" s="9"/>
    </row>
    <row r="23" spans="1:119">
      <c r="A23" s="12"/>
      <c r="B23" s="23">
        <v>362</v>
      </c>
      <c r="C23" s="19" t="s">
        <v>27</v>
      </c>
      <c r="D23" s="43">
        <v>7008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7008</v>
      </c>
      <c r="O23" s="44">
        <f t="shared" si="2"/>
        <v>11.738693467336683</v>
      </c>
      <c r="P23" s="9"/>
    </row>
    <row r="24" spans="1:119" ht="15.75" thickBot="1">
      <c r="A24" s="12"/>
      <c r="B24" s="23">
        <v>366</v>
      </c>
      <c r="C24" s="19" t="s">
        <v>28</v>
      </c>
      <c r="D24" s="43">
        <v>0</v>
      </c>
      <c r="E24" s="43">
        <v>15057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15057</v>
      </c>
      <c r="O24" s="44">
        <f t="shared" si="2"/>
        <v>25.221105527638191</v>
      </c>
      <c r="P24" s="9"/>
    </row>
    <row r="25" spans="1:119" ht="16.5" thickBot="1">
      <c r="A25" s="13" t="s">
        <v>25</v>
      </c>
      <c r="B25" s="21"/>
      <c r="C25" s="20"/>
      <c r="D25" s="14">
        <f>SUM(D5,D9,D12,D16,D21)</f>
        <v>296656</v>
      </c>
      <c r="E25" s="14">
        <f t="shared" ref="E25:M25" si="7">SUM(E5,E9,E12,E16,E21)</f>
        <v>18707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315363</v>
      </c>
      <c r="O25" s="36">
        <f t="shared" si="2"/>
        <v>528.2462311557789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65</v>
      </c>
      <c r="M27" s="112"/>
      <c r="N27" s="112"/>
      <c r="O27" s="40">
        <v>597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61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151666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151666</v>
      </c>
      <c r="O5" s="31">
        <f t="shared" ref="O5:O25" si="2">(N5/O$27)</f>
        <v>258.81569965870307</v>
      </c>
      <c r="P5" s="6"/>
    </row>
    <row r="6" spans="1:133">
      <c r="A6" s="12"/>
      <c r="B6" s="23">
        <v>311</v>
      </c>
      <c r="C6" s="19" t="s">
        <v>2</v>
      </c>
      <c r="D6" s="43">
        <v>91993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91993</v>
      </c>
      <c r="O6" s="44">
        <f t="shared" si="2"/>
        <v>156.98464163822527</v>
      </c>
      <c r="P6" s="9"/>
    </row>
    <row r="7" spans="1:133">
      <c r="A7" s="12"/>
      <c r="B7" s="23">
        <v>314.10000000000002</v>
      </c>
      <c r="C7" s="19" t="s">
        <v>10</v>
      </c>
      <c r="D7" s="43">
        <v>53621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53621</v>
      </c>
      <c r="O7" s="44">
        <f t="shared" si="2"/>
        <v>91.503412969283275</v>
      </c>
      <c r="P7" s="9"/>
    </row>
    <row r="8" spans="1:133">
      <c r="A8" s="12"/>
      <c r="B8" s="23">
        <v>315</v>
      </c>
      <c r="C8" s="19" t="s">
        <v>51</v>
      </c>
      <c r="D8" s="43">
        <v>6052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6052</v>
      </c>
      <c r="O8" s="44">
        <f t="shared" si="2"/>
        <v>10.327645051194539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21979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21979</v>
      </c>
      <c r="O9" s="42">
        <f t="shared" si="2"/>
        <v>37.50682593856655</v>
      </c>
      <c r="P9" s="10"/>
    </row>
    <row r="10" spans="1:133">
      <c r="A10" s="12"/>
      <c r="B10" s="23">
        <v>322</v>
      </c>
      <c r="C10" s="19" t="s">
        <v>0</v>
      </c>
      <c r="D10" s="43">
        <v>18170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18170</v>
      </c>
      <c r="O10" s="44">
        <f t="shared" si="2"/>
        <v>31.006825938566553</v>
      </c>
      <c r="P10" s="9"/>
    </row>
    <row r="11" spans="1:133">
      <c r="A11" s="12"/>
      <c r="B11" s="23">
        <v>329</v>
      </c>
      <c r="C11" s="19" t="s">
        <v>52</v>
      </c>
      <c r="D11" s="43">
        <v>3809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3809</v>
      </c>
      <c r="O11" s="44">
        <f t="shared" si="2"/>
        <v>6.5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34092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34092</v>
      </c>
      <c r="O12" s="42">
        <f t="shared" si="2"/>
        <v>58.177474402730375</v>
      </c>
      <c r="P12" s="10"/>
    </row>
    <row r="13" spans="1:133">
      <c r="A13" s="12"/>
      <c r="B13" s="23">
        <v>335.12</v>
      </c>
      <c r="C13" s="19" t="s">
        <v>53</v>
      </c>
      <c r="D13" s="43">
        <v>12327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12327</v>
      </c>
      <c r="O13" s="44">
        <f t="shared" si="2"/>
        <v>21.035836177474401</v>
      </c>
      <c r="P13" s="9"/>
    </row>
    <row r="14" spans="1:133">
      <c r="A14" s="12"/>
      <c r="B14" s="23">
        <v>335.15</v>
      </c>
      <c r="C14" s="19" t="s">
        <v>54</v>
      </c>
      <c r="D14" s="43">
        <v>636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636</v>
      </c>
      <c r="O14" s="44">
        <f t="shared" si="2"/>
        <v>1.0853242320819112</v>
      </c>
      <c r="P14" s="9"/>
    </row>
    <row r="15" spans="1:133">
      <c r="A15" s="12"/>
      <c r="B15" s="23">
        <v>335.18</v>
      </c>
      <c r="C15" s="19" t="s">
        <v>55</v>
      </c>
      <c r="D15" s="43">
        <v>21129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21129</v>
      </c>
      <c r="O15" s="44">
        <f t="shared" si="2"/>
        <v>36.056313993174058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84426</v>
      </c>
      <c r="E16" s="30">
        <f t="shared" si="5"/>
        <v>3614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88040</v>
      </c>
      <c r="O16" s="42">
        <f t="shared" si="2"/>
        <v>150.23890784982936</v>
      </c>
      <c r="P16" s="10"/>
    </row>
    <row r="17" spans="1:119">
      <c r="A17" s="12"/>
      <c r="B17" s="23">
        <v>343.2</v>
      </c>
      <c r="C17" s="19" t="s">
        <v>22</v>
      </c>
      <c r="D17" s="43">
        <v>8634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8634</v>
      </c>
      <c r="O17" s="44">
        <f t="shared" si="2"/>
        <v>14.733788395904437</v>
      </c>
      <c r="P17" s="9"/>
    </row>
    <row r="18" spans="1:119">
      <c r="A18" s="12"/>
      <c r="B18" s="23">
        <v>343.4</v>
      </c>
      <c r="C18" s="19" t="s">
        <v>23</v>
      </c>
      <c r="D18" s="43">
        <v>75792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75792</v>
      </c>
      <c r="O18" s="44">
        <f t="shared" si="2"/>
        <v>129.33788395904438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3614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3614</v>
      </c>
      <c r="O19" s="44">
        <f t="shared" si="2"/>
        <v>6.1672354948805461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3108</v>
      </c>
      <c r="E20" s="30">
        <f t="shared" si="6"/>
        <v>14654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17762</v>
      </c>
      <c r="O20" s="42">
        <f t="shared" si="2"/>
        <v>30.310580204778159</v>
      </c>
      <c r="P20" s="10"/>
    </row>
    <row r="21" spans="1:119">
      <c r="A21" s="12"/>
      <c r="B21" s="23">
        <v>361.1</v>
      </c>
      <c r="C21" s="19" t="s">
        <v>26</v>
      </c>
      <c r="D21" s="43">
        <v>224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224</v>
      </c>
      <c r="O21" s="44">
        <f t="shared" si="2"/>
        <v>0.38225255972696248</v>
      </c>
      <c r="P21" s="9"/>
    </row>
    <row r="22" spans="1:119">
      <c r="A22" s="12"/>
      <c r="B22" s="23">
        <v>362</v>
      </c>
      <c r="C22" s="19" t="s">
        <v>27</v>
      </c>
      <c r="D22" s="43">
        <v>2303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2303</v>
      </c>
      <c r="O22" s="44">
        <f t="shared" si="2"/>
        <v>3.9300341296928329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14654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14654</v>
      </c>
      <c r="O23" s="44">
        <f t="shared" si="2"/>
        <v>25.006825938566553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581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581</v>
      </c>
      <c r="O24" s="44">
        <f t="shared" si="2"/>
        <v>0.99146757679180886</v>
      </c>
      <c r="P24" s="9"/>
    </row>
    <row r="25" spans="1:119" ht="16.5" thickBot="1">
      <c r="A25" s="13" t="s">
        <v>25</v>
      </c>
      <c r="B25" s="21"/>
      <c r="C25" s="20"/>
      <c r="D25" s="14">
        <f>SUM(D5,D9,D12,D16,D20)</f>
        <v>295271</v>
      </c>
      <c r="E25" s="14">
        <f t="shared" ref="E25:M25" si="7">SUM(E5,E9,E12,E16,E20)</f>
        <v>18268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313539</v>
      </c>
      <c r="O25" s="36">
        <f t="shared" si="2"/>
        <v>535.04948805460754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62</v>
      </c>
      <c r="M27" s="112"/>
      <c r="N27" s="112"/>
      <c r="O27" s="40">
        <v>586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50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149621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149621</v>
      </c>
      <c r="O5" s="31">
        <f t="shared" ref="O5:O25" si="2">(N5/O$27)</f>
        <v>254.45748299319729</v>
      </c>
      <c r="P5" s="6"/>
    </row>
    <row r="6" spans="1:133">
      <c r="A6" s="12"/>
      <c r="B6" s="23">
        <v>311</v>
      </c>
      <c r="C6" s="19" t="s">
        <v>2</v>
      </c>
      <c r="D6" s="43">
        <v>90644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90644</v>
      </c>
      <c r="O6" s="44">
        <f t="shared" si="2"/>
        <v>154.15646258503401</v>
      </c>
      <c r="P6" s="9"/>
    </row>
    <row r="7" spans="1:133">
      <c r="A7" s="12"/>
      <c r="B7" s="23">
        <v>314.10000000000002</v>
      </c>
      <c r="C7" s="19" t="s">
        <v>10</v>
      </c>
      <c r="D7" s="43">
        <v>51989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51989</v>
      </c>
      <c r="O7" s="44">
        <f t="shared" si="2"/>
        <v>88.416666666666671</v>
      </c>
      <c r="P7" s="9"/>
    </row>
    <row r="8" spans="1:133">
      <c r="A8" s="12"/>
      <c r="B8" s="23">
        <v>315</v>
      </c>
      <c r="C8" s="19" t="s">
        <v>51</v>
      </c>
      <c r="D8" s="43">
        <v>6988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6988</v>
      </c>
      <c r="O8" s="44">
        <f t="shared" si="2"/>
        <v>11.884353741496598</v>
      </c>
      <c r="P8" s="9"/>
    </row>
    <row r="9" spans="1:133" ht="15.75">
      <c r="A9" s="27" t="s">
        <v>12</v>
      </c>
      <c r="B9" s="28"/>
      <c r="C9" s="29"/>
      <c r="D9" s="30">
        <f t="shared" ref="D9:M9" si="3">SUM(D10:D11)</f>
        <v>11461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11461</v>
      </c>
      <c r="O9" s="42">
        <f t="shared" si="2"/>
        <v>19.491496598639454</v>
      </c>
      <c r="P9" s="10"/>
    </row>
    <row r="10" spans="1:133">
      <c r="A10" s="12"/>
      <c r="B10" s="23">
        <v>322</v>
      </c>
      <c r="C10" s="19" t="s">
        <v>0</v>
      </c>
      <c r="D10" s="43">
        <v>7948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7948</v>
      </c>
      <c r="O10" s="44">
        <f t="shared" si="2"/>
        <v>13.517006802721088</v>
      </c>
      <c r="P10" s="9"/>
    </row>
    <row r="11" spans="1:133">
      <c r="A11" s="12"/>
      <c r="B11" s="23">
        <v>329</v>
      </c>
      <c r="C11" s="19" t="s">
        <v>52</v>
      </c>
      <c r="D11" s="43">
        <v>3513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3513</v>
      </c>
      <c r="O11" s="44">
        <f t="shared" si="2"/>
        <v>5.9744897959183669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33025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33025</v>
      </c>
      <c r="O12" s="42">
        <f t="shared" si="2"/>
        <v>56.164965986394556</v>
      </c>
      <c r="P12" s="10"/>
    </row>
    <row r="13" spans="1:133">
      <c r="A13" s="12"/>
      <c r="B13" s="23">
        <v>335.12</v>
      </c>
      <c r="C13" s="19" t="s">
        <v>53</v>
      </c>
      <c r="D13" s="43">
        <v>12223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12223</v>
      </c>
      <c r="O13" s="44">
        <f t="shared" si="2"/>
        <v>20.787414965986393</v>
      </c>
      <c r="P13" s="9"/>
    </row>
    <row r="14" spans="1:133">
      <c r="A14" s="12"/>
      <c r="B14" s="23">
        <v>335.15</v>
      </c>
      <c r="C14" s="19" t="s">
        <v>54</v>
      </c>
      <c r="D14" s="43">
        <v>636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636</v>
      </c>
      <c r="O14" s="44">
        <f t="shared" si="2"/>
        <v>1.0816326530612246</v>
      </c>
      <c r="P14" s="9"/>
    </row>
    <row r="15" spans="1:133">
      <c r="A15" s="12"/>
      <c r="B15" s="23">
        <v>335.18</v>
      </c>
      <c r="C15" s="19" t="s">
        <v>55</v>
      </c>
      <c r="D15" s="43">
        <v>20166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20166</v>
      </c>
      <c r="O15" s="44">
        <f t="shared" si="2"/>
        <v>34.295918367346935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85352</v>
      </c>
      <c r="E16" s="30">
        <f t="shared" si="5"/>
        <v>3924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89276</v>
      </c>
      <c r="O16" s="42">
        <f t="shared" si="2"/>
        <v>151.82993197278913</v>
      </c>
      <c r="P16" s="10"/>
    </row>
    <row r="17" spans="1:119">
      <c r="A17" s="12"/>
      <c r="B17" s="23">
        <v>343.2</v>
      </c>
      <c r="C17" s="19" t="s">
        <v>22</v>
      </c>
      <c r="D17" s="43">
        <v>9562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9562</v>
      </c>
      <c r="O17" s="44">
        <f t="shared" si="2"/>
        <v>16.261904761904763</v>
      </c>
      <c r="P17" s="9"/>
    </row>
    <row r="18" spans="1:119">
      <c r="A18" s="12"/>
      <c r="B18" s="23">
        <v>343.4</v>
      </c>
      <c r="C18" s="19" t="s">
        <v>23</v>
      </c>
      <c r="D18" s="43">
        <v>75790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75790</v>
      </c>
      <c r="O18" s="44">
        <f t="shared" si="2"/>
        <v>128.89455782312925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3924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3924</v>
      </c>
      <c r="O19" s="44">
        <f t="shared" si="2"/>
        <v>6.6734693877551017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3019</v>
      </c>
      <c r="E20" s="30">
        <f t="shared" si="6"/>
        <v>11434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14453</v>
      </c>
      <c r="O20" s="42">
        <f t="shared" si="2"/>
        <v>24.579931972789115</v>
      </c>
      <c r="P20" s="10"/>
    </row>
    <row r="21" spans="1:119">
      <c r="A21" s="12"/>
      <c r="B21" s="23">
        <v>361.1</v>
      </c>
      <c r="C21" s="19" t="s">
        <v>26</v>
      </c>
      <c r="D21" s="43">
        <v>283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283</v>
      </c>
      <c r="O21" s="44">
        <f t="shared" si="2"/>
        <v>0.4812925170068027</v>
      </c>
      <c r="P21" s="9"/>
    </row>
    <row r="22" spans="1:119">
      <c r="A22" s="12"/>
      <c r="B22" s="23">
        <v>362</v>
      </c>
      <c r="C22" s="19" t="s">
        <v>27</v>
      </c>
      <c r="D22" s="43">
        <v>1634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1634</v>
      </c>
      <c r="O22" s="44">
        <f t="shared" si="2"/>
        <v>2.7789115646258504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11434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11434</v>
      </c>
      <c r="O23" s="44">
        <f t="shared" si="2"/>
        <v>19.445578231292519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1102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1102</v>
      </c>
      <c r="O24" s="44">
        <f t="shared" si="2"/>
        <v>1.8741496598639455</v>
      </c>
      <c r="P24" s="9"/>
    </row>
    <row r="25" spans="1:119" ht="16.5" thickBot="1">
      <c r="A25" s="13" t="s">
        <v>25</v>
      </c>
      <c r="B25" s="21"/>
      <c r="C25" s="20"/>
      <c r="D25" s="14">
        <f>SUM(D5,D9,D12,D16,D20)</f>
        <v>282478</v>
      </c>
      <c r="E25" s="14">
        <f t="shared" ref="E25:M25" si="7">SUM(E5,E9,E12,E16,E20)</f>
        <v>15358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297836</v>
      </c>
      <c r="O25" s="36">
        <f t="shared" si="2"/>
        <v>506.52380952380952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56</v>
      </c>
      <c r="M27" s="112"/>
      <c r="N27" s="112"/>
      <c r="O27" s="40">
        <v>588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47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156050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156050</v>
      </c>
      <c r="O5" s="31">
        <f t="shared" ref="O5:O25" si="2">(N5/O$27)</f>
        <v>266.75213675213678</v>
      </c>
      <c r="P5" s="6"/>
    </row>
    <row r="6" spans="1:133">
      <c r="A6" s="12"/>
      <c r="B6" s="23">
        <v>311</v>
      </c>
      <c r="C6" s="19" t="s">
        <v>2</v>
      </c>
      <c r="D6" s="43">
        <v>93938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93938</v>
      </c>
      <c r="O6" s="44">
        <f t="shared" si="2"/>
        <v>160.57777777777778</v>
      </c>
      <c r="P6" s="9"/>
    </row>
    <row r="7" spans="1:133">
      <c r="A7" s="12"/>
      <c r="B7" s="23">
        <v>314.10000000000002</v>
      </c>
      <c r="C7" s="19" t="s">
        <v>10</v>
      </c>
      <c r="D7" s="43">
        <v>54558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54558</v>
      </c>
      <c r="O7" s="44">
        <f t="shared" si="2"/>
        <v>93.261538461538464</v>
      </c>
      <c r="P7" s="9"/>
    </row>
    <row r="8" spans="1:133">
      <c r="A8" s="12"/>
      <c r="B8" s="23">
        <v>315</v>
      </c>
      <c r="C8" s="19" t="s">
        <v>41</v>
      </c>
      <c r="D8" s="43">
        <v>7554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7554</v>
      </c>
      <c r="O8" s="44">
        <f t="shared" si="2"/>
        <v>12.912820512820513</v>
      </c>
      <c r="P8" s="9"/>
    </row>
    <row r="9" spans="1:133" ht="15.75">
      <c r="A9" s="27" t="s">
        <v>12</v>
      </c>
      <c r="B9" s="28"/>
      <c r="C9" s="29"/>
      <c r="D9" s="30">
        <f t="shared" ref="D9:M9" si="3">SUM(D10:D10)</f>
        <v>11301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11301</v>
      </c>
      <c r="O9" s="42">
        <f t="shared" si="2"/>
        <v>19.317948717948717</v>
      </c>
      <c r="P9" s="10"/>
    </row>
    <row r="10" spans="1:133">
      <c r="A10" s="12"/>
      <c r="B10" s="23">
        <v>322</v>
      </c>
      <c r="C10" s="19" t="s">
        <v>0</v>
      </c>
      <c r="D10" s="43">
        <v>11301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11301</v>
      </c>
      <c r="O10" s="44">
        <f t="shared" si="2"/>
        <v>19.317948717948717</v>
      </c>
      <c r="P10" s="9"/>
    </row>
    <row r="11" spans="1:133" ht="15.75">
      <c r="A11" s="27" t="s">
        <v>13</v>
      </c>
      <c r="B11" s="28"/>
      <c r="C11" s="29"/>
      <c r="D11" s="30">
        <f t="shared" ref="D11:M11" si="4">SUM(D12:D15)</f>
        <v>33720</v>
      </c>
      <c r="E11" s="30">
        <f t="shared" si="4"/>
        <v>0</v>
      </c>
      <c r="F11" s="30">
        <f t="shared" si="4"/>
        <v>0</v>
      </c>
      <c r="G11" s="30">
        <f t="shared" si="4"/>
        <v>0</v>
      </c>
      <c r="H11" s="30">
        <f t="shared" si="4"/>
        <v>0</v>
      </c>
      <c r="I11" s="30">
        <f t="shared" si="4"/>
        <v>0</v>
      </c>
      <c r="J11" s="30">
        <f t="shared" si="4"/>
        <v>0</v>
      </c>
      <c r="K11" s="30">
        <f t="shared" si="4"/>
        <v>0</v>
      </c>
      <c r="L11" s="30">
        <f t="shared" si="4"/>
        <v>0</v>
      </c>
      <c r="M11" s="30">
        <f t="shared" si="4"/>
        <v>0</v>
      </c>
      <c r="N11" s="41">
        <f t="shared" si="1"/>
        <v>33720</v>
      </c>
      <c r="O11" s="42">
        <f t="shared" si="2"/>
        <v>57.641025641025642</v>
      </c>
      <c r="P11" s="10"/>
    </row>
    <row r="12" spans="1:133">
      <c r="A12" s="12"/>
      <c r="B12" s="23">
        <v>335.12</v>
      </c>
      <c r="C12" s="19" t="s">
        <v>14</v>
      </c>
      <c r="D12" s="43">
        <v>12244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12244</v>
      </c>
      <c r="O12" s="44">
        <f t="shared" si="2"/>
        <v>20.92991452991453</v>
      </c>
      <c r="P12" s="9"/>
    </row>
    <row r="13" spans="1:133">
      <c r="A13" s="12"/>
      <c r="B13" s="23">
        <v>335.15</v>
      </c>
      <c r="C13" s="19" t="s">
        <v>15</v>
      </c>
      <c r="D13" s="43">
        <v>636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636</v>
      </c>
      <c r="O13" s="44">
        <f t="shared" si="2"/>
        <v>1.0871794871794871</v>
      </c>
      <c r="P13" s="9"/>
    </row>
    <row r="14" spans="1:133">
      <c r="A14" s="12"/>
      <c r="B14" s="23">
        <v>335.18</v>
      </c>
      <c r="C14" s="19" t="s">
        <v>16</v>
      </c>
      <c r="D14" s="43">
        <v>18840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18840</v>
      </c>
      <c r="O14" s="44">
        <f t="shared" si="2"/>
        <v>32.205128205128204</v>
      </c>
      <c r="P14" s="9"/>
    </row>
    <row r="15" spans="1:133">
      <c r="A15" s="12"/>
      <c r="B15" s="23">
        <v>335.34</v>
      </c>
      <c r="C15" s="19" t="s">
        <v>48</v>
      </c>
      <c r="D15" s="43">
        <v>2000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2000</v>
      </c>
      <c r="O15" s="44">
        <f t="shared" si="2"/>
        <v>3.4188034188034186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83312</v>
      </c>
      <c r="E16" s="30">
        <f t="shared" si="5"/>
        <v>4181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87493</v>
      </c>
      <c r="O16" s="42">
        <f t="shared" si="2"/>
        <v>149.56068376068376</v>
      </c>
      <c r="P16" s="10"/>
    </row>
    <row r="17" spans="1:119">
      <c r="A17" s="12"/>
      <c r="B17" s="23">
        <v>343.2</v>
      </c>
      <c r="C17" s="19" t="s">
        <v>22</v>
      </c>
      <c r="D17" s="43">
        <v>10178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10178</v>
      </c>
      <c r="O17" s="44">
        <f t="shared" si="2"/>
        <v>17.398290598290597</v>
      </c>
      <c r="P17" s="9"/>
    </row>
    <row r="18" spans="1:119">
      <c r="A18" s="12"/>
      <c r="B18" s="23">
        <v>343.4</v>
      </c>
      <c r="C18" s="19" t="s">
        <v>23</v>
      </c>
      <c r="D18" s="43">
        <v>73134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73134</v>
      </c>
      <c r="O18" s="44">
        <f t="shared" si="2"/>
        <v>125.01538461538462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4181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4181</v>
      </c>
      <c r="O19" s="44">
        <f t="shared" si="2"/>
        <v>7.1470085470085474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2544</v>
      </c>
      <c r="E20" s="30">
        <f t="shared" si="6"/>
        <v>11602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14146</v>
      </c>
      <c r="O20" s="42">
        <f t="shared" si="2"/>
        <v>24.181196581196581</v>
      </c>
      <c r="P20" s="10"/>
    </row>
    <row r="21" spans="1:119">
      <c r="A21" s="12"/>
      <c r="B21" s="23">
        <v>361.1</v>
      </c>
      <c r="C21" s="19" t="s">
        <v>26</v>
      </c>
      <c r="D21" s="43">
        <v>307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307</v>
      </c>
      <c r="O21" s="44">
        <f t="shared" si="2"/>
        <v>0.52478632478632481</v>
      </c>
      <c r="P21" s="9"/>
    </row>
    <row r="22" spans="1:119">
      <c r="A22" s="12"/>
      <c r="B22" s="23">
        <v>362</v>
      </c>
      <c r="C22" s="19" t="s">
        <v>27</v>
      </c>
      <c r="D22" s="43">
        <v>1900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1900</v>
      </c>
      <c r="O22" s="44">
        <f t="shared" si="2"/>
        <v>3.2478632478632479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11602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11602</v>
      </c>
      <c r="O23" s="44">
        <f t="shared" si="2"/>
        <v>19.832478632478633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337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337</v>
      </c>
      <c r="O24" s="44">
        <f t="shared" si="2"/>
        <v>0.57606837606837602</v>
      </c>
      <c r="P24" s="9"/>
    </row>
    <row r="25" spans="1:119" ht="16.5" thickBot="1">
      <c r="A25" s="13" t="s">
        <v>25</v>
      </c>
      <c r="B25" s="21"/>
      <c r="C25" s="20"/>
      <c r="D25" s="14">
        <f>SUM(D5,D9,D11,D16,D20)</f>
        <v>286927</v>
      </c>
      <c r="E25" s="14">
        <f t="shared" ref="E25:M25" si="7">SUM(E5,E9,E11,E16,E20)</f>
        <v>15783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302710</v>
      </c>
      <c r="O25" s="36">
        <f t="shared" si="2"/>
        <v>517.45299145299145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49</v>
      </c>
      <c r="M27" s="112"/>
      <c r="N27" s="112"/>
      <c r="O27" s="40">
        <v>585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40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157739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4" si="1">SUM(D5:M5)</f>
        <v>157739</v>
      </c>
      <c r="O5" s="31">
        <f t="shared" ref="O5:O24" si="2">(N5/O$26)</f>
        <v>258.58852459016396</v>
      </c>
      <c r="P5" s="6"/>
    </row>
    <row r="6" spans="1:133">
      <c r="A6" s="12"/>
      <c r="B6" s="23">
        <v>311</v>
      </c>
      <c r="C6" s="19" t="s">
        <v>2</v>
      </c>
      <c r="D6" s="43">
        <v>90597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90597</v>
      </c>
      <c r="O6" s="44">
        <f t="shared" si="2"/>
        <v>148.51967213114753</v>
      </c>
      <c r="P6" s="9"/>
    </row>
    <row r="7" spans="1:133">
      <c r="A7" s="12"/>
      <c r="B7" s="23">
        <v>314.10000000000002</v>
      </c>
      <c r="C7" s="19" t="s">
        <v>10</v>
      </c>
      <c r="D7" s="43">
        <v>59855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59855</v>
      </c>
      <c r="O7" s="44">
        <f t="shared" si="2"/>
        <v>98.122950819672127</v>
      </c>
      <c r="P7" s="9"/>
    </row>
    <row r="8" spans="1:133">
      <c r="A8" s="12"/>
      <c r="B8" s="23">
        <v>315</v>
      </c>
      <c r="C8" s="19" t="s">
        <v>41</v>
      </c>
      <c r="D8" s="43">
        <v>7287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7287</v>
      </c>
      <c r="O8" s="44">
        <f t="shared" si="2"/>
        <v>11.945901639344262</v>
      </c>
      <c r="P8" s="9"/>
    </row>
    <row r="9" spans="1:133" ht="15.75">
      <c r="A9" s="27" t="s">
        <v>12</v>
      </c>
      <c r="B9" s="28"/>
      <c r="C9" s="29"/>
      <c r="D9" s="30">
        <f t="shared" ref="D9:M9" si="3">SUM(D10:D10)</f>
        <v>7821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7821</v>
      </c>
      <c r="O9" s="42">
        <f t="shared" si="2"/>
        <v>12.821311475409836</v>
      </c>
      <c r="P9" s="10"/>
    </row>
    <row r="10" spans="1:133">
      <c r="A10" s="12"/>
      <c r="B10" s="23">
        <v>322</v>
      </c>
      <c r="C10" s="19" t="s">
        <v>0</v>
      </c>
      <c r="D10" s="43">
        <v>7821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7821</v>
      </c>
      <c r="O10" s="44">
        <f t="shared" si="2"/>
        <v>12.821311475409836</v>
      </c>
      <c r="P10" s="9"/>
    </row>
    <row r="11" spans="1:133" ht="15.75">
      <c r="A11" s="27" t="s">
        <v>13</v>
      </c>
      <c r="B11" s="28"/>
      <c r="C11" s="29"/>
      <c r="D11" s="30">
        <f t="shared" ref="D11:M11" si="4">SUM(D12:D14)</f>
        <v>32860</v>
      </c>
      <c r="E11" s="30">
        <f t="shared" si="4"/>
        <v>0</v>
      </c>
      <c r="F11" s="30">
        <f t="shared" si="4"/>
        <v>0</v>
      </c>
      <c r="G11" s="30">
        <f t="shared" si="4"/>
        <v>0</v>
      </c>
      <c r="H11" s="30">
        <f t="shared" si="4"/>
        <v>0</v>
      </c>
      <c r="I11" s="30">
        <f t="shared" si="4"/>
        <v>0</v>
      </c>
      <c r="J11" s="30">
        <f t="shared" si="4"/>
        <v>0</v>
      </c>
      <c r="K11" s="30">
        <f t="shared" si="4"/>
        <v>0</v>
      </c>
      <c r="L11" s="30">
        <f t="shared" si="4"/>
        <v>0</v>
      </c>
      <c r="M11" s="30">
        <f t="shared" si="4"/>
        <v>0</v>
      </c>
      <c r="N11" s="41">
        <f t="shared" si="1"/>
        <v>32860</v>
      </c>
      <c r="O11" s="42">
        <f t="shared" si="2"/>
        <v>53.868852459016395</v>
      </c>
      <c r="P11" s="10"/>
    </row>
    <row r="12" spans="1:133">
      <c r="A12" s="12"/>
      <c r="B12" s="23">
        <v>335.12</v>
      </c>
      <c r="C12" s="19" t="s">
        <v>14</v>
      </c>
      <c r="D12" s="43">
        <v>12209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12209</v>
      </c>
      <c r="O12" s="44">
        <f t="shared" si="2"/>
        <v>20.014754098360655</v>
      </c>
      <c r="P12" s="9"/>
    </row>
    <row r="13" spans="1:133">
      <c r="A13" s="12"/>
      <c r="B13" s="23">
        <v>335.15</v>
      </c>
      <c r="C13" s="19" t="s">
        <v>15</v>
      </c>
      <c r="D13" s="43">
        <v>636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636</v>
      </c>
      <c r="O13" s="44">
        <f t="shared" si="2"/>
        <v>1.042622950819672</v>
      </c>
      <c r="P13" s="9"/>
    </row>
    <row r="14" spans="1:133">
      <c r="A14" s="12"/>
      <c r="B14" s="23">
        <v>335.18</v>
      </c>
      <c r="C14" s="19" t="s">
        <v>16</v>
      </c>
      <c r="D14" s="43">
        <v>20015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20015</v>
      </c>
      <c r="O14" s="44">
        <f t="shared" si="2"/>
        <v>32.811475409836063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77225</v>
      </c>
      <c r="E15" s="30">
        <f t="shared" si="5"/>
        <v>3990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81215</v>
      </c>
      <c r="O15" s="42">
        <f t="shared" si="2"/>
        <v>133.13934426229508</v>
      </c>
      <c r="P15" s="10"/>
    </row>
    <row r="16" spans="1:133">
      <c r="A16" s="12"/>
      <c r="B16" s="23">
        <v>343.2</v>
      </c>
      <c r="C16" s="19" t="s">
        <v>22</v>
      </c>
      <c r="D16" s="43">
        <v>9854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9854</v>
      </c>
      <c r="O16" s="44">
        <f t="shared" si="2"/>
        <v>16.154098360655738</v>
      </c>
      <c r="P16" s="9"/>
    </row>
    <row r="17" spans="1:119">
      <c r="A17" s="12"/>
      <c r="B17" s="23">
        <v>343.4</v>
      </c>
      <c r="C17" s="19" t="s">
        <v>23</v>
      </c>
      <c r="D17" s="43">
        <v>67371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67371</v>
      </c>
      <c r="O17" s="44">
        <f t="shared" si="2"/>
        <v>110.44426229508197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3990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3990</v>
      </c>
      <c r="O18" s="44">
        <f t="shared" si="2"/>
        <v>6.5409836065573774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4233</v>
      </c>
      <c r="E19" s="30">
        <f t="shared" si="6"/>
        <v>10938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15171</v>
      </c>
      <c r="O19" s="42">
        <f t="shared" si="2"/>
        <v>24.870491803278689</v>
      </c>
      <c r="P19" s="10"/>
    </row>
    <row r="20" spans="1:119">
      <c r="A20" s="12"/>
      <c r="B20" s="23">
        <v>361.1</v>
      </c>
      <c r="C20" s="19" t="s">
        <v>26</v>
      </c>
      <c r="D20" s="43">
        <v>434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434</v>
      </c>
      <c r="O20" s="44">
        <f t="shared" si="2"/>
        <v>0.71147540983606561</v>
      </c>
      <c r="P20" s="9"/>
    </row>
    <row r="21" spans="1:119">
      <c r="A21" s="12"/>
      <c r="B21" s="23">
        <v>362</v>
      </c>
      <c r="C21" s="19" t="s">
        <v>27</v>
      </c>
      <c r="D21" s="43">
        <v>3600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3600</v>
      </c>
      <c r="O21" s="44">
        <f t="shared" si="2"/>
        <v>5.9016393442622954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10938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10938</v>
      </c>
      <c r="O22" s="44">
        <f t="shared" si="2"/>
        <v>17.931147540983606</v>
      </c>
      <c r="P22" s="9"/>
    </row>
    <row r="23" spans="1:119" ht="15.75" thickBot="1">
      <c r="A23" s="12"/>
      <c r="B23" s="23">
        <v>369.9</v>
      </c>
      <c r="C23" s="19" t="s">
        <v>29</v>
      </c>
      <c r="D23" s="43">
        <v>199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199</v>
      </c>
      <c r="O23" s="44">
        <f t="shared" si="2"/>
        <v>0.32622950819672131</v>
      </c>
      <c r="P23" s="9"/>
    </row>
    <row r="24" spans="1:119" ht="16.5" thickBot="1">
      <c r="A24" s="13" t="s">
        <v>25</v>
      </c>
      <c r="B24" s="21"/>
      <c r="C24" s="20"/>
      <c r="D24" s="14">
        <f>SUM(D5,D9,D11,D15,D19)</f>
        <v>279878</v>
      </c>
      <c r="E24" s="14">
        <f t="shared" ref="E24:M24" si="7">SUM(E5,E9,E11,E15,E19)</f>
        <v>14928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1"/>
        <v>294806</v>
      </c>
      <c r="O24" s="36">
        <f t="shared" si="2"/>
        <v>483.28852459016395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112" t="s">
        <v>44</v>
      </c>
      <c r="M26" s="112"/>
      <c r="N26" s="112"/>
      <c r="O26" s="40">
        <v>610</v>
      </c>
    </row>
    <row r="27" spans="1:119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1"/>
    </row>
    <row r="28" spans="1:119" ht="15.75" customHeight="1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4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2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36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173754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4" si="1">SUM(D5:M5)</f>
        <v>173754</v>
      </c>
      <c r="O5" s="31">
        <f t="shared" ref="O5:O24" si="2">(N5/O$26)</f>
        <v>294.49830508474577</v>
      </c>
      <c r="P5" s="6"/>
    </row>
    <row r="6" spans="1:133">
      <c r="A6" s="12"/>
      <c r="B6" s="23">
        <v>311</v>
      </c>
      <c r="C6" s="19" t="s">
        <v>2</v>
      </c>
      <c r="D6" s="43">
        <v>94808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94808</v>
      </c>
      <c r="O6" s="44">
        <f t="shared" si="2"/>
        <v>160.69152542372882</v>
      </c>
      <c r="P6" s="9"/>
    </row>
    <row r="7" spans="1:133">
      <c r="A7" s="12"/>
      <c r="B7" s="23">
        <v>314.10000000000002</v>
      </c>
      <c r="C7" s="19" t="s">
        <v>10</v>
      </c>
      <c r="D7" s="43">
        <v>69878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69878</v>
      </c>
      <c r="O7" s="44">
        <f t="shared" si="2"/>
        <v>118.43728813559322</v>
      </c>
      <c r="P7" s="9"/>
    </row>
    <row r="8" spans="1:133">
      <c r="A8" s="12"/>
      <c r="B8" s="23">
        <v>314.5</v>
      </c>
      <c r="C8" s="19" t="s">
        <v>11</v>
      </c>
      <c r="D8" s="43">
        <v>9068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9068</v>
      </c>
      <c r="O8" s="44">
        <f t="shared" si="2"/>
        <v>15.369491525423729</v>
      </c>
      <c r="P8" s="9"/>
    </row>
    <row r="9" spans="1:133" ht="15.75">
      <c r="A9" s="27" t="s">
        <v>12</v>
      </c>
      <c r="B9" s="28"/>
      <c r="C9" s="29"/>
      <c r="D9" s="30">
        <f t="shared" ref="D9:M9" si="3">SUM(D10:D10)</f>
        <v>10969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10969</v>
      </c>
      <c r="O9" s="42">
        <f t="shared" si="2"/>
        <v>18.591525423728815</v>
      </c>
      <c r="P9" s="10"/>
    </row>
    <row r="10" spans="1:133">
      <c r="A10" s="12"/>
      <c r="B10" s="23">
        <v>322</v>
      </c>
      <c r="C10" s="19" t="s">
        <v>0</v>
      </c>
      <c r="D10" s="43">
        <v>10969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10969</v>
      </c>
      <c r="O10" s="44">
        <f t="shared" si="2"/>
        <v>18.591525423728815</v>
      </c>
      <c r="P10" s="9"/>
    </row>
    <row r="11" spans="1:133" ht="15.75">
      <c r="A11" s="27" t="s">
        <v>13</v>
      </c>
      <c r="B11" s="28"/>
      <c r="C11" s="29"/>
      <c r="D11" s="30">
        <f t="shared" ref="D11:M11" si="4">SUM(D12:D14)</f>
        <v>32036</v>
      </c>
      <c r="E11" s="30">
        <f t="shared" si="4"/>
        <v>0</v>
      </c>
      <c r="F11" s="30">
        <f t="shared" si="4"/>
        <v>0</v>
      </c>
      <c r="G11" s="30">
        <f t="shared" si="4"/>
        <v>0</v>
      </c>
      <c r="H11" s="30">
        <f t="shared" si="4"/>
        <v>0</v>
      </c>
      <c r="I11" s="30">
        <f t="shared" si="4"/>
        <v>0</v>
      </c>
      <c r="J11" s="30">
        <f t="shared" si="4"/>
        <v>0</v>
      </c>
      <c r="K11" s="30">
        <f t="shared" si="4"/>
        <v>0</v>
      </c>
      <c r="L11" s="30">
        <f t="shared" si="4"/>
        <v>0</v>
      </c>
      <c r="M11" s="30">
        <f t="shared" si="4"/>
        <v>0</v>
      </c>
      <c r="N11" s="41">
        <f t="shared" si="1"/>
        <v>32036</v>
      </c>
      <c r="O11" s="42">
        <f t="shared" si="2"/>
        <v>54.298305084745763</v>
      </c>
      <c r="P11" s="10"/>
    </row>
    <row r="12" spans="1:133">
      <c r="A12" s="12"/>
      <c r="B12" s="23">
        <v>335.12</v>
      </c>
      <c r="C12" s="19" t="s">
        <v>14</v>
      </c>
      <c r="D12" s="43">
        <v>12188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12188</v>
      </c>
      <c r="O12" s="44">
        <f t="shared" si="2"/>
        <v>20.657627118644069</v>
      </c>
      <c r="P12" s="9"/>
    </row>
    <row r="13" spans="1:133">
      <c r="A13" s="12"/>
      <c r="B13" s="23">
        <v>335.15</v>
      </c>
      <c r="C13" s="19" t="s">
        <v>15</v>
      </c>
      <c r="D13" s="43">
        <v>636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636</v>
      </c>
      <c r="O13" s="44">
        <f t="shared" si="2"/>
        <v>1.0779661016949154</v>
      </c>
      <c r="P13" s="9"/>
    </row>
    <row r="14" spans="1:133">
      <c r="A14" s="12"/>
      <c r="B14" s="23">
        <v>335.18</v>
      </c>
      <c r="C14" s="19" t="s">
        <v>16</v>
      </c>
      <c r="D14" s="43">
        <v>19212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19212</v>
      </c>
      <c r="O14" s="44">
        <f t="shared" si="2"/>
        <v>32.562711864406779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69651</v>
      </c>
      <c r="E15" s="30">
        <f t="shared" si="5"/>
        <v>4352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74003</v>
      </c>
      <c r="O15" s="42">
        <f t="shared" si="2"/>
        <v>125.42881355932204</v>
      </c>
      <c r="P15" s="10"/>
    </row>
    <row r="16" spans="1:133">
      <c r="A16" s="12"/>
      <c r="B16" s="23">
        <v>343.2</v>
      </c>
      <c r="C16" s="19" t="s">
        <v>22</v>
      </c>
      <c r="D16" s="43">
        <v>9385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9385</v>
      </c>
      <c r="O16" s="44">
        <f t="shared" si="2"/>
        <v>15.90677966101695</v>
      </c>
      <c r="P16" s="9"/>
    </row>
    <row r="17" spans="1:119">
      <c r="A17" s="12"/>
      <c r="B17" s="23">
        <v>343.4</v>
      </c>
      <c r="C17" s="19" t="s">
        <v>23</v>
      </c>
      <c r="D17" s="43">
        <v>60266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60266</v>
      </c>
      <c r="O17" s="44">
        <f t="shared" si="2"/>
        <v>102.14576271186441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4352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4352</v>
      </c>
      <c r="O18" s="44">
        <f t="shared" si="2"/>
        <v>7.376271186440678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4477</v>
      </c>
      <c r="E19" s="30">
        <f t="shared" si="6"/>
        <v>12232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16709</v>
      </c>
      <c r="O19" s="42">
        <f t="shared" si="2"/>
        <v>28.320338983050849</v>
      </c>
      <c r="P19" s="10"/>
    </row>
    <row r="20" spans="1:119">
      <c r="A20" s="12"/>
      <c r="B20" s="23">
        <v>361.1</v>
      </c>
      <c r="C20" s="19" t="s">
        <v>26</v>
      </c>
      <c r="D20" s="43">
        <v>752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752</v>
      </c>
      <c r="O20" s="44">
        <f t="shared" si="2"/>
        <v>1.2745762711864406</v>
      </c>
      <c r="P20" s="9"/>
    </row>
    <row r="21" spans="1:119">
      <c r="A21" s="12"/>
      <c r="B21" s="23">
        <v>362</v>
      </c>
      <c r="C21" s="19" t="s">
        <v>27</v>
      </c>
      <c r="D21" s="43">
        <v>3500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3500</v>
      </c>
      <c r="O21" s="44">
        <f t="shared" si="2"/>
        <v>5.9322033898305087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12232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12232</v>
      </c>
      <c r="O22" s="44">
        <f t="shared" si="2"/>
        <v>20.732203389830509</v>
      </c>
      <c r="P22" s="9"/>
    </row>
    <row r="23" spans="1:119" ht="15.75" thickBot="1">
      <c r="A23" s="12"/>
      <c r="B23" s="23">
        <v>369.9</v>
      </c>
      <c r="C23" s="19" t="s">
        <v>29</v>
      </c>
      <c r="D23" s="43">
        <v>225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225</v>
      </c>
      <c r="O23" s="44">
        <f t="shared" si="2"/>
        <v>0.38135593220338981</v>
      </c>
      <c r="P23" s="9"/>
    </row>
    <row r="24" spans="1:119" ht="16.5" thickBot="1">
      <c r="A24" s="13" t="s">
        <v>25</v>
      </c>
      <c r="B24" s="21"/>
      <c r="C24" s="20"/>
      <c r="D24" s="14">
        <f>SUM(D5,D9,D11,D15,D19)</f>
        <v>290887</v>
      </c>
      <c r="E24" s="14">
        <f t="shared" ref="E24:M24" si="7">SUM(E5,E9,E11,E15,E19)</f>
        <v>16584</v>
      </c>
      <c r="F24" s="14">
        <f t="shared" si="7"/>
        <v>0</v>
      </c>
      <c r="G24" s="14">
        <f t="shared" si="7"/>
        <v>0</v>
      </c>
      <c r="H24" s="14">
        <f t="shared" si="7"/>
        <v>0</v>
      </c>
      <c r="I24" s="14">
        <f t="shared" si="7"/>
        <v>0</v>
      </c>
      <c r="J24" s="14">
        <f t="shared" si="7"/>
        <v>0</v>
      </c>
      <c r="K24" s="14">
        <f t="shared" si="7"/>
        <v>0</v>
      </c>
      <c r="L24" s="14">
        <f t="shared" si="7"/>
        <v>0</v>
      </c>
      <c r="M24" s="14">
        <f t="shared" si="7"/>
        <v>0</v>
      </c>
      <c r="N24" s="14">
        <f t="shared" si="1"/>
        <v>307471</v>
      </c>
      <c r="O24" s="36">
        <f t="shared" si="2"/>
        <v>521.13728813559317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7"/>
      <c r="B26" s="38"/>
      <c r="C26" s="38"/>
      <c r="D26" s="39"/>
      <c r="E26" s="39"/>
      <c r="F26" s="39"/>
      <c r="G26" s="39"/>
      <c r="H26" s="39"/>
      <c r="I26" s="39"/>
      <c r="J26" s="39"/>
      <c r="K26" s="39"/>
      <c r="L26" s="112" t="s">
        <v>37</v>
      </c>
      <c r="M26" s="112"/>
      <c r="N26" s="112"/>
      <c r="O26" s="40">
        <v>590</v>
      </c>
    </row>
    <row r="27" spans="1:119">
      <c r="A27" s="113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1"/>
    </row>
    <row r="28" spans="1:119" ht="15.75" thickBot="1">
      <c r="A28" s="114" t="s">
        <v>39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4"/>
    </row>
  </sheetData>
  <mergeCells count="10">
    <mergeCell ref="A28:O28"/>
    <mergeCell ref="A27:O27"/>
    <mergeCell ref="L26:N2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45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170701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6" si="1">SUM(D5:M5)</f>
        <v>170701</v>
      </c>
      <c r="O5" s="31">
        <f t="shared" ref="O5:O26" si="2">(N5/O$28)</f>
        <v>267.97645211930927</v>
      </c>
      <c r="P5" s="6"/>
    </row>
    <row r="6" spans="1:133">
      <c r="A6" s="12"/>
      <c r="B6" s="23">
        <v>311</v>
      </c>
      <c r="C6" s="19" t="s">
        <v>2</v>
      </c>
      <c r="D6" s="43">
        <v>86902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86902</v>
      </c>
      <c r="O6" s="44">
        <f t="shared" si="2"/>
        <v>136.42386185243328</v>
      </c>
      <c r="P6" s="9"/>
    </row>
    <row r="7" spans="1:133">
      <c r="A7" s="12"/>
      <c r="B7" s="23">
        <v>314.10000000000002</v>
      </c>
      <c r="C7" s="19" t="s">
        <v>10</v>
      </c>
      <c r="D7" s="43">
        <v>75485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75485</v>
      </c>
      <c r="O7" s="44">
        <f t="shared" si="2"/>
        <v>118.50078492935636</v>
      </c>
      <c r="P7" s="9"/>
    </row>
    <row r="8" spans="1:133">
      <c r="A8" s="12"/>
      <c r="B8" s="23">
        <v>314.5</v>
      </c>
      <c r="C8" s="19" t="s">
        <v>11</v>
      </c>
      <c r="D8" s="43">
        <v>8314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8314</v>
      </c>
      <c r="O8" s="44">
        <f t="shared" si="2"/>
        <v>13.051805337519623</v>
      </c>
      <c r="P8" s="9"/>
    </row>
    <row r="9" spans="1:133" ht="15.75">
      <c r="A9" s="27" t="s">
        <v>12</v>
      </c>
      <c r="B9" s="28"/>
      <c r="C9" s="29"/>
      <c r="D9" s="30">
        <f t="shared" ref="D9:M9" si="3">SUM(D10:D10)</f>
        <v>11757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11757</v>
      </c>
      <c r="O9" s="42">
        <f t="shared" si="2"/>
        <v>18.456828885400313</v>
      </c>
      <c r="P9" s="10"/>
    </row>
    <row r="10" spans="1:133">
      <c r="A10" s="12"/>
      <c r="B10" s="23">
        <v>322</v>
      </c>
      <c r="C10" s="19" t="s">
        <v>0</v>
      </c>
      <c r="D10" s="43">
        <v>11757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11757</v>
      </c>
      <c r="O10" s="44">
        <f t="shared" si="2"/>
        <v>18.456828885400313</v>
      </c>
      <c r="P10" s="9"/>
    </row>
    <row r="11" spans="1:133" ht="15.75">
      <c r="A11" s="27" t="s">
        <v>13</v>
      </c>
      <c r="B11" s="28"/>
      <c r="C11" s="29"/>
      <c r="D11" s="30">
        <f t="shared" ref="D11:M11" si="4">SUM(D12:D14)</f>
        <v>33557</v>
      </c>
      <c r="E11" s="30">
        <f t="shared" si="4"/>
        <v>0</v>
      </c>
      <c r="F11" s="30">
        <f t="shared" si="4"/>
        <v>0</v>
      </c>
      <c r="G11" s="30">
        <f t="shared" si="4"/>
        <v>0</v>
      </c>
      <c r="H11" s="30">
        <f t="shared" si="4"/>
        <v>0</v>
      </c>
      <c r="I11" s="30">
        <f t="shared" si="4"/>
        <v>0</v>
      </c>
      <c r="J11" s="30">
        <f t="shared" si="4"/>
        <v>0</v>
      </c>
      <c r="K11" s="30">
        <f t="shared" si="4"/>
        <v>0</v>
      </c>
      <c r="L11" s="30">
        <f t="shared" si="4"/>
        <v>0</v>
      </c>
      <c r="M11" s="30">
        <f t="shared" si="4"/>
        <v>0</v>
      </c>
      <c r="N11" s="41">
        <f t="shared" si="1"/>
        <v>33557</v>
      </c>
      <c r="O11" s="42">
        <f t="shared" si="2"/>
        <v>52.679748822605966</v>
      </c>
      <c r="P11" s="10"/>
    </row>
    <row r="12" spans="1:133">
      <c r="A12" s="12"/>
      <c r="B12" s="23">
        <v>335.12</v>
      </c>
      <c r="C12" s="19" t="s">
        <v>14</v>
      </c>
      <c r="D12" s="43">
        <v>11232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11232</v>
      </c>
      <c r="O12" s="44">
        <f t="shared" si="2"/>
        <v>17.632653061224488</v>
      </c>
      <c r="P12" s="9"/>
    </row>
    <row r="13" spans="1:133">
      <c r="A13" s="12"/>
      <c r="B13" s="23">
        <v>335.15</v>
      </c>
      <c r="C13" s="19" t="s">
        <v>15</v>
      </c>
      <c r="D13" s="43">
        <v>641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641</v>
      </c>
      <c r="O13" s="44">
        <f t="shared" si="2"/>
        <v>1.0062794348508635</v>
      </c>
      <c r="P13" s="9"/>
    </row>
    <row r="14" spans="1:133">
      <c r="A14" s="12"/>
      <c r="B14" s="23">
        <v>335.18</v>
      </c>
      <c r="C14" s="19" t="s">
        <v>16</v>
      </c>
      <c r="D14" s="43">
        <v>21684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21684</v>
      </c>
      <c r="O14" s="44">
        <f t="shared" si="2"/>
        <v>34.04081632653061</v>
      </c>
      <c r="P14" s="9"/>
    </row>
    <row r="15" spans="1:133" ht="15.75">
      <c r="A15" s="27" t="s">
        <v>21</v>
      </c>
      <c r="B15" s="28"/>
      <c r="C15" s="29"/>
      <c r="D15" s="30">
        <f t="shared" ref="D15:M15" si="5">SUM(D16:D18)</f>
        <v>70612</v>
      </c>
      <c r="E15" s="30">
        <f t="shared" si="5"/>
        <v>4833</v>
      </c>
      <c r="F15" s="30">
        <f t="shared" si="5"/>
        <v>0</v>
      </c>
      <c r="G15" s="30">
        <f t="shared" si="5"/>
        <v>0</v>
      </c>
      <c r="H15" s="30">
        <f t="shared" si="5"/>
        <v>0</v>
      </c>
      <c r="I15" s="30">
        <f t="shared" si="5"/>
        <v>0</v>
      </c>
      <c r="J15" s="30">
        <f t="shared" si="5"/>
        <v>0</v>
      </c>
      <c r="K15" s="30">
        <f t="shared" si="5"/>
        <v>0</v>
      </c>
      <c r="L15" s="30">
        <f t="shared" si="5"/>
        <v>0</v>
      </c>
      <c r="M15" s="30">
        <f t="shared" si="5"/>
        <v>0</v>
      </c>
      <c r="N15" s="30">
        <f t="shared" si="1"/>
        <v>75445</v>
      </c>
      <c r="O15" s="42">
        <f t="shared" si="2"/>
        <v>118.43799058084772</v>
      </c>
      <c r="P15" s="10"/>
    </row>
    <row r="16" spans="1:133">
      <c r="A16" s="12"/>
      <c r="B16" s="23">
        <v>343.2</v>
      </c>
      <c r="C16" s="19" t="s">
        <v>22</v>
      </c>
      <c r="D16" s="43">
        <v>9850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9850</v>
      </c>
      <c r="O16" s="44">
        <f t="shared" si="2"/>
        <v>15.463108320251177</v>
      </c>
      <c r="P16" s="9"/>
    </row>
    <row r="17" spans="1:119">
      <c r="A17" s="12"/>
      <c r="B17" s="23">
        <v>343.4</v>
      </c>
      <c r="C17" s="19" t="s">
        <v>23</v>
      </c>
      <c r="D17" s="43">
        <v>60762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60762</v>
      </c>
      <c r="O17" s="44">
        <f t="shared" si="2"/>
        <v>95.387755102040813</v>
      </c>
      <c r="P17" s="9"/>
    </row>
    <row r="18" spans="1:119">
      <c r="A18" s="12"/>
      <c r="B18" s="23">
        <v>347.5</v>
      </c>
      <c r="C18" s="19" t="s">
        <v>24</v>
      </c>
      <c r="D18" s="43">
        <v>0</v>
      </c>
      <c r="E18" s="43">
        <v>4833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4833</v>
      </c>
      <c r="O18" s="44">
        <f t="shared" si="2"/>
        <v>7.5871271585557301</v>
      </c>
      <c r="P18" s="9"/>
    </row>
    <row r="19" spans="1:119" ht="15.75">
      <c r="A19" s="27" t="s">
        <v>3</v>
      </c>
      <c r="B19" s="28"/>
      <c r="C19" s="29"/>
      <c r="D19" s="30">
        <f t="shared" ref="D19:M19" si="6">SUM(D20:D23)</f>
        <v>5086</v>
      </c>
      <c r="E19" s="30">
        <f t="shared" si="6"/>
        <v>14976</v>
      </c>
      <c r="F19" s="30">
        <f t="shared" si="6"/>
        <v>0</v>
      </c>
      <c r="G19" s="30">
        <f t="shared" si="6"/>
        <v>0</v>
      </c>
      <c r="H19" s="30">
        <f t="shared" si="6"/>
        <v>0</v>
      </c>
      <c r="I19" s="30">
        <f t="shared" si="6"/>
        <v>0</v>
      </c>
      <c r="J19" s="30">
        <f t="shared" si="6"/>
        <v>0</v>
      </c>
      <c r="K19" s="30">
        <f t="shared" si="6"/>
        <v>0</v>
      </c>
      <c r="L19" s="30">
        <f t="shared" si="6"/>
        <v>0</v>
      </c>
      <c r="M19" s="30">
        <f t="shared" si="6"/>
        <v>0</v>
      </c>
      <c r="N19" s="30">
        <f t="shared" si="1"/>
        <v>20062</v>
      </c>
      <c r="O19" s="42">
        <f t="shared" si="2"/>
        <v>31.494505494505493</v>
      </c>
      <c r="P19" s="10"/>
    </row>
    <row r="20" spans="1:119">
      <c r="A20" s="12"/>
      <c r="B20" s="23">
        <v>361.1</v>
      </c>
      <c r="C20" s="19" t="s">
        <v>26</v>
      </c>
      <c r="D20" s="43">
        <v>601</v>
      </c>
      <c r="E20" s="43">
        <v>4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605</v>
      </c>
      <c r="O20" s="44">
        <f t="shared" si="2"/>
        <v>0.94976452119309263</v>
      </c>
      <c r="P20" s="9"/>
    </row>
    <row r="21" spans="1:119">
      <c r="A21" s="12"/>
      <c r="B21" s="23">
        <v>362</v>
      </c>
      <c r="C21" s="19" t="s">
        <v>27</v>
      </c>
      <c r="D21" s="43">
        <v>3650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3650</v>
      </c>
      <c r="O21" s="44">
        <f t="shared" si="2"/>
        <v>5.7299843014128724</v>
      </c>
      <c r="P21" s="9"/>
    </row>
    <row r="22" spans="1:119">
      <c r="A22" s="12"/>
      <c r="B22" s="23">
        <v>366</v>
      </c>
      <c r="C22" s="19" t="s">
        <v>28</v>
      </c>
      <c r="D22" s="43">
        <v>0</v>
      </c>
      <c r="E22" s="43">
        <v>14784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14784</v>
      </c>
      <c r="O22" s="44">
        <f t="shared" si="2"/>
        <v>23.208791208791208</v>
      </c>
      <c r="P22" s="9"/>
    </row>
    <row r="23" spans="1:119">
      <c r="A23" s="12"/>
      <c r="B23" s="23">
        <v>369.9</v>
      </c>
      <c r="C23" s="19" t="s">
        <v>29</v>
      </c>
      <c r="D23" s="43">
        <v>835</v>
      </c>
      <c r="E23" s="43">
        <v>188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1023</v>
      </c>
      <c r="O23" s="44">
        <f t="shared" si="2"/>
        <v>1.6059654631083202</v>
      </c>
      <c r="P23" s="9"/>
    </row>
    <row r="24" spans="1:119" ht="15.75">
      <c r="A24" s="27" t="s">
        <v>42</v>
      </c>
      <c r="B24" s="28"/>
      <c r="C24" s="29"/>
      <c r="D24" s="30">
        <f t="shared" ref="D24:M24" si="7">SUM(D25:D25)</f>
        <v>0</v>
      </c>
      <c r="E24" s="30">
        <f t="shared" si="7"/>
        <v>6000</v>
      </c>
      <c r="F24" s="30">
        <f t="shared" si="7"/>
        <v>0</v>
      </c>
      <c r="G24" s="30">
        <f t="shared" si="7"/>
        <v>0</v>
      </c>
      <c r="H24" s="30">
        <f t="shared" si="7"/>
        <v>0</v>
      </c>
      <c r="I24" s="30">
        <f t="shared" si="7"/>
        <v>0</v>
      </c>
      <c r="J24" s="30">
        <f t="shared" si="7"/>
        <v>0</v>
      </c>
      <c r="K24" s="30">
        <f t="shared" si="7"/>
        <v>0</v>
      </c>
      <c r="L24" s="30">
        <f t="shared" si="7"/>
        <v>0</v>
      </c>
      <c r="M24" s="30">
        <f t="shared" si="7"/>
        <v>0</v>
      </c>
      <c r="N24" s="30">
        <f t="shared" si="1"/>
        <v>6000</v>
      </c>
      <c r="O24" s="42">
        <f t="shared" si="2"/>
        <v>9.419152276295133</v>
      </c>
      <c r="P24" s="9"/>
    </row>
    <row r="25" spans="1:119" ht="15.75" thickBot="1">
      <c r="A25" s="12"/>
      <c r="B25" s="23">
        <v>381</v>
      </c>
      <c r="C25" s="19" t="s">
        <v>43</v>
      </c>
      <c r="D25" s="43">
        <v>0</v>
      </c>
      <c r="E25" s="43">
        <v>6000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1"/>
        <v>6000</v>
      </c>
      <c r="O25" s="44">
        <f t="shared" si="2"/>
        <v>9.419152276295133</v>
      </c>
      <c r="P25" s="9"/>
    </row>
    <row r="26" spans="1:119" ht="16.5" thickBot="1">
      <c r="A26" s="13" t="s">
        <v>25</v>
      </c>
      <c r="B26" s="21"/>
      <c r="C26" s="20"/>
      <c r="D26" s="14">
        <f>SUM(D5,D9,D11,D15,D19,D24)</f>
        <v>291713</v>
      </c>
      <c r="E26" s="14">
        <f t="shared" ref="E26:M26" si="8">SUM(E5,E9,E11,E15,E19,E24)</f>
        <v>25809</v>
      </c>
      <c r="F26" s="14">
        <f t="shared" si="8"/>
        <v>0</v>
      </c>
      <c r="G26" s="14">
        <f t="shared" si="8"/>
        <v>0</v>
      </c>
      <c r="H26" s="14">
        <f t="shared" si="8"/>
        <v>0</v>
      </c>
      <c r="I26" s="14">
        <f t="shared" si="8"/>
        <v>0</v>
      </c>
      <c r="J26" s="14">
        <f t="shared" si="8"/>
        <v>0</v>
      </c>
      <c r="K26" s="14">
        <f t="shared" si="8"/>
        <v>0</v>
      </c>
      <c r="L26" s="14">
        <f t="shared" si="8"/>
        <v>0</v>
      </c>
      <c r="M26" s="14">
        <f t="shared" si="8"/>
        <v>0</v>
      </c>
      <c r="N26" s="14">
        <f t="shared" si="1"/>
        <v>317522</v>
      </c>
      <c r="O26" s="36">
        <f t="shared" si="2"/>
        <v>498.46467817896388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5"/>
      <c r="B27" s="17"/>
      <c r="C27" s="17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8"/>
    </row>
    <row r="28" spans="1:119">
      <c r="A28" s="37"/>
      <c r="B28" s="38"/>
      <c r="C28" s="38"/>
      <c r="D28" s="39"/>
      <c r="E28" s="39"/>
      <c r="F28" s="39"/>
      <c r="G28" s="39"/>
      <c r="H28" s="39"/>
      <c r="I28" s="39"/>
      <c r="J28" s="39"/>
      <c r="K28" s="39"/>
      <c r="L28" s="112" t="s">
        <v>46</v>
      </c>
      <c r="M28" s="112"/>
      <c r="N28" s="112"/>
      <c r="O28" s="40">
        <v>637</v>
      </c>
    </row>
    <row r="29" spans="1:119">
      <c r="A29" s="113"/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1"/>
    </row>
    <row r="30" spans="1:119" ht="15.75" customHeight="1" thickBot="1">
      <c r="A30" s="114" t="s">
        <v>39</v>
      </c>
      <c r="B30" s="93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4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15" t="s">
        <v>38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7"/>
      <c r="P1" s="7"/>
      <c r="Q1"/>
    </row>
    <row r="2" spans="1:133" ht="24" thickBot="1">
      <c r="A2" s="118" t="s">
        <v>57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20"/>
      <c r="P2" s="7"/>
      <c r="Q2"/>
    </row>
    <row r="3" spans="1:133" ht="18" customHeight="1">
      <c r="A3" s="121" t="s">
        <v>30</v>
      </c>
      <c r="B3" s="102"/>
      <c r="C3" s="103"/>
      <c r="D3" s="122" t="s">
        <v>17</v>
      </c>
      <c r="E3" s="123"/>
      <c r="F3" s="123"/>
      <c r="G3" s="123"/>
      <c r="H3" s="124"/>
      <c r="I3" s="122" t="s">
        <v>18</v>
      </c>
      <c r="J3" s="124"/>
      <c r="K3" s="122" t="s">
        <v>20</v>
      </c>
      <c r="L3" s="124"/>
      <c r="M3" s="34"/>
      <c r="N3" s="35"/>
      <c r="O3" s="125" t="s">
        <v>35</v>
      </c>
      <c r="P3" s="11"/>
      <c r="Q3"/>
    </row>
    <row r="4" spans="1:133" ht="32.25" customHeight="1" thickBot="1">
      <c r="A4" s="104"/>
      <c r="B4" s="105"/>
      <c r="C4" s="106"/>
      <c r="D4" s="32" t="s">
        <v>4</v>
      </c>
      <c r="E4" s="32" t="s">
        <v>31</v>
      </c>
      <c r="F4" s="32" t="s">
        <v>32</v>
      </c>
      <c r="G4" s="32" t="s">
        <v>33</v>
      </c>
      <c r="H4" s="32" t="s">
        <v>5</v>
      </c>
      <c r="I4" s="32" t="s">
        <v>6</v>
      </c>
      <c r="J4" s="33" t="s">
        <v>34</v>
      </c>
      <c r="K4" s="33" t="s">
        <v>7</v>
      </c>
      <c r="L4" s="33" t="s">
        <v>8</v>
      </c>
      <c r="M4" s="33" t="s">
        <v>9</v>
      </c>
      <c r="N4" s="33" t="s">
        <v>19</v>
      </c>
      <c r="O4" s="111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</v>
      </c>
      <c r="B5" s="24"/>
      <c r="C5" s="24"/>
      <c r="D5" s="25">
        <f t="shared" ref="D5:M5" si="0">SUM(D6:D8)</f>
        <v>162960</v>
      </c>
      <c r="E5" s="25">
        <f t="shared" si="0"/>
        <v>0</v>
      </c>
      <c r="F5" s="25">
        <f t="shared" si="0"/>
        <v>0</v>
      </c>
      <c r="G5" s="25">
        <f t="shared" si="0"/>
        <v>0</v>
      </c>
      <c r="H5" s="25">
        <f t="shared" si="0"/>
        <v>0</v>
      </c>
      <c r="I5" s="25">
        <f t="shared" si="0"/>
        <v>0</v>
      </c>
      <c r="J5" s="25">
        <f t="shared" si="0"/>
        <v>0</v>
      </c>
      <c r="K5" s="25">
        <f t="shared" si="0"/>
        <v>0</v>
      </c>
      <c r="L5" s="25">
        <f t="shared" si="0"/>
        <v>0</v>
      </c>
      <c r="M5" s="25">
        <f t="shared" si="0"/>
        <v>0</v>
      </c>
      <c r="N5" s="26">
        <f t="shared" ref="N5:N25" si="1">SUM(D5:M5)</f>
        <v>162960</v>
      </c>
      <c r="O5" s="31">
        <f t="shared" ref="O5:O25" si="2">(N5/O$27)</f>
        <v>254.22776911076443</v>
      </c>
      <c r="P5" s="6"/>
    </row>
    <row r="6" spans="1:133">
      <c r="A6" s="12"/>
      <c r="B6" s="23">
        <v>311</v>
      </c>
      <c r="C6" s="19" t="s">
        <v>2</v>
      </c>
      <c r="D6" s="43">
        <v>94931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94931</v>
      </c>
      <c r="O6" s="44">
        <f t="shared" si="2"/>
        <v>148.09828393135726</v>
      </c>
      <c r="P6" s="9"/>
    </row>
    <row r="7" spans="1:133">
      <c r="A7" s="12"/>
      <c r="B7" s="23">
        <v>314.10000000000002</v>
      </c>
      <c r="C7" s="19" t="s">
        <v>10</v>
      </c>
      <c r="D7" s="43">
        <v>59880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59880</v>
      </c>
      <c r="O7" s="44">
        <f t="shared" si="2"/>
        <v>93.416536661466452</v>
      </c>
      <c r="P7" s="9"/>
    </row>
    <row r="8" spans="1:133">
      <c r="A8" s="12"/>
      <c r="B8" s="23">
        <v>314.5</v>
      </c>
      <c r="C8" s="19" t="s">
        <v>11</v>
      </c>
      <c r="D8" s="43">
        <v>8149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8149</v>
      </c>
      <c r="O8" s="44">
        <f t="shared" si="2"/>
        <v>12.712948517940717</v>
      </c>
      <c r="P8" s="9"/>
    </row>
    <row r="9" spans="1:133" ht="15.75">
      <c r="A9" s="27" t="s">
        <v>58</v>
      </c>
      <c r="B9" s="28"/>
      <c r="C9" s="29"/>
      <c r="D9" s="30">
        <f t="shared" ref="D9:M9" si="3">SUM(D10:D11)</f>
        <v>19694</v>
      </c>
      <c r="E9" s="30">
        <f t="shared" si="3"/>
        <v>0</v>
      </c>
      <c r="F9" s="30">
        <f t="shared" si="3"/>
        <v>0</v>
      </c>
      <c r="G9" s="30">
        <f t="shared" si="3"/>
        <v>0</v>
      </c>
      <c r="H9" s="30">
        <f t="shared" si="3"/>
        <v>0</v>
      </c>
      <c r="I9" s="30">
        <f t="shared" si="3"/>
        <v>0</v>
      </c>
      <c r="J9" s="30">
        <f t="shared" si="3"/>
        <v>0</v>
      </c>
      <c r="K9" s="30">
        <f t="shared" si="3"/>
        <v>0</v>
      </c>
      <c r="L9" s="30">
        <f t="shared" si="3"/>
        <v>0</v>
      </c>
      <c r="M9" s="30">
        <f t="shared" si="3"/>
        <v>0</v>
      </c>
      <c r="N9" s="41">
        <f t="shared" si="1"/>
        <v>19694</v>
      </c>
      <c r="O9" s="42">
        <f t="shared" si="2"/>
        <v>30.723868954758192</v>
      </c>
      <c r="P9" s="10"/>
    </row>
    <row r="10" spans="1:133">
      <c r="A10" s="12"/>
      <c r="B10" s="23">
        <v>322</v>
      </c>
      <c r="C10" s="19" t="s">
        <v>0</v>
      </c>
      <c r="D10" s="43">
        <v>15959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15959</v>
      </c>
      <c r="O10" s="44">
        <f t="shared" si="2"/>
        <v>24.897035881435258</v>
      </c>
      <c r="P10" s="9"/>
    </row>
    <row r="11" spans="1:133">
      <c r="A11" s="12"/>
      <c r="B11" s="23">
        <v>329</v>
      </c>
      <c r="C11" s="19" t="s">
        <v>59</v>
      </c>
      <c r="D11" s="43">
        <v>3735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3735</v>
      </c>
      <c r="O11" s="44">
        <f t="shared" si="2"/>
        <v>5.8268330733229332</v>
      </c>
      <c r="P11" s="9"/>
    </row>
    <row r="12" spans="1:133" ht="15.75">
      <c r="A12" s="27" t="s">
        <v>13</v>
      </c>
      <c r="B12" s="28"/>
      <c r="C12" s="29"/>
      <c r="D12" s="30">
        <f t="shared" ref="D12:M12" si="4">SUM(D13:D15)</f>
        <v>36534</v>
      </c>
      <c r="E12" s="30">
        <f t="shared" si="4"/>
        <v>0</v>
      </c>
      <c r="F12" s="30">
        <f t="shared" si="4"/>
        <v>0</v>
      </c>
      <c r="G12" s="30">
        <f t="shared" si="4"/>
        <v>0</v>
      </c>
      <c r="H12" s="30">
        <f t="shared" si="4"/>
        <v>0</v>
      </c>
      <c r="I12" s="30">
        <f t="shared" si="4"/>
        <v>0</v>
      </c>
      <c r="J12" s="30">
        <f t="shared" si="4"/>
        <v>0</v>
      </c>
      <c r="K12" s="30">
        <f t="shared" si="4"/>
        <v>0</v>
      </c>
      <c r="L12" s="30">
        <f t="shared" si="4"/>
        <v>0</v>
      </c>
      <c r="M12" s="30">
        <f t="shared" si="4"/>
        <v>0</v>
      </c>
      <c r="N12" s="41">
        <f t="shared" si="1"/>
        <v>36534</v>
      </c>
      <c r="O12" s="42">
        <f t="shared" si="2"/>
        <v>56.995319812792509</v>
      </c>
      <c r="P12" s="10"/>
    </row>
    <row r="13" spans="1:133">
      <c r="A13" s="12"/>
      <c r="B13" s="23">
        <v>335.12</v>
      </c>
      <c r="C13" s="19" t="s">
        <v>14</v>
      </c>
      <c r="D13" s="43">
        <v>12614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12614</v>
      </c>
      <c r="O13" s="44">
        <f t="shared" si="2"/>
        <v>19.678627145085802</v>
      </c>
      <c r="P13" s="9"/>
    </row>
    <row r="14" spans="1:133">
      <c r="A14" s="12"/>
      <c r="B14" s="23">
        <v>335.15</v>
      </c>
      <c r="C14" s="19" t="s">
        <v>15</v>
      </c>
      <c r="D14" s="43">
        <v>641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641</v>
      </c>
      <c r="O14" s="44">
        <f t="shared" si="2"/>
        <v>1</v>
      </c>
      <c r="P14" s="9"/>
    </row>
    <row r="15" spans="1:133">
      <c r="A15" s="12"/>
      <c r="B15" s="23">
        <v>335.18</v>
      </c>
      <c r="C15" s="19" t="s">
        <v>16</v>
      </c>
      <c r="D15" s="43">
        <v>23279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23279</v>
      </c>
      <c r="O15" s="44">
        <f t="shared" si="2"/>
        <v>36.316692667706711</v>
      </c>
      <c r="P15" s="9"/>
    </row>
    <row r="16" spans="1:133" ht="15.75">
      <c r="A16" s="27" t="s">
        <v>21</v>
      </c>
      <c r="B16" s="28"/>
      <c r="C16" s="29"/>
      <c r="D16" s="30">
        <f t="shared" ref="D16:M16" si="5">SUM(D17:D19)</f>
        <v>69467</v>
      </c>
      <c r="E16" s="30">
        <f t="shared" si="5"/>
        <v>3050</v>
      </c>
      <c r="F16" s="30">
        <f t="shared" si="5"/>
        <v>0</v>
      </c>
      <c r="G16" s="30">
        <f t="shared" si="5"/>
        <v>0</v>
      </c>
      <c r="H16" s="30">
        <f t="shared" si="5"/>
        <v>0</v>
      </c>
      <c r="I16" s="30">
        <f t="shared" si="5"/>
        <v>0</v>
      </c>
      <c r="J16" s="30">
        <f t="shared" si="5"/>
        <v>0</v>
      </c>
      <c r="K16" s="30">
        <f t="shared" si="5"/>
        <v>0</v>
      </c>
      <c r="L16" s="30">
        <f t="shared" si="5"/>
        <v>0</v>
      </c>
      <c r="M16" s="30">
        <f t="shared" si="5"/>
        <v>0</v>
      </c>
      <c r="N16" s="30">
        <f t="shared" si="1"/>
        <v>72517</v>
      </c>
      <c r="O16" s="42">
        <f t="shared" si="2"/>
        <v>113.13104524180967</v>
      </c>
      <c r="P16" s="10"/>
    </row>
    <row r="17" spans="1:119">
      <c r="A17" s="12"/>
      <c r="B17" s="23">
        <v>343.2</v>
      </c>
      <c r="C17" s="19" t="s">
        <v>22</v>
      </c>
      <c r="D17" s="43">
        <v>10796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10796</v>
      </c>
      <c r="O17" s="44">
        <f t="shared" si="2"/>
        <v>16.842433697347893</v>
      </c>
      <c r="P17" s="9"/>
    </row>
    <row r="18" spans="1:119">
      <c r="A18" s="12"/>
      <c r="B18" s="23">
        <v>343.4</v>
      </c>
      <c r="C18" s="19" t="s">
        <v>23</v>
      </c>
      <c r="D18" s="43">
        <v>58671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58671</v>
      </c>
      <c r="O18" s="44">
        <f t="shared" si="2"/>
        <v>91.53042121684868</v>
      </c>
      <c r="P18" s="9"/>
    </row>
    <row r="19" spans="1:119">
      <c r="A19" s="12"/>
      <c r="B19" s="23">
        <v>347.5</v>
      </c>
      <c r="C19" s="19" t="s">
        <v>24</v>
      </c>
      <c r="D19" s="43">
        <v>0</v>
      </c>
      <c r="E19" s="43">
        <v>3050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3050</v>
      </c>
      <c r="O19" s="44">
        <f t="shared" si="2"/>
        <v>4.7581903276131046</v>
      </c>
      <c r="P19" s="9"/>
    </row>
    <row r="20" spans="1:119" ht="15.75">
      <c r="A20" s="27" t="s">
        <v>3</v>
      </c>
      <c r="B20" s="28"/>
      <c r="C20" s="29"/>
      <c r="D20" s="30">
        <f t="shared" ref="D20:M20" si="6">SUM(D21:D24)</f>
        <v>13233</v>
      </c>
      <c r="E20" s="30">
        <f t="shared" si="6"/>
        <v>14311</v>
      </c>
      <c r="F20" s="30">
        <f t="shared" si="6"/>
        <v>0</v>
      </c>
      <c r="G20" s="30">
        <f t="shared" si="6"/>
        <v>0</v>
      </c>
      <c r="H20" s="30">
        <f t="shared" si="6"/>
        <v>0</v>
      </c>
      <c r="I20" s="30">
        <f t="shared" si="6"/>
        <v>0</v>
      </c>
      <c r="J20" s="30">
        <f t="shared" si="6"/>
        <v>0</v>
      </c>
      <c r="K20" s="30">
        <f t="shared" si="6"/>
        <v>0</v>
      </c>
      <c r="L20" s="30">
        <f t="shared" si="6"/>
        <v>0</v>
      </c>
      <c r="M20" s="30">
        <f t="shared" si="6"/>
        <v>0</v>
      </c>
      <c r="N20" s="30">
        <f t="shared" si="1"/>
        <v>27544</v>
      </c>
      <c r="O20" s="42">
        <f t="shared" si="2"/>
        <v>42.970358814352572</v>
      </c>
      <c r="P20" s="10"/>
    </row>
    <row r="21" spans="1:119">
      <c r="A21" s="12"/>
      <c r="B21" s="23">
        <v>361.1</v>
      </c>
      <c r="C21" s="19" t="s">
        <v>26</v>
      </c>
      <c r="D21" s="43">
        <v>1550</v>
      </c>
      <c r="E21" s="43">
        <v>61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1611</v>
      </c>
      <c r="O21" s="44">
        <f t="shared" si="2"/>
        <v>2.513260530421217</v>
      </c>
      <c r="P21" s="9"/>
    </row>
    <row r="22" spans="1:119">
      <c r="A22" s="12"/>
      <c r="B22" s="23">
        <v>362</v>
      </c>
      <c r="C22" s="19" t="s">
        <v>27</v>
      </c>
      <c r="D22" s="43">
        <v>7030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7030</v>
      </c>
      <c r="O22" s="44">
        <f t="shared" si="2"/>
        <v>10.967238689547582</v>
      </c>
      <c r="P22" s="9"/>
    </row>
    <row r="23" spans="1:119">
      <c r="A23" s="12"/>
      <c r="B23" s="23">
        <v>366</v>
      </c>
      <c r="C23" s="19" t="s">
        <v>28</v>
      </c>
      <c r="D23" s="43">
        <v>0</v>
      </c>
      <c r="E23" s="43">
        <v>14145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1"/>
        <v>14145</v>
      </c>
      <c r="O23" s="44">
        <f t="shared" si="2"/>
        <v>22.067082683307333</v>
      </c>
      <c r="P23" s="9"/>
    </row>
    <row r="24" spans="1:119" ht="15.75" thickBot="1">
      <c r="A24" s="12"/>
      <c r="B24" s="23">
        <v>369.9</v>
      </c>
      <c r="C24" s="19" t="s">
        <v>29</v>
      </c>
      <c r="D24" s="43">
        <v>4653</v>
      </c>
      <c r="E24" s="43">
        <v>105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1"/>
        <v>4758</v>
      </c>
      <c r="O24" s="44">
        <f t="shared" si="2"/>
        <v>7.4227769110764434</v>
      </c>
      <c r="P24" s="9"/>
    </row>
    <row r="25" spans="1:119" ht="16.5" thickBot="1">
      <c r="A25" s="13" t="s">
        <v>25</v>
      </c>
      <c r="B25" s="21"/>
      <c r="C25" s="20"/>
      <c r="D25" s="14">
        <f>SUM(D5,D9,D12,D16,D20)</f>
        <v>301888</v>
      </c>
      <c r="E25" s="14">
        <f t="shared" ref="E25:M25" si="7">SUM(E5,E9,E12,E16,E20)</f>
        <v>17361</v>
      </c>
      <c r="F25" s="14">
        <f t="shared" si="7"/>
        <v>0</v>
      </c>
      <c r="G25" s="14">
        <f t="shared" si="7"/>
        <v>0</v>
      </c>
      <c r="H25" s="14">
        <f t="shared" si="7"/>
        <v>0</v>
      </c>
      <c r="I25" s="14">
        <f t="shared" si="7"/>
        <v>0</v>
      </c>
      <c r="J25" s="14">
        <f t="shared" si="7"/>
        <v>0</v>
      </c>
      <c r="K25" s="14">
        <f t="shared" si="7"/>
        <v>0</v>
      </c>
      <c r="L25" s="14">
        <f t="shared" si="7"/>
        <v>0</v>
      </c>
      <c r="M25" s="14">
        <f t="shared" si="7"/>
        <v>0</v>
      </c>
      <c r="N25" s="14">
        <f t="shared" si="1"/>
        <v>319249</v>
      </c>
      <c r="O25" s="36">
        <f t="shared" si="2"/>
        <v>498.04836193447738</v>
      </c>
      <c r="P25" s="6"/>
      <c r="Q25" s="2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</row>
    <row r="26" spans="1:119">
      <c r="A26" s="15"/>
      <c r="B26" s="17"/>
      <c r="C26" s="17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8"/>
    </row>
    <row r="27" spans="1:119">
      <c r="A27" s="37"/>
      <c r="B27" s="38"/>
      <c r="C27" s="38"/>
      <c r="D27" s="39"/>
      <c r="E27" s="39"/>
      <c r="F27" s="39"/>
      <c r="G27" s="39"/>
      <c r="H27" s="39"/>
      <c r="I27" s="39"/>
      <c r="J27" s="39"/>
      <c r="K27" s="39"/>
      <c r="L27" s="112" t="s">
        <v>60</v>
      </c>
      <c r="M27" s="112"/>
      <c r="N27" s="112"/>
      <c r="O27" s="40">
        <v>641</v>
      </c>
    </row>
    <row r="28" spans="1:119">
      <c r="A28" s="113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1"/>
    </row>
    <row r="29" spans="1:119" ht="15.75" customHeight="1" thickBot="1">
      <c r="A29" s="114" t="s">
        <v>39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4"/>
    </row>
  </sheetData>
  <mergeCells count="10">
    <mergeCell ref="L27:N27"/>
    <mergeCell ref="A28:O28"/>
    <mergeCell ref="A29:O2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2025-04-18T16:45:56Z</cp:lastPrinted>
  <dcterms:created xsi:type="dcterms:W3CDTF">2000-08-31T21:26:31Z</dcterms:created>
  <dcterms:modified xsi:type="dcterms:W3CDTF">2025-04-18T16:46:21Z</dcterms:modified>
</cp:coreProperties>
</file>