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0" documentId="11_CB92CBEA646633A7D5A6A9234E743EE7C1757115" xr6:coauthVersionLast="47" xr6:coauthVersionMax="47" xr10:uidLastSave="{169EFC23-669B-4DBC-AABB-869C62DAE3B2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7" r:id="rId11"/>
    <sheet name="2012" sheetId="36" r:id="rId12"/>
    <sheet name="2011" sheetId="34" r:id="rId13"/>
    <sheet name="2010" sheetId="33" r:id="rId14"/>
    <sheet name="2009" sheetId="35" r:id="rId15"/>
    <sheet name="2008" sheetId="38" r:id="rId16"/>
    <sheet name="2007" sheetId="40" r:id="rId17"/>
  </sheets>
  <definedNames>
    <definedName name="_xlnm.Print_Area" localSheetId="16">'2007'!$A$1:$O$24</definedName>
    <definedName name="_xlnm.Print_Area" localSheetId="15">'2008'!$A$1:$O$23</definedName>
    <definedName name="_xlnm.Print_Area" localSheetId="14">'2009'!$A$1:$O$23</definedName>
    <definedName name="_xlnm.Print_Area" localSheetId="13">'2010'!$A$1:$O$21</definedName>
    <definedName name="_xlnm.Print_Area" localSheetId="12">'2011'!$A$1:$O$21</definedName>
    <definedName name="_xlnm.Print_Area" localSheetId="11">'2012'!$A$1:$O$21</definedName>
    <definedName name="_xlnm.Print_Area" localSheetId="10">'2013'!$A$1:$O$22</definedName>
    <definedName name="_xlnm.Print_Area" localSheetId="9">'2014'!$A$1:$O$22</definedName>
    <definedName name="_xlnm.Print_Area" localSheetId="8">'2015'!$A$1:$O$22</definedName>
    <definedName name="_xlnm.Print_Area" localSheetId="7">'2016'!$A$1:$O$23</definedName>
    <definedName name="_xlnm.Print_Area" localSheetId="6">'2017'!$A$1:$O$22</definedName>
    <definedName name="_xlnm.Print_Area" localSheetId="5">'2018'!$A$1:$O$22</definedName>
    <definedName name="_xlnm.Print_Area" localSheetId="4">'2019'!$A$1:$O$18</definedName>
    <definedName name="_xlnm.Print_Area" localSheetId="3">'2020'!$A$1:$O$20</definedName>
    <definedName name="_xlnm.Print_Area" localSheetId="2">'2021'!$A$1:$P$22</definedName>
    <definedName name="_xlnm.Print_Area" localSheetId="1">'2022'!$A$1:$P$20</definedName>
    <definedName name="_xlnm.Print_Area" localSheetId="0">'2023'!$A$1:$P$22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49" l="1"/>
  <c r="F18" i="49"/>
  <c r="G18" i="49"/>
  <c r="H18" i="49"/>
  <c r="I18" i="49"/>
  <c r="J18" i="49"/>
  <c r="K18" i="49"/>
  <c r="L18" i="49"/>
  <c r="M18" i="49"/>
  <c r="N18" i="49"/>
  <c r="D18" i="49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N9" i="49"/>
  <c r="M9" i="49"/>
  <c r="L9" i="49"/>
  <c r="K9" i="49"/>
  <c r="J9" i="49"/>
  <c r="I9" i="49"/>
  <c r="H9" i="49"/>
  <c r="G9" i="49"/>
  <c r="F9" i="49"/>
  <c r="E9" i="49"/>
  <c r="D9" i="49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6" i="49" l="1"/>
  <c r="P16" i="49" s="1"/>
  <c r="O14" i="49"/>
  <c r="P14" i="49" s="1"/>
  <c r="O12" i="49"/>
  <c r="P12" i="49" s="1"/>
  <c r="O9" i="49"/>
  <c r="P9" i="49" s="1"/>
  <c r="O5" i="49"/>
  <c r="P5" i="49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N9" i="48"/>
  <c r="M9" i="48"/>
  <c r="L9" i="48"/>
  <c r="K9" i="48"/>
  <c r="J9" i="48"/>
  <c r="I9" i="48"/>
  <c r="H9" i="48"/>
  <c r="G9" i="48"/>
  <c r="F9" i="48"/>
  <c r="E9" i="48"/>
  <c r="D9" i="48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8" i="49" l="1"/>
  <c r="P18" i="49" s="1"/>
  <c r="D16" i="48"/>
  <c r="E16" i="48"/>
  <c r="G16" i="48"/>
  <c r="H16" i="48"/>
  <c r="I16" i="48"/>
  <c r="J16" i="48"/>
  <c r="M16" i="48"/>
  <c r="F16" i="48"/>
  <c r="K16" i="48"/>
  <c r="L16" i="48"/>
  <c r="N16" i="48"/>
  <c r="O12" i="48"/>
  <c r="P12" i="48" s="1"/>
  <c r="O14" i="48"/>
  <c r="P14" i="48" s="1"/>
  <c r="O9" i="48"/>
  <c r="P9" i="48" s="1"/>
  <c r="O5" i="48"/>
  <c r="P5" i="48" s="1"/>
  <c r="D18" i="47"/>
  <c r="O17" i="47"/>
  <c r="P17" i="47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/>
  <c r="N14" i="47"/>
  <c r="M14" i="47"/>
  <c r="L14" i="47"/>
  <c r="K14" i="47"/>
  <c r="J14" i="47"/>
  <c r="I14" i="47"/>
  <c r="H14" i="47"/>
  <c r="G14" i="47"/>
  <c r="O14" i="47" s="1"/>
  <c r="P14" i="47" s="1"/>
  <c r="F14" i="47"/>
  <c r="E14" i="47"/>
  <c r="D14" i="47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/>
  <c r="O10" i="47"/>
  <c r="P10" i="47" s="1"/>
  <c r="N9" i="47"/>
  <c r="N18" i="47" s="1"/>
  <c r="M9" i="47"/>
  <c r="L9" i="47"/>
  <c r="K9" i="47"/>
  <c r="J9" i="47"/>
  <c r="I9" i="47"/>
  <c r="H9" i="47"/>
  <c r="G9" i="47"/>
  <c r="F9" i="47"/>
  <c r="E9" i="47"/>
  <c r="D9" i="47"/>
  <c r="O8" i="47"/>
  <c r="P8" i="47"/>
  <c r="O7" i="47"/>
  <c r="P7" i="47" s="1"/>
  <c r="O6" i="47"/>
  <c r="P6" i="47"/>
  <c r="N5" i="47"/>
  <c r="M5" i="47"/>
  <c r="L5" i="47"/>
  <c r="L18" i="47" s="1"/>
  <c r="K5" i="47"/>
  <c r="J5" i="47"/>
  <c r="J18" i="47" s="1"/>
  <c r="I5" i="47"/>
  <c r="I18" i="47" s="1"/>
  <c r="H5" i="47"/>
  <c r="G5" i="47"/>
  <c r="F5" i="47"/>
  <c r="E5" i="47"/>
  <c r="D5" i="47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/>
  <c r="M12" i="46"/>
  <c r="L12" i="46"/>
  <c r="K12" i="46"/>
  <c r="J12" i="46"/>
  <c r="I12" i="46"/>
  <c r="H12" i="46"/>
  <c r="G12" i="46"/>
  <c r="F12" i="46"/>
  <c r="E12" i="46"/>
  <c r="D12" i="46"/>
  <c r="N11" i="46"/>
  <c r="O11" i="46"/>
  <c r="N10" i="46"/>
  <c r="O10" i="46" s="1"/>
  <c r="M9" i="46"/>
  <c r="M16" i="46" s="1"/>
  <c r="L9" i="46"/>
  <c r="K9" i="46"/>
  <c r="J9" i="46"/>
  <c r="J16" i="46" s="1"/>
  <c r="I9" i="46"/>
  <c r="H9" i="46"/>
  <c r="G9" i="46"/>
  <c r="F9" i="46"/>
  <c r="E9" i="46"/>
  <c r="D9" i="46"/>
  <c r="N8" i="46"/>
  <c r="O8" i="46" s="1"/>
  <c r="N7" i="46"/>
  <c r="O7" i="46"/>
  <c r="N6" i="46"/>
  <c r="O6" i="46" s="1"/>
  <c r="M5" i="46"/>
  <c r="L5" i="46"/>
  <c r="K5" i="46"/>
  <c r="J5" i="46"/>
  <c r="I5" i="46"/>
  <c r="H5" i="46"/>
  <c r="G5" i="46"/>
  <c r="F5" i="46"/>
  <c r="E5" i="46"/>
  <c r="E16" i="46" s="1"/>
  <c r="D5" i="46"/>
  <c r="D16" i="46" s="1"/>
  <c r="L14" i="45"/>
  <c r="M14" i="45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/>
  <c r="N10" i="45"/>
  <c r="O10" i="45"/>
  <c r="M9" i="45"/>
  <c r="L9" i="45"/>
  <c r="K9" i="45"/>
  <c r="J9" i="45"/>
  <c r="I9" i="45"/>
  <c r="H9" i="45"/>
  <c r="G9" i="45"/>
  <c r="F9" i="45"/>
  <c r="E9" i="45"/>
  <c r="D9" i="45"/>
  <c r="N8" i="45"/>
  <c r="O8" i="45" s="1"/>
  <c r="N7" i="45"/>
  <c r="O7" i="45" s="1"/>
  <c r="N6" i="45"/>
  <c r="O6" i="45" s="1"/>
  <c r="M5" i="45"/>
  <c r="L5" i="45"/>
  <c r="K5" i="45"/>
  <c r="J5" i="45"/>
  <c r="I5" i="45"/>
  <c r="I14" i="45" s="1"/>
  <c r="H5" i="45"/>
  <c r="H14" i="45" s="1"/>
  <c r="G5" i="45"/>
  <c r="G14" i="45" s="1"/>
  <c r="F5" i="45"/>
  <c r="F14" i="45" s="1"/>
  <c r="E5" i="45"/>
  <c r="E14" i="45" s="1"/>
  <c r="D5" i="45"/>
  <c r="D14" i="45" s="1"/>
  <c r="N17" i="44"/>
  <c r="O17" i="44" s="1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 s="1"/>
  <c r="M13" i="44"/>
  <c r="L13" i="44"/>
  <c r="L18" i="44" s="1"/>
  <c r="K13" i="44"/>
  <c r="J13" i="44"/>
  <c r="I13" i="44"/>
  <c r="H13" i="44"/>
  <c r="G13" i="44"/>
  <c r="F13" i="44"/>
  <c r="E13" i="44"/>
  <c r="D13" i="44"/>
  <c r="N12" i="44"/>
  <c r="O12" i="44" s="1"/>
  <c r="N11" i="44"/>
  <c r="O11" i="44"/>
  <c r="M10" i="44"/>
  <c r="L10" i="44"/>
  <c r="K10" i="44"/>
  <c r="J10" i="44"/>
  <c r="I10" i="44"/>
  <c r="H10" i="44"/>
  <c r="G10" i="44"/>
  <c r="F10" i="44"/>
  <c r="E10" i="44"/>
  <c r="D10" i="44"/>
  <c r="N10" i="44" s="1"/>
  <c r="O10" i="44" s="1"/>
  <c r="N9" i="44"/>
  <c r="O9" i="44"/>
  <c r="N8" i="44"/>
  <c r="O8" i="44" s="1"/>
  <c r="N7" i="44"/>
  <c r="O7" i="44" s="1"/>
  <c r="N6" i="44"/>
  <c r="O6" i="44"/>
  <c r="M5" i="44"/>
  <c r="L5" i="44"/>
  <c r="K5" i="44"/>
  <c r="J5" i="44"/>
  <c r="I5" i="44"/>
  <c r="I18" i="44" s="1"/>
  <c r="H5" i="44"/>
  <c r="G5" i="44"/>
  <c r="F5" i="44"/>
  <c r="E5" i="44"/>
  <c r="D5" i="44"/>
  <c r="L18" i="43"/>
  <c r="M18" i="43"/>
  <c r="N17" i="43"/>
  <c r="O17" i="43"/>
  <c r="N16" i="43"/>
  <c r="O16" i="43"/>
  <c r="M15" i="43"/>
  <c r="L15" i="43"/>
  <c r="K15" i="43"/>
  <c r="J15" i="43"/>
  <c r="I15" i="43"/>
  <c r="H15" i="43"/>
  <c r="G15" i="43"/>
  <c r="N15" i="43" s="1"/>
  <c r="O15" i="43" s="1"/>
  <c r="F15" i="43"/>
  <c r="E15" i="43"/>
  <c r="D15" i="43"/>
  <c r="N14" i="43"/>
  <c r="O14" i="43"/>
  <c r="M13" i="43"/>
  <c r="L13" i="43"/>
  <c r="K13" i="43"/>
  <c r="J13" i="43"/>
  <c r="I13" i="43"/>
  <c r="H13" i="43"/>
  <c r="G13" i="43"/>
  <c r="F13" i="43"/>
  <c r="E13" i="43"/>
  <c r="D13" i="43"/>
  <c r="N12" i="43"/>
  <c r="O12" i="43"/>
  <c r="N11" i="43"/>
  <c r="O11" i="43" s="1"/>
  <c r="M10" i="43"/>
  <c r="L10" i="43"/>
  <c r="K10" i="43"/>
  <c r="J10" i="43"/>
  <c r="I10" i="43"/>
  <c r="H10" i="43"/>
  <c r="G10" i="43"/>
  <c r="F10" i="43"/>
  <c r="E10" i="43"/>
  <c r="D10" i="43"/>
  <c r="N9" i="43"/>
  <c r="O9" i="43" s="1"/>
  <c r="N8" i="43"/>
  <c r="O8" i="43" s="1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D5" i="43"/>
  <c r="N18" i="42"/>
  <c r="O18" i="42"/>
  <c r="N17" i="42"/>
  <c r="O17" i="42" s="1"/>
  <c r="N16" i="42"/>
  <c r="O16" i="42"/>
  <c r="M15" i="42"/>
  <c r="L15" i="42"/>
  <c r="K15" i="42"/>
  <c r="J15" i="42"/>
  <c r="I15" i="42"/>
  <c r="N15" i="42" s="1"/>
  <c r="O15" i="42" s="1"/>
  <c r="H15" i="42"/>
  <c r="G15" i="42"/>
  <c r="F15" i="42"/>
  <c r="E15" i="42"/>
  <c r="D15" i="42"/>
  <c r="N14" i="42"/>
  <c r="O14" i="42"/>
  <c r="M13" i="42"/>
  <c r="L13" i="42"/>
  <c r="K13" i="42"/>
  <c r="J13" i="42"/>
  <c r="I13" i="42"/>
  <c r="H13" i="42"/>
  <c r="G13" i="42"/>
  <c r="F13" i="42"/>
  <c r="E13" i="42"/>
  <c r="D13" i="42"/>
  <c r="N12" i="42"/>
  <c r="O12" i="42"/>
  <c r="N11" i="42"/>
  <c r="O11" i="42" s="1"/>
  <c r="M10" i="42"/>
  <c r="L10" i="42"/>
  <c r="K10" i="42"/>
  <c r="J10" i="42"/>
  <c r="I10" i="42"/>
  <c r="H10" i="42"/>
  <c r="G10" i="42"/>
  <c r="F10" i="42"/>
  <c r="E10" i="42"/>
  <c r="D10" i="42"/>
  <c r="N9" i="42"/>
  <c r="O9" i="42"/>
  <c r="N8" i="42"/>
  <c r="O8" i="42" s="1"/>
  <c r="N7" i="42"/>
  <c r="O7" i="42" s="1"/>
  <c r="N6" i="42"/>
  <c r="O6" i="42"/>
  <c r="M5" i="42"/>
  <c r="L5" i="42"/>
  <c r="L19" i="42" s="1"/>
  <c r="K5" i="42"/>
  <c r="K19" i="42" s="1"/>
  <c r="J5" i="42"/>
  <c r="I5" i="42"/>
  <c r="H5" i="42"/>
  <c r="G5" i="42"/>
  <c r="F5" i="42"/>
  <c r="E5" i="42"/>
  <c r="D5" i="42"/>
  <c r="N17" i="41"/>
  <c r="O17" i="41" s="1"/>
  <c r="N16" i="41"/>
  <c r="O16" i="41"/>
  <c r="M15" i="41"/>
  <c r="L15" i="41"/>
  <c r="K15" i="41"/>
  <c r="J15" i="41"/>
  <c r="I15" i="41"/>
  <c r="H15" i="41"/>
  <c r="G15" i="41"/>
  <c r="F15" i="41"/>
  <c r="E15" i="41"/>
  <c r="D15" i="41"/>
  <c r="N14" i="41"/>
  <c r="O14" i="41"/>
  <c r="M13" i="41"/>
  <c r="L13" i="41"/>
  <c r="K13" i="41"/>
  <c r="J13" i="41"/>
  <c r="I13" i="41"/>
  <c r="H13" i="41"/>
  <c r="G13" i="41"/>
  <c r="F13" i="41"/>
  <c r="E13" i="41"/>
  <c r="D13" i="41"/>
  <c r="N12" i="41"/>
  <c r="O12" i="41"/>
  <c r="N11" i="41"/>
  <c r="O11" i="41" s="1"/>
  <c r="M10" i="41"/>
  <c r="L10" i="41"/>
  <c r="L18" i="41" s="1"/>
  <c r="K10" i="41"/>
  <c r="J10" i="41"/>
  <c r="I10" i="41"/>
  <c r="H10" i="41"/>
  <c r="G10" i="41"/>
  <c r="F10" i="41"/>
  <c r="F18" i="41" s="1"/>
  <c r="E10" i="41"/>
  <c r="D10" i="41"/>
  <c r="N9" i="41"/>
  <c r="O9" i="41" s="1"/>
  <c r="N8" i="41"/>
  <c r="O8" i="41"/>
  <c r="N7" i="41"/>
  <c r="O7" i="41"/>
  <c r="N6" i="41"/>
  <c r="O6" i="41" s="1"/>
  <c r="M5" i="41"/>
  <c r="L5" i="41"/>
  <c r="K5" i="41"/>
  <c r="J5" i="41"/>
  <c r="J18" i="41" s="1"/>
  <c r="I5" i="41"/>
  <c r="I18" i="41" s="1"/>
  <c r="H5" i="41"/>
  <c r="H18" i="41" s="1"/>
  <c r="G5" i="41"/>
  <c r="G18" i="41" s="1"/>
  <c r="F5" i="41"/>
  <c r="E5" i="41"/>
  <c r="D5" i="41"/>
  <c r="N19" i="40"/>
  <c r="O19" i="40" s="1"/>
  <c r="N18" i="40"/>
  <c r="O18" i="40" s="1"/>
  <c r="M17" i="40"/>
  <c r="L17" i="40"/>
  <c r="K17" i="40"/>
  <c r="J17" i="40"/>
  <c r="I17" i="40"/>
  <c r="H17" i="40"/>
  <c r="G17" i="40"/>
  <c r="F17" i="40"/>
  <c r="E17" i="40"/>
  <c r="D17" i="40"/>
  <c r="N16" i="40"/>
  <c r="O16" i="40"/>
  <c r="M15" i="40"/>
  <c r="L15" i="40"/>
  <c r="K15" i="40"/>
  <c r="J15" i="40"/>
  <c r="I15" i="40"/>
  <c r="H15" i="40"/>
  <c r="G15" i="40"/>
  <c r="F15" i="40"/>
  <c r="E15" i="40"/>
  <c r="D15" i="40"/>
  <c r="N14" i="40"/>
  <c r="O14" i="40" s="1"/>
  <c r="M13" i="40"/>
  <c r="L13" i="40"/>
  <c r="K13" i="40"/>
  <c r="J13" i="40"/>
  <c r="I13" i="40"/>
  <c r="I20" i="40" s="1"/>
  <c r="H13" i="40"/>
  <c r="G13" i="40"/>
  <c r="F13" i="40"/>
  <c r="E13" i="40"/>
  <c r="D13" i="40"/>
  <c r="D20" i="40" s="1"/>
  <c r="N13" i="40"/>
  <c r="O13" i="40" s="1"/>
  <c r="N12" i="40"/>
  <c r="O12" i="40" s="1"/>
  <c r="N11" i="40"/>
  <c r="O11" i="40"/>
  <c r="M10" i="40"/>
  <c r="L10" i="40"/>
  <c r="K10" i="40"/>
  <c r="J10" i="40"/>
  <c r="I10" i="40"/>
  <c r="H10" i="40"/>
  <c r="G10" i="40"/>
  <c r="F10" i="40"/>
  <c r="E10" i="40"/>
  <c r="D10" i="40"/>
  <c r="N10" i="40" s="1"/>
  <c r="O10" i="40" s="1"/>
  <c r="N9" i="40"/>
  <c r="O9" i="40" s="1"/>
  <c r="N8" i="40"/>
  <c r="O8" i="40" s="1"/>
  <c r="N7" i="40"/>
  <c r="O7" i="40"/>
  <c r="N6" i="40"/>
  <c r="O6" i="40" s="1"/>
  <c r="M5" i="40"/>
  <c r="L5" i="40"/>
  <c r="K5" i="40"/>
  <c r="J5" i="40"/>
  <c r="I5" i="40"/>
  <c r="H5" i="40"/>
  <c r="G5" i="40"/>
  <c r="F5" i="40"/>
  <c r="F20" i="40" s="1"/>
  <c r="E5" i="40"/>
  <c r="D5" i="40"/>
  <c r="N17" i="39"/>
  <c r="O17" i="39"/>
  <c r="N16" i="39"/>
  <c r="O16" i="39"/>
  <c r="M15" i="39"/>
  <c r="L15" i="39"/>
  <c r="K15" i="39"/>
  <c r="J15" i="39"/>
  <c r="I15" i="39"/>
  <c r="H15" i="39"/>
  <c r="G15" i="39"/>
  <c r="F15" i="39"/>
  <c r="E15" i="39"/>
  <c r="D15" i="39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/>
  <c r="M10" i="39"/>
  <c r="L10" i="39"/>
  <c r="L18" i="39" s="1"/>
  <c r="K10" i="39"/>
  <c r="J10" i="39"/>
  <c r="I10" i="39"/>
  <c r="I18" i="39" s="1"/>
  <c r="H10" i="39"/>
  <c r="G10" i="39"/>
  <c r="F10" i="39"/>
  <c r="E10" i="39"/>
  <c r="D10" i="39"/>
  <c r="N9" i="39"/>
  <c r="O9" i="39" s="1"/>
  <c r="N8" i="39"/>
  <c r="O8" i="39"/>
  <c r="N7" i="39"/>
  <c r="O7" i="39"/>
  <c r="N6" i="39"/>
  <c r="O6" i="39" s="1"/>
  <c r="M5" i="39"/>
  <c r="L5" i="39"/>
  <c r="K5" i="39"/>
  <c r="K18" i="39" s="1"/>
  <c r="J5" i="39"/>
  <c r="N5" i="39" s="1"/>
  <c r="O5" i="39" s="1"/>
  <c r="J18" i="39"/>
  <c r="I5" i="39"/>
  <c r="H5" i="39"/>
  <c r="G5" i="39"/>
  <c r="F5" i="39"/>
  <c r="E5" i="39"/>
  <c r="D5" i="39"/>
  <c r="D18" i="39" s="1"/>
  <c r="N18" i="38"/>
  <c r="O18" i="38"/>
  <c r="N17" i="38"/>
  <c r="O17" i="38" s="1"/>
  <c r="M16" i="38"/>
  <c r="L16" i="38"/>
  <c r="K16" i="38"/>
  <c r="J16" i="38"/>
  <c r="I16" i="38"/>
  <c r="H16" i="38"/>
  <c r="G16" i="38"/>
  <c r="F16" i="38"/>
  <c r="E16" i="38"/>
  <c r="D16" i="38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M12" i="38"/>
  <c r="L12" i="38"/>
  <c r="K12" i="38"/>
  <c r="J12" i="38"/>
  <c r="I12" i="38"/>
  <c r="I19" i="38" s="1"/>
  <c r="H12" i="38"/>
  <c r="G12" i="38"/>
  <c r="G19" i="38" s="1"/>
  <c r="F12" i="38"/>
  <c r="E12" i="38"/>
  <c r="D12" i="38"/>
  <c r="N11" i="38"/>
  <c r="O11" i="38" s="1"/>
  <c r="M10" i="38"/>
  <c r="L10" i="38"/>
  <c r="K10" i="38"/>
  <c r="J10" i="38"/>
  <c r="I10" i="38"/>
  <c r="H10" i="38"/>
  <c r="G10" i="38"/>
  <c r="F10" i="38"/>
  <c r="E10" i="38"/>
  <c r="D10" i="38"/>
  <c r="D19" i="38" s="1"/>
  <c r="N9" i="38"/>
  <c r="O9" i="38"/>
  <c r="N8" i="38"/>
  <c r="O8" i="38" s="1"/>
  <c r="N7" i="38"/>
  <c r="O7" i="38"/>
  <c r="N6" i="38"/>
  <c r="O6" i="38" s="1"/>
  <c r="M5" i="38"/>
  <c r="L5" i="38"/>
  <c r="K5" i="38"/>
  <c r="J5" i="38"/>
  <c r="I5" i="38"/>
  <c r="H5" i="38"/>
  <c r="G5" i="38"/>
  <c r="F5" i="38"/>
  <c r="E5" i="38"/>
  <c r="D5" i="38"/>
  <c r="N17" i="37"/>
  <c r="O17" i="37" s="1"/>
  <c r="N16" i="37"/>
  <c r="O16" i="37"/>
  <c r="M15" i="37"/>
  <c r="L15" i="37"/>
  <c r="K15" i="37"/>
  <c r="J15" i="37"/>
  <c r="N15" i="37" s="1"/>
  <c r="O15" i="37" s="1"/>
  <c r="I15" i="37"/>
  <c r="H15" i="37"/>
  <c r="G15" i="37"/>
  <c r="F15" i="37"/>
  <c r="E15" i="37"/>
  <c r="D15" i="37"/>
  <c r="N14" i="37"/>
  <c r="O14" i="37"/>
  <c r="M13" i="37"/>
  <c r="L13" i="37"/>
  <c r="K13" i="37"/>
  <c r="J13" i="37"/>
  <c r="I13" i="37"/>
  <c r="H13" i="37"/>
  <c r="G13" i="37"/>
  <c r="F13" i="37"/>
  <c r="F18" i="37" s="1"/>
  <c r="E13" i="37"/>
  <c r="E18" i="37" s="1"/>
  <c r="D13" i="37"/>
  <c r="D18" i="37" s="1"/>
  <c r="N12" i="37"/>
  <c r="O12" i="37" s="1"/>
  <c r="N11" i="37"/>
  <c r="O11" i="37"/>
  <c r="M10" i="37"/>
  <c r="L10" i="37"/>
  <c r="K10" i="37"/>
  <c r="J10" i="37"/>
  <c r="I10" i="37"/>
  <c r="H10" i="37"/>
  <c r="G10" i="37"/>
  <c r="G18" i="37" s="1"/>
  <c r="F10" i="37"/>
  <c r="E10" i="37"/>
  <c r="D10" i="37"/>
  <c r="N10" i="37" s="1"/>
  <c r="O10" i="37" s="1"/>
  <c r="N9" i="37"/>
  <c r="O9" i="37"/>
  <c r="N8" i="37"/>
  <c r="O8" i="37" s="1"/>
  <c r="N7" i="37"/>
  <c r="O7" i="37"/>
  <c r="N6" i="37"/>
  <c r="O6" i="37" s="1"/>
  <c r="M5" i="37"/>
  <c r="L5" i="37"/>
  <c r="K5" i="37"/>
  <c r="J5" i="37"/>
  <c r="I5" i="37"/>
  <c r="I18" i="37" s="1"/>
  <c r="H5" i="37"/>
  <c r="G5" i="37"/>
  <c r="F5" i="37"/>
  <c r="E5" i="37"/>
  <c r="D5" i="37"/>
  <c r="N16" i="36"/>
  <c r="O16" i="36" s="1"/>
  <c r="N15" i="36"/>
  <c r="O15" i="36"/>
  <c r="M14" i="36"/>
  <c r="L14" i="36"/>
  <c r="L17" i="36" s="1"/>
  <c r="K14" i="36"/>
  <c r="J14" i="36"/>
  <c r="I14" i="36"/>
  <c r="H14" i="36"/>
  <c r="G14" i="36"/>
  <c r="F14" i="36"/>
  <c r="E14" i="36"/>
  <c r="N14" i="36" s="1"/>
  <c r="O14" i="36" s="1"/>
  <c r="D14" i="36"/>
  <c r="N13" i="36"/>
  <c r="O13" i="36"/>
  <c r="M12" i="36"/>
  <c r="M17" i="36" s="1"/>
  <c r="L12" i="36"/>
  <c r="K12" i="36"/>
  <c r="J12" i="36"/>
  <c r="I12" i="36"/>
  <c r="H12" i="36"/>
  <c r="G12" i="36"/>
  <c r="G17" i="36" s="1"/>
  <c r="F12" i="36"/>
  <c r="E12" i="36"/>
  <c r="D12" i="36"/>
  <c r="N11" i="36"/>
  <c r="O11" i="36" s="1"/>
  <c r="M10" i="36"/>
  <c r="L10" i="36"/>
  <c r="K10" i="36"/>
  <c r="J10" i="36"/>
  <c r="I10" i="36"/>
  <c r="H10" i="36"/>
  <c r="G10" i="36"/>
  <c r="F10" i="36"/>
  <c r="E10" i="36"/>
  <c r="N10" i="36" s="1"/>
  <c r="O10" i="36" s="1"/>
  <c r="D10" i="36"/>
  <c r="D17" i="36" s="1"/>
  <c r="N9" i="36"/>
  <c r="O9" i="36" s="1"/>
  <c r="N8" i="36"/>
  <c r="O8" i="36"/>
  <c r="N7" i="36"/>
  <c r="O7" i="36" s="1"/>
  <c r="N6" i="36"/>
  <c r="O6" i="36" s="1"/>
  <c r="M5" i="36"/>
  <c r="L5" i="36"/>
  <c r="K5" i="36"/>
  <c r="J5" i="36"/>
  <c r="J17" i="36" s="1"/>
  <c r="I5" i="36"/>
  <c r="H5" i="36"/>
  <c r="G5" i="36"/>
  <c r="F5" i="36"/>
  <c r="E5" i="36"/>
  <c r="D5" i="36"/>
  <c r="N18" i="35"/>
  <c r="O18" i="35" s="1"/>
  <c r="M17" i="35"/>
  <c r="M19" i="35" s="1"/>
  <c r="L17" i="35"/>
  <c r="L19" i="35" s="1"/>
  <c r="K17" i="35"/>
  <c r="J17" i="35"/>
  <c r="I17" i="35"/>
  <c r="H17" i="35"/>
  <c r="G17" i="35"/>
  <c r="F17" i="35"/>
  <c r="E17" i="35"/>
  <c r="D17" i="35"/>
  <c r="N16" i="35"/>
  <c r="O16" i="35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4" i="35" s="1"/>
  <c r="O14" i="35" s="1"/>
  <c r="N13" i="35"/>
  <c r="O13" i="35"/>
  <c r="M12" i="35"/>
  <c r="L12" i="35"/>
  <c r="K12" i="35"/>
  <c r="J12" i="35"/>
  <c r="I12" i="35"/>
  <c r="H12" i="35"/>
  <c r="G12" i="35"/>
  <c r="F12" i="35"/>
  <c r="E12" i="35"/>
  <c r="D12" i="35"/>
  <c r="N11" i="35"/>
  <c r="O11" i="35"/>
  <c r="M10" i="35"/>
  <c r="L10" i="35"/>
  <c r="K10" i="35"/>
  <c r="J10" i="35"/>
  <c r="I10" i="35"/>
  <c r="I19" i="35" s="1"/>
  <c r="H10" i="35"/>
  <c r="G10" i="35"/>
  <c r="G19" i="35" s="1"/>
  <c r="F10" i="35"/>
  <c r="E10" i="35"/>
  <c r="D10" i="35"/>
  <c r="N9" i="35"/>
  <c r="O9" i="35" s="1"/>
  <c r="N8" i="35"/>
  <c r="O8" i="35" s="1"/>
  <c r="N7" i="35"/>
  <c r="O7" i="35"/>
  <c r="N6" i="35"/>
  <c r="O6" i="35" s="1"/>
  <c r="M5" i="35"/>
  <c r="L5" i="35"/>
  <c r="K5" i="35"/>
  <c r="J5" i="35"/>
  <c r="I5" i="35"/>
  <c r="H5" i="35"/>
  <c r="G5" i="35"/>
  <c r="F5" i="35"/>
  <c r="F19" i="35"/>
  <c r="E5" i="35"/>
  <c r="E19" i="35" s="1"/>
  <c r="D5" i="35"/>
  <c r="N5" i="35" s="1"/>
  <c r="O5" i="35" s="1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M12" i="34"/>
  <c r="L12" i="34"/>
  <c r="K12" i="34"/>
  <c r="J12" i="34"/>
  <c r="I12" i="34"/>
  <c r="I17" i="34" s="1"/>
  <c r="H12" i="34"/>
  <c r="G12" i="34"/>
  <c r="F12" i="34"/>
  <c r="E12" i="34"/>
  <c r="D12" i="34"/>
  <c r="N11" i="34"/>
  <c r="O11" i="34"/>
  <c r="M10" i="34"/>
  <c r="L10" i="34"/>
  <c r="K10" i="34"/>
  <c r="J10" i="34"/>
  <c r="I10" i="34"/>
  <c r="H10" i="34"/>
  <c r="G10" i="34"/>
  <c r="F10" i="34"/>
  <c r="E10" i="34"/>
  <c r="D10" i="34"/>
  <c r="D17" i="34" s="1"/>
  <c r="N9" i="34"/>
  <c r="O9" i="34" s="1"/>
  <c r="N8" i="34"/>
  <c r="O8" i="34"/>
  <c r="N7" i="34"/>
  <c r="O7" i="34" s="1"/>
  <c r="N6" i="34"/>
  <c r="O6" i="34" s="1"/>
  <c r="M5" i="34"/>
  <c r="L5" i="34"/>
  <c r="L17" i="34" s="1"/>
  <c r="K5" i="34"/>
  <c r="J5" i="34"/>
  <c r="J17" i="34" s="1"/>
  <c r="I5" i="34"/>
  <c r="H5" i="34"/>
  <c r="G5" i="34"/>
  <c r="F5" i="34"/>
  <c r="E5" i="34"/>
  <c r="D5" i="34"/>
  <c r="E14" i="33"/>
  <c r="E17" i="33"/>
  <c r="F14" i="33"/>
  <c r="G14" i="33"/>
  <c r="H14" i="33"/>
  <c r="I14" i="33"/>
  <c r="J14" i="33"/>
  <c r="K14" i="33"/>
  <c r="L14" i="33"/>
  <c r="M14" i="33"/>
  <c r="E12" i="33"/>
  <c r="F12" i="33"/>
  <c r="G12" i="33"/>
  <c r="H12" i="33"/>
  <c r="I12" i="33"/>
  <c r="J12" i="33"/>
  <c r="K12" i="33"/>
  <c r="L12" i="33"/>
  <c r="M12" i="33"/>
  <c r="E10" i="33"/>
  <c r="F10" i="33"/>
  <c r="G10" i="33"/>
  <c r="G17" i="33" s="1"/>
  <c r="H10" i="33"/>
  <c r="H17" i="33" s="1"/>
  <c r="I10" i="33"/>
  <c r="J10" i="33"/>
  <c r="K10" i="33"/>
  <c r="L10" i="33"/>
  <c r="M10" i="33"/>
  <c r="E5" i="33"/>
  <c r="F5" i="33"/>
  <c r="G5" i="33"/>
  <c r="H5" i="33"/>
  <c r="I5" i="33"/>
  <c r="I17" i="33" s="1"/>
  <c r="J5" i="33"/>
  <c r="J17" i="33" s="1"/>
  <c r="K5" i="33"/>
  <c r="K17" i="33"/>
  <c r="L5" i="33"/>
  <c r="L17" i="33" s="1"/>
  <c r="M5" i="33"/>
  <c r="M17" i="33"/>
  <c r="D14" i="33"/>
  <c r="D12" i="33"/>
  <c r="N12" i="33" s="1"/>
  <c r="O12" i="33" s="1"/>
  <c r="D10" i="33"/>
  <c r="N10" i="33" s="1"/>
  <c r="O10" i="33" s="1"/>
  <c r="D5" i="33"/>
  <c r="N15" i="33"/>
  <c r="O15" i="33" s="1"/>
  <c r="N16" i="33"/>
  <c r="O16" i="33" s="1"/>
  <c r="N13" i="33"/>
  <c r="O13" i="33" s="1"/>
  <c r="N7" i="33"/>
  <c r="O7" i="33"/>
  <c r="N8" i="33"/>
  <c r="O8" i="33" s="1"/>
  <c r="N9" i="33"/>
  <c r="O9" i="33"/>
  <c r="N6" i="33"/>
  <c r="O6" i="33" s="1"/>
  <c r="N11" i="33"/>
  <c r="O11" i="33" s="1"/>
  <c r="N5" i="34"/>
  <c r="O5" i="34" s="1"/>
  <c r="N10" i="43"/>
  <c r="O10" i="43" s="1"/>
  <c r="G16" i="46" l="1"/>
  <c r="N13" i="44"/>
  <c r="O13" i="44" s="1"/>
  <c r="N17" i="40"/>
  <c r="O17" i="40" s="1"/>
  <c r="F18" i="43"/>
  <c r="E18" i="44"/>
  <c r="J19" i="35"/>
  <c r="O12" i="47"/>
  <c r="P12" i="47" s="1"/>
  <c r="E17" i="36"/>
  <c r="G18" i="44"/>
  <c r="N12" i="45"/>
  <c r="O12" i="45" s="1"/>
  <c r="K16" i="46"/>
  <c r="H18" i="47"/>
  <c r="H17" i="34"/>
  <c r="F17" i="36"/>
  <c r="F19" i="38"/>
  <c r="N14" i="38"/>
  <c r="O14" i="38" s="1"/>
  <c r="N5" i="40"/>
  <c r="O5" i="40" s="1"/>
  <c r="G20" i="40"/>
  <c r="N20" i="40" s="1"/>
  <c r="O20" i="40" s="1"/>
  <c r="N5" i="43"/>
  <c r="O5" i="43" s="1"/>
  <c r="I18" i="43"/>
  <c r="N12" i="35"/>
  <c r="O12" i="35" s="1"/>
  <c r="N5" i="37"/>
  <c r="O5" i="37" s="1"/>
  <c r="E20" i="40"/>
  <c r="E18" i="43"/>
  <c r="N14" i="46"/>
  <c r="O14" i="46" s="1"/>
  <c r="O16" i="47"/>
  <c r="P16" i="47" s="1"/>
  <c r="D18" i="44"/>
  <c r="N18" i="44" s="1"/>
  <c r="O18" i="44" s="1"/>
  <c r="K14" i="45"/>
  <c r="I16" i="46"/>
  <c r="E19" i="38"/>
  <c r="I17" i="36"/>
  <c r="H18" i="44"/>
  <c r="L16" i="46"/>
  <c r="N5" i="33"/>
  <c r="O5" i="33" s="1"/>
  <c r="H17" i="36"/>
  <c r="H19" i="38"/>
  <c r="G19" i="42"/>
  <c r="J18" i="44"/>
  <c r="E18" i="47"/>
  <c r="O18" i="47" s="1"/>
  <c r="P18" i="47" s="1"/>
  <c r="N5" i="42"/>
  <c r="O5" i="42" s="1"/>
  <c r="M18" i="47"/>
  <c r="N13" i="39"/>
  <c r="O13" i="39" s="1"/>
  <c r="M20" i="40"/>
  <c r="D17" i="33"/>
  <c r="J18" i="37"/>
  <c r="N14" i="33"/>
  <c r="O14" i="33" s="1"/>
  <c r="K18" i="41"/>
  <c r="N10" i="34"/>
  <c r="O10" i="34" s="1"/>
  <c r="M18" i="41"/>
  <c r="N10" i="38"/>
  <c r="O10" i="38" s="1"/>
  <c r="N15" i="41"/>
  <c r="O15" i="41" s="1"/>
  <c r="G17" i="34"/>
  <c r="L20" i="40"/>
  <c r="E18" i="39"/>
  <c r="N15" i="40"/>
  <c r="O15" i="40" s="1"/>
  <c r="H18" i="43"/>
  <c r="N15" i="44"/>
  <c r="O15" i="44" s="1"/>
  <c r="K18" i="37"/>
  <c r="J19" i="38"/>
  <c r="N10" i="39"/>
  <c r="O10" i="39" s="1"/>
  <c r="H20" i="40"/>
  <c r="N13" i="41"/>
  <c r="O13" i="41" s="1"/>
  <c r="F19" i="42"/>
  <c r="M18" i="44"/>
  <c r="O5" i="47"/>
  <c r="P5" i="47" s="1"/>
  <c r="N16" i="38"/>
  <c r="O16" i="38" s="1"/>
  <c r="N13" i="43"/>
  <c r="O13" i="43" s="1"/>
  <c r="H19" i="35"/>
  <c r="M18" i="39"/>
  <c r="E17" i="34"/>
  <c r="H16" i="46"/>
  <c r="N13" i="37"/>
  <c r="O13" i="37" s="1"/>
  <c r="N12" i="34"/>
  <c r="O12" i="34" s="1"/>
  <c r="N10" i="35"/>
  <c r="O10" i="35" s="1"/>
  <c r="N9" i="45"/>
  <c r="O9" i="45" s="1"/>
  <c r="O9" i="47"/>
  <c r="P9" i="47" s="1"/>
  <c r="N13" i="42"/>
  <c r="O13" i="42" s="1"/>
  <c r="J14" i="45"/>
  <c r="K19" i="35"/>
  <c r="K19" i="38"/>
  <c r="N19" i="38" s="1"/>
  <c r="O19" i="38" s="1"/>
  <c r="K17" i="34"/>
  <c r="J18" i="43"/>
  <c r="D18" i="41"/>
  <c r="N18" i="41" s="1"/>
  <c r="O18" i="41" s="1"/>
  <c r="N9" i="46"/>
  <c r="O9" i="46" s="1"/>
  <c r="M19" i="38"/>
  <c r="J20" i="40"/>
  <c r="E18" i="41"/>
  <c r="I19" i="42"/>
  <c r="G18" i="47"/>
  <c r="K18" i="47"/>
  <c r="F16" i="46"/>
  <c r="N16" i="46" s="1"/>
  <c r="O16" i="46" s="1"/>
  <c r="F18" i="44"/>
  <c r="N14" i="34"/>
  <c r="O14" i="34" s="1"/>
  <c r="F17" i="33"/>
  <c r="N10" i="41"/>
  <c r="O10" i="41" s="1"/>
  <c r="D19" i="42"/>
  <c r="G18" i="43"/>
  <c r="K18" i="44"/>
  <c r="L18" i="37"/>
  <c r="G18" i="39"/>
  <c r="N15" i="39"/>
  <c r="O15" i="39" s="1"/>
  <c r="E19" i="42"/>
  <c r="M17" i="34"/>
  <c r="M18" i="37"/>
  <c r="L19" i="38"/>
  <c r="H18" i="39"/>
  <c r="H19" i="42"/>
  <c r="K18" i="43"/>
  <c r="N17" i="35"/>
  <c r="O17" i="35" s="1"/>
  <c r="N12" i="36"/>
  <c r="O12" i="36" s="1"/>
  <c r="K17" i="36"/>
  <c r="N12" i="38"/>
  <c r="O12" i="38" s="1"/>
  <c r="K20" i="40"/>
  <c r="J19" i="42"/>
  <c r="N12" i="46"/>
  <c r="O12" i="46" s="1"/>
  <c r="F18" i="47"/>
  <c r="O16" i="48"/>
  <c r="P16" i="48" s="1"/>
  <c r="N17" i="36"/>
  <c r="O17" i="36" s="1"/>
  <c r="N14" i="45"/>
  <c r="O14" i="45" s="1"/>
  <c r="N5" i="44"/>
  <c r="O5" i="44" s="1"/>
  <c r="H18" i="37"/>
  <c r="N18" i="37" s="1"/>
  <c r="O18" i="37" s="1"/>
  <c r="D18" i="43"/>
  <c r="N5" i="45"/>
  <c r="O5" i="45" s="1"/>
  <c r="N5" i="36"/>
  <c r="O5" i="36" s="1"/>
  <c r="D19" i="35"/>
  <c r="N5" i="46"/>
  <c r="O5" i="46" s="1"/>
  <c r="F18" i="39"/>
  <c r="M19" i="42"/>
  <c r="N19" i="42" s="1"/>
  <c r="O19" i="42" s="1"/>
  <c r="N5" i="38"/>
  <c r="O5" i="38" s="1"/>
  <c r="F17" i="34"/>
  <c r="N17" i="34" s="1"/>
  <c r="O17" i="34" s="1"/>
  <c r="N10" i="42"/>
  <c r="O10" i="42" s="1"/>
  <c r="N5" i="41"/>
  <c r="O5" i="41" s="1"/>
  <c r="N19" i="35" l="1"/>
  <c r="O19" i="35" s="1"/>
  <c r="N18" i="43"/>
  <c r="O18" i="43" s="1"/>
  <c r="N18" i="39"/>
  <c r="O18" i="39" s="1"/>
  <c r="N17" i="33"/>
  <c r="O17" i="33" s="1"/>
</calcChain>
</file>

<file path=xl/sharedStrings.xml><?xml version="1.0" encoding="utf-8"?>
<sst xmlns="http://schemas.openxmlformats.org/spreadsheetml/2006/main" count="575" uniqueCount="79">
  <si>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</si>
  <si>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</si>
  <si>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</si>
  <si>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</si>
  <si>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</si>
  <si>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</si>
  <si>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</si>
  <si>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</si>
  <si>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</si>
  <si>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</si>
  <si>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</si>
  <si>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</si>
  <si>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</si>
  <si>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</si>
  <si>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</si>
  <si>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</si>
  <si>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</si>
  <si>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</si>
  <si>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</si>
  <si>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</si>
  <si>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Legal Counsel</t>
  </si>
  <si>
    <t>Other General Government Services</t>
  </si>
  <si>
    <t>Physical Environment</t>
  </si>
  <si>
    <t>Garbage / Solid Waste Control Services</t>
  </si>
  <si>
    <t>Transportation</t>
  </si>
  <si>
    <t>Road and Street Facilities</t>
  </si>
  <si>
    <t>Culture / Recreation</t>
  </si>
  <si>
    <t>Cultural Services</t>
  </si>
  <si>
    <t>Other Culture / Recreation</t>
  </si>
  <si>
    <t>Local Fiscal Year Ended September 30, 2010</t>
  </si>
  <si>
    <t>2010 Municipal Census Population:</t>
  </si>
  <si>
    <t>St. Lucie Village Expenditures Reported by Account Code and Fund Type</t>
  </si>
  <si>
    <t>Compiled from data obtained from the Florida Department of Financial Services, Division of Accounting and Auditing, Bureau of Local Government.</t>
  </si>
  <si>
    <t>Local Fiscal Year Ended September 30, 2011</t>
  </si>
  <si>
    <t>Other Uses and Non-Operating</t>
  </si>
  <si>
    <t>Inter-Fund Group Transfers Out</t>
  </si>
  <si>
    <t>2011 Municipal Population:</t>
  </si>
  <si>
    <t>Local Fiscal Year Ended September 30, 2009</t>
  </si>
  <si>
    <t>2009 Municipal Population:</t>
  </si>
  <si>
    <t>Local Fiscal Year Ended September 30, 2012</t>
  </si>
  <si>
    <t>2012 Municipal Population:</t>
  </si>
  <si>
    <t>Local Fiscal Year Ended September 30, 2013</t>
  </si>
  <si>
    <t>Other Physical Environment</t>
  </si>
  <si>
    <t>2013 Municipal Population:</t>
  </si>
  <si>
    <t>Local Fiscal Year Ended September 30, 2008</t>
  </si>
  <si>
    <t>Public Safety</t>
  </si>
  <si>
    <t>Law Enforcement</t>
  </si>
  <si>
    <t>2008 Municipal Population:</t>
  </si>
  <si>
    <t>Local Fiscal Year Ended September 30, 2014</t>
  </si>
  <si>
    <t>Other General Government</t>
  </si>
  <si>
    <t>Garbage / Solid Waste</t>
  </si>
  <si>
    <t>Road / Street Facilities</t>
  </si>
  <si>
    <t>2014 Municipal Population:</t>
  </si>
  <si>
    <t>Local Fiscal Year Ended September 30, 2007</t>
  </si>
  <si>
    <t>Protective Inspections</t>
  </si>
  <si>
    <t>2007 Municipal Population:</t>
  </si>
  <si>
    <t>Local Fiscal Year Ended September 30, 2015</t>
  </si>
  <si>
    <t>2015 Municipal Population:</t>
  </si>
  <si>
    <t>Local Fiscal Year Ended September 30, 2016</t>
  </si>
  <si>
    <t>Special Events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</si>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</sst>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3A7A1-73FE-4C8C-9F0B-71D4964B2003}">
  <sheetPr>
    <pageSetUpPr fitToPage="1"/>
  </sheetPr>
  <dimension ref="A1:ED22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31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77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11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70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12</v>
      </c>
      <c r="F4" s="94" t="s">
        <v>13</v>
      </c>
      <c r="G4" s="94" t="s">
        <v>14</v>
      </c>
      <c r="H4" s="94" t="s">
        <v>1</v>
      </c>
      <c r="I4" s="94" t="s">
        <v>2</v>
      </c>
      <c r="J4" s="95" t="s">
        <v>15</v>
      </c>
      <c r="K4" s="95" t="s">
        <v>3</v>
      </c>
      <c r="L4" s="95" t="s">
        <v>4</v>
      </c>
      <c r="M4" s="95" t="s">
        <v>71</v>
      </c>
      <c r="N4" s="95" t="s">
        <v>5</v>
      </c>
      <c r="O4" s="95" t="s">
        <v>72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17</v>
      </c>
      <c r="B5" s="99"/>
      <c r="C5" s="99"/>
      <c r="D5" s="100">
        <f>SUM(D6:D8)</f>
        <v>624074</v>
      </c>
      <c r="E5" s="100">
        <f>SUM(E6:E8)</f>
        <v>0</v>
      </c>
      <c r="F5" s="100">
        <f>SUM(F6:F8)</f>
        <v>0</v>
      </c>
      <c r="G5" s="100">
        <f>SUM(G6:G8)</f>
        <v>0</v>
      </c>
      <c r="H5" s="100">
        <f>SUM(H6:H8)</f>
        <v>0</v>
      </c>
      <c r="I5" s="100">
        <f>SUM(I6:I8)</f>
        <v>0</v>
      </c>
      <c r="J5" s="100">
        <f>SUM(J6:J8)</f>
        <v>0</v>
      </c>
      <c r="K5" s="100">
        <f>SUM(K6:K8)</f>
        <v>0</v>
      </c>
      <c r="L5" s="100">
        <f>SUM(L6:L8)</f>
        <v>0</v>
      </c>
      <c r="M5" s="100">
        <f>SUM(M6:M8)</f>
        <v>0</v>
      </c>
      <c r="N5" s="100">
        <f>SUM(N6:N8)</f>
        <v>0</v>
      </c>
      <c r="O5" s="101">
        <f>SUM(D5:N5)</f>
        <v>624074</v>
      </c>
      <c r="P5" s="102">
        <f>(O5/P$20)</f>
        <v>1004.9500805152979</v>
      </c>
      <c r="Q5" s="103"/>
    </row>
    <row r="6" spans="1:134">
      <c r="A6" s="105"/>
      <c r="B6" s="106">
        <v>511</v>
      </c>
      <c r="C6" s="107" t="s">
        <v>18</v>
      </c>
      <c r="D6" s="108">
        <v>58004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>SUM(D6:N6)</f>
        <v>58004</v>
      </c>
      <c r="P6" s="109">
        <f>(O6/P$20)</f>
        <v>93.404186795491142</v>
      </c>
      <c r="Q6" s="110"/>
    </row>
    <row r="7" spans="1:134">
      <c r="A7" s="105"/>
      <c r="B7" s="106">
        <v>513</v>
      </c>
      <c r="C7" s="107" t="s">
        <v>19</v>
      </c>
      <c r="D7" s="108">
        <v>123638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ref="O7:O8" si="0">SUM(D7:N7)</f>
        <v>123638</v>
      </c>
      <c r="P7" s="109">
        <f>(O7/P$20)</f>
        <v>199.09500805152979</v>
      </c>
      <c r="Q7" s="110"/>
    </row>
    <row r="8" spans="1:134">
      <c r="A8" s="105"/>
      <c r="B8" s="106">
        <v>519</v>
      </c>
      <c r="C8" s="107" t="s">
        <v>21</v>
      </c>
      <c r="D8" s="108">
        <v>442432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si="0"/>
        <v>442432</v>
      </c>
      <c r="P8" s="109">
        <f>(O8/P$20)</f>
        <v>712.45088566827701</v>
      </c>
      <c r="Q8" s="110"/>
    </row>
    <row r="9" spans="1:134" ht="15.75">
      <c r="A9" s="111" t="s">
        <v>22</v>
      </c>
      <c r="B9" s="112"/>
      <c r="C9" s="113"/>
      <c r="D9" s="114">
        <f>SUM(D10:D11)</f>
        <v>88122</v>
      </c>
      <c r="E9" s="114">
        <f>SUM(E10:E11)</f>
        <v>0</v>
      </c>
      <c r="F9" s="114">
        <f>SUM(F10:F11)</f>
        <v>0</v>
      </c>
      <c r="G9" s="114">
        <f>SUM(G10:G11)</f>
        <v>0</v>
      </c>
      <c r="H9" s="114">
        <f>SUM(H10:H11)</f>
        <v>0</v>
      </c>
      <c r="I9" s="114">
        <f>SUM(I10:I11)</f>
        <v>0</v>
      </c>
      <c r="J9" s="114">
        <f>SUM(J10:J11)</f>
        <v>0</v>
      </c>
      <c r="K9" s="114">
        <f>SUM(K10:K11)</f>
        <v>0</v>
      </c>
      <c r="L9" s="114">
        <f>SUM(L10:L11)</f>
        <v>0</v>
      </c>
      <c r="M9" s="114">
        <f>SUM(M10:M11)</f>
        <v>0</v>
      </c>
      <c r="N9" s="114">
        <f>SUM(N10:N11)</f>
        <v>0</v>
      </c>
      <c r="O9" s="115">
        <f>SUM(D9:N9)</f>
        <v>88122</v>
      </c>
      <c r="P9" s="116">
        <f>(O9/P$20)</f>
        <v>141.90338164251207</v>
      </c>
      <c r="Q9" s="117"/>
    </row>
    <row r="10" spans="1:134">
      <c r="A10" s="105"/>
      <c r="B10" s="106">
        <v>534</v>
      </c>
      <c r="C10" s="107" t="s">
        <v>23</v>
      </c>
      <c r="D10" s="108">
        <v>86490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f t="shared" ref="O10:O15" si="1">SUM(D10:N10)</f>
        <v>86490</v>
      </c>
      <c r="P10" s="109">
        <f>(O10/P$20)</f>
        <v>139.27536231884059</v>
      </c>
      <c r="Q10" s="110"/>
    </row>
    <row r="11" spans="1:134">
      <c r="A11" s="105"/>
      <c r="B11" s="106">
        <v>539</v>
      </c>
      <c r="C11" s="107" t="s">
        <v>42</v>
      </c>
      <c r="D11" s="108">
        <v>1632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 t="shared" si="1"/>
        <v>1632</v>
      </c>
      <c r="P11" s="109">
        <f>(O11/P$20)</f>
        <v>2.6280193236714977</v>
      </c>
      <c r="Q11" s="110"/>
    </row>
    <row r="12" spans="1:134" ht="15.75">
      <c r="A12" s="111" t="s">
        <v>24</v>
      </c>
      <c r="B12" s="112"/>
      <c r="C12" s="113"/>
      <c r="D12" s="114">
        <f>SUM(D13:D13)</f>
        <v>105819</v>
      </c>
      <c r="E12" s="114">
        <f>SUM(E13:E13)</f>
        <v>0</v>
      </c>
      <c r="F12" s="114">
        <f>SUM(F13:F13)</f>
        <v>0</v>
      </c>
      <c r="G12" s="114">
        <f>SUM(G13:G13)</f>
        <v>0</v>
      </c>
      <c r="H12" s="114">
        <f>SUM(H13:H13)</f>
        <v>0</v>
      </c>
      <c r="I12" s="114">
        <f>SUM(I13:I13)</f>
        <v>0</v>
      </c>
      <c r="J12" s="114">
        <f>SUM(J13:J13)</f>
        <v>0</v>
      </c>
      <c r="K12" s="114">
        <f>SUM(K13:K13)</f>
        <v>0</v>
      </c>
      <c r="L12" s="114">
        <f>SUM(L13:L13)</f>
        <v>0</v>
      </c>
      <c r="M12" s="114">
        <f>SUM(M13:M13)</f>
        <v>0</v>
      </c>
      <c r="N12" s="114">
        <f>SUM(N13:N13)</f>
        <v>0</v>
      </c>
      <c r="O12" s="114">
        <f t="shared" si="1"/>
        <v>105819</v>
      </c>
      <c r="P12" s="116">
        <f>(O12/P$20)</f>
        <v>170.40096618357487</v>
      </c>
      <c r="Q12" s="117"/>
    </row>
    <row r="13" spans="1:134">
      <c r="A13" s="105"/>
      <c r="B13" s="106">
        <v>541</v>
      </c>
      <c r="C13" s="107" t="s">
        <v>25</v>
      </c>
      <c r="D13" s="108">
        <v>105819</v>
      </c>
      <c r="E13" s="108">
        <v>0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 t="shared" si="1"/>
        <v>105819</v>
      </c>
      <c r="P13" s="109">
        <f>(O13/P$20)</f>
        <v>170.40096618357487</v>
      </c>
      <c r="Q13" s="110"/>
    </row>
    <row r="14" spans="1:134" ht="15.75">
      <c r="A14" s="111" t="s">
        <v>26</v>
      </c>
      <c r="B14" s="112"/>
      <c r="C14" s="113"/>
      <c r="D14" s="114">
        <f>SUM(D15:D15)</f>
        <v>24264</v>
      </c>
      <c r="E14" s="114">
        <f>SUM(E15:E15)</f>
        <v>18432</v>
      </c>
      <c r="F14" s="114">
        <f>SUM(F15:F15)</f>
        <v>0</v>
      </c>
      <c r="G14" s="114">
        <f>SUM(G15:G15)</f>
        <v>0</v>
      </c>
      <c r="H14" s="114">
        <f>SUM(H15:H15)</f>
        <v>0</v>
      </c>
      <c r="I14" s="114">
        <f>SUM(I15:I15)</f>
        <v>0</v>
      </c>
      <c r="J14" s="114">
        <f>SUM(J15:J15)</f>
        <v>0</v>
      </c>
      <c r="K14" s="114">
        <f>SUM(K15:K15)</f>
        <v>0</v>
      </c>
      <c r="L14" s="114">
        <f>SUM(L15:L15)</f>
        <v>0</v>
      </c>
      <c r="M14" s="114">
        <f>SUM(M15:M15)</f>
        <v>0</v>
      </c>
      <c r="N14" s="114">
        <f>SUM(N15:N15)</f>
        <v>0</v>
      </c>
      <c r="O14" s="114">
        <f>SUM(D14:N14)</f>
        <v>42696</v>
      </c>
      <c r="P14" s="116">
        <f>(O14/P$20)</f>
        <v>68.753623188405797</v>
      </c>
      <c r="Q14" s="110"/>
    </row>
    <row r="15" spans="1:134">
      <c r="A15" s="105"/>
      <c r="B15" s="106">
        <v>573</v>
      </c>
      <c r="C15" s="107" t="s">
        <v>27</v>
      </c>
      <c r="D15" s="108">
        <v>24264</v>
      </c>
      <c r="E15" s="108">
        <v>18432</v>
      </c>
      <c r="F15" s="108">
        <v>0</v>
      </c>
      <c r="G15" s="108">
        <v>0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f t="shared" si="1"/>
        <v>42696</v>
      </c>
      <c r="P15" s="109">
        <f>(O15/P$20)</f>
        <v>68.753623188405797</v>
      </c>
      <c r="Q15" s="110"/>
    </row>
    <row r="16" spans="1:134" ht="15.75">
      <c r="A16" s="111" t="s">
        <v>34</v>
      </c>
      <c r="B16" s="112"/>
      <c r="C16" s="113"/>
      <c r="D16" s="114">
        <f>SUM(D17:D17)</f>
        <v>23342</v>
      </c>
      <c r="E16" s="114">
        <f>SUM(E17:E17)</f>
        <v>0</v>
      </c>
      <c r="F16" s="114">
        <f>SUM(F17:F17)</f>
        <v>0</v>
      </c>
      <c r="G16" s="114">
        <f>SUM(G17:G17)</f>
        <v>0</v>
      </c>
      <c r="H16" s="114">
        <f>SUM(H17:H17)</f>
        <v>0</v>
      </c>
      <c r="I16" s="114">
        <f>SUM(I17:I17)</f>
        <v>0</v>
      </c>
      <c r="J16" s="114">
        <f>SUM(J17:J17)</f>
        <v>0</v>
      </c>
      <c r="K16" s="114">
        <f>SUM(K17:K17)</f>
        <v>0</v>
      </c>
      <c r="L16" s="114">
        <f>SUM(L17:L17)</f>
        <v>0</v>
      </c>
      <c r="M16" s="114">
        <f>SUM(M17:M17)</f>
        <v>0</v>
      </c>
      <c r="N16" s="114">
        <f>SUM(N17:N17)</f>
        <v>0</v>
      </c>
      <c r="O16" s="114">
        <f>SUM(D16:N16)</f>
        <v>23342</v>
      </c>
      <c r="P16" s="116">
        <f>(O16/P$20)</f>
        <v>37.587761674718195</v>
      </c>
      <c r="Q16" s="110"/>
    </row>
    <row r="17" spans="1:120" ht="15.75" thickBot="1">
      <c r="A17" s="105"/>
      <c r="B17" s="106">
        <v>581</v>
      </c>
      <c r="C17" s="107" t="s">
        <v>73</v>
      </c>
      <c r="D17" s="108">
        <v>23342</v>
      </c>
      <c r="E17" s="108">
        <v>0</v>
      </c>
      <c r="F17" s="108">
        <v>0</v>
      </c>
      <c r="G17" s="108">
        <v>0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f>SUM(D17:N17)</f>
        <v>23342</v>
      </c>
      <c r="P17" s="109">
        <f>(O17/P$20)</f>
        <v>37.587761674718195</v>
      </c>
      <c r="Q17" s="110"/>
    </row>
    <row r="18" spans="1:120" ht="16.5" thickBot="1">
      <c r="A18" s="118" t="s">
        <v>10</v>
      </c>
      <c r="B18" s="119"/>
      <c r="C18" s="120"/>
      <c r="D18" s="121">
        <f>SUM(D5,D9,D12,D14,D16)</f>
        <v>865621</v>
      </c>
      <c r="E18" s="121">
        <f t="shared" ref="E18:N18" si="2">SUM(E5,E9,E12,E14,E16)</f>
        <v>18432</v>
      </c>
      <c r="F18" s="121">
        <f t="shared" si="2"/>
        <v>0</v>
      </c>
      <c r="G18" s="121">
        <f t="shared" si="2"/>
        <v>0</v>
      </c>
      <c r="H18" s="121">
        <f t="shared" si="2"/>
        <v>0</v>
      </c>
      <c r="I18" s="121">
        <f t="shared" si="2"/>
        <v>0</v>
      </c>
      <c r="J18" s="121">
        <f t="shared" si="2"/>
        <v>0</v>
      </c>
      <c r="K18" s="121">
        <f t="shared" si="2"/>
        <v>0</v>
      </c>
      <c r="L18" s="121">
        <f t="shared" si="2"/>
        <v>0</v>
      </c>
      <c r="M18" s="121">
        <f t="shared" si="2"/>
        <v>0</v>
      </c>
      <c r="N18" s="121">
        <f t="shared" si="2"/>
        <v>0</v>
      </c>
      <c r="O18" s="121">
        <f>SUM(D18:N18)</f>
        <v>884053</v>
      </c>
      <c r="P18" s="122">
        <f>(O18/P$20)</f>
        <v>1423.5958132045089</v>
      </c>
      <c r="Q18" s="103"/>
      <c r="R18" s="12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</row>
    <row r="19" spans="1:120">
      <c r="A19" s="124"/>
      <c r="B19" s="125"/>
      <c r="C19" s="125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7"/>
    </row>
    <row r="20" spans="1:120">
      <c r="A20" s="128"/>
      <c r="B20" s="129"/>
      <c r="C20" s="129"/>
      <c r="D20" s="130"/>
      <c r="E20" s="130"/>
      <c r="F20" s="130"/>
      <c r="G20" s="130"/>
      <c r="H20" s="130"/>
      <c r="I20" s="130"/>
      <c r="J20" s="130"/>
      <c r="K20" s="130"/>
      <c r="L20" s="130"/>
      <c r="M20" s="133" t="s">
        <v>78</v>
      </c>
      <c r="N20" s="133"/>
      <c r="O20" s="133"/>
      <c r="P20" s="131">
        <v>621</v>
      </c>
    </row>
    <row r="21" spans="1:120">
      <c r="A21" s="134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6"/>
    </row>
    <row r="22" spans="1:120" ht="15.75" customHeight="1" thickBot="1">
      <c r="A22" s="137" t="s">
        <v>32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9"/>
    </row>
  </sheetData>
  <mergeCells count="10">
    <mergeCell ref="M20:O20"/>
    <mergeCell ref="A21:P21"/>
    <mergeCell ref="A22:P2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31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48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11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16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12</v>
      </c>
      <c r="F4" s="50" t="s">
        <v>13</v>
      </c>
      <c r="G4" s="50" t="s">
        <v>14</v>
      </c>
      <c r="H4" s="50" t="s">
        <v>1</v>
      </c>
      <c r="I4" s="50" t="s">
        <v>2</v>
      </c>
      <c r="J4" s="51" t="s">
        <v>15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17</v>
      </c>
      <c r="B5" s="55"/>
      <c r="C5" s="55"/>
      <c r="D5" s="56">
        <f t="shared" ref="D5:M5" si="0">SUM(D6:D9)</f>
        <v>250146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8" si="1">SUM(D5:M5)</f>
        <v>250146</v>
      </c>
      <c r="O5" s="58">
        <f t="shared" ref="O5:O18" si="2">(N5/O$20)</f>
        <v>426.87030716723547</v>
      </c>
      <c r="P5" s="59"/>
    </row>
    <row r="6" spans="1:133">
      <c r="A6" s="61"/>
      <c r="B6" s="62">
        <v>511</v>
      </c>
      <c r="C6" s="63" t="s">
        <v>18</v>
      </c>
      <c r="D6" s="64">
        <v>44512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44512</v>
      </c>
      <c r="O6" s="65">
        <f t="shared" si="2"/>
        <v>75.959044368600686</v>
      </c>
      <c r="P6" s="66"/>
    </row>
    <row r="7" spans="1:133">
      <c r="A7" s="61"/>
      <c r="B7" s="62">
        <v>513</v>
      </c>
      <c r="C7" s="63" t="s">
        <v>19</v>
      </c>
      <c r="D7" s="64">
        <v>655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655</v>
      </c>
      <c r="O7" s="65">
        <f t="shared" si="2"/>
        <v>1.1177474402730376</v>
      </c>
      <c r="P7" s="66"/>
    </row>
    <row r="8" spans="1:133">
      <c r="A8" s="61"/>
      <c r="B8" s="62">
        <v>514</v>
      </c>
      <c r="C8" s="63" t="s">
        <v>20</v>
      </c>
      <c r="D8" s="64">
        <v>33568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33568</v>
      </c>
      <c r="O8" s="65">
        <f t="shared" si="2"/>
        <v>57.283276450511948</v>
      </c>
      <c r="P8" s="66"/>
    </row>
    <row r="9" spans="1:133">
      <c r="A9" s="61"/>
      <c r="B9" s="62">
        <v>519</v>
      </c>
      <c r="C9" s="63" t="s">
        <v>49</v>
      </c>
      <c r="D9" s="64">
        <v>171411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171411</v>
      </c>
      <c r="O9" s="65">
        <f t="shared" si="2"/>
        <v>292.51023890784984</v>
      </c>
      <c r="P9" s="66"/>
    </row>
    <row r="10" spans="1:133" ht="15.75">
      <c r="A10" s="67" t="s">
        <v>22</v>
      </c>
      <c r="B10" s="68"/>
      <c r="C10" s="69"/>
      <c r="D10" s="70">
        <f t="shared" ref="D10:M10" si="3">SUM(D11:D12)</f>
        <v>64287</v>
      </c>
      <c r="E10" s="70">
        <f t="shared" si="3"/>
        <v>0</v>
      </c>
      <c r="F10" s="70">
        <f t="shared" si="3"/>
        <v>0</v>
      </c>
      <c r="G10" s="70">
        <f t="shared" si="3"/>
        <v>0</v>
      </c>
      <c r="H10" s="70">
        <f t="shared" si="3"/>
        <v>0</v>
      </c>
      <c r="I10" s="70">
        <f t="shared" si="3"/>
        <v>0</v>
      </c>
      <c r="J10" s="70">
        <f t="shared" si="3"/>
        <v>0</v>
      </c>
      <c r="K10" s="70">
        <f t="shared" si="3"/>
        <v>0</v>
      </c>
      <c r="L10" s="70">
        <f t="shared" si="3"/>
        <v>0</v>
      </c>
      <c r="M10" s="70">
        <f t="shared" si="3"/>
        <v>0</v>
      </c>
      <c r="N10" s="71">
        <f t="shared" si="1"/>
        <v>64287</v>
      </c>
      <c r="O10" s="72">
        <f t="shared" si="2"/>
        <v>109.70477815699658</v>
      </c>
      <c r="P10" s="73"/>
    </row>
    <row r="11" spans="1:133">
      <c r="A11" s="61"/>
      <c r="B11" s="62">
        <v>534</v>
      </c>
      <c r="C11" s="63" t="s">
        <v>50</v>
      </c>
      <c r="D11" s="64">
        <v>63907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63907</v>
      </c>
      <c r="O11" s="65">
        <f t="shared" si="2"/>
        <v>109.05631399317406</v>
      </c>
      <c r="P11" s="66"/>
    </row>
    <row r="12" spans="1:133">
      <c r="A12" s="61"/>
      <c r="B12" s="62">
        <v>539</v>
      </c>
      <c r="C12" s="63" t="s">
        <v>42</v>
      </c>
      <c r="D12" s="64">
        <v>380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380</v>
      </c>
      <c r="O12" s="65">
        <f t="shared" si="2"/>
        <v>0.64846416382252559</v>
      </c>
      <c r="P12" s="66"/>
    </row>
    <row r="13" spans="1:133" ht="15.75">
      <c r="A13" s="67" t="s">
        <v>24</v>
      </c>
      <c r="B13" s="68"/>
      <c r="C13" s="69"/>
      <c r="D13" s="70">
        <f t="shared" ref="D13:M13" si="4">SUM(D14:D14)</f>
        <v>38822</v>
      </c>
      <c r="E13" s="70">
        <f t="shared" si="4"/>
        <v>0</v>
      </c>
      <c r="F13" s="70">
        <f t="shared" si="4"/>
        <v>0</v>
      </c>
      <c r="G13" s="70">
        <f t="shared" si="4"/>
        <v>0</v>
      </c>
      <c r="H13" s="70">
        <f t="shared" si="4"/>
        <v>0</v>
      </c>
      <c r="I13" s="70">
        <f t="shared" si="4"/>
        <v>0</v>
      </c>
      <c r="J13" s="70">
        <f t="shared" si="4"/>
        <v>0</v>
      </c>
      <c r="K13" s="70">
        <f t="shared" si="4"/>
        <v>0</v>
      </c>
      <c r="L13" s="70">
        <f t="shared" si="4"/>
        <v>0</v>
      </c>
      <c r="M13" s="70">
        <f t="shared" si="4"/>
        <v>0</v>
      </c>
      <c r="N13" s="70">
        <f t="shared" si="1"/>
        <v>38822</v>
      </c>
      <c r="O13" s="72">
        <f t="shared" si="2"/>
        <v>66.249146757679185</v>
      </c>
      <c r="P13" s="73"/>
    </row>
    <row r="14" spans="1:133">
      <c r="A14" s="61"/>
      <c r="B14" s="62">
        <v>541</v>
      </c>
      <c r="C14" s="63" t="s">
        <v>51</v>
      </c>
      <c r="D14" s="64">
        <v>38822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38822</v>
      </c>
      <c r="O14" s="65">
        <f t="shared" si="2"/>
        <v>66.249146757679185</v>
      </c>
      <c r="P14" s="66"/>
    </row>
    <row r="15" spans="1:133" ht="15.75">
      <c r="A15" s="67" t="s">
        <v>26</v>
      </c>
      <c r="B15" s="68"/>
      <c r="C15" s="69"/>
      <c r="D15" s="70">
        <f t="shared" ref="D15:M15" si="5">SUM(D16:D17)</f>
        <v>10824</v>
      </c>
      <c r="E15" s="70">
        <f t="shared" si="5"/>
        <v>27544</v>
      </c>
      <c r="F15" s="70">
        <f t="shared" si="5"/>
        <v>0</v>
      </c>
      <c r="G15" s="70">
        <f t="shared" si="5"/>
        <v>0</v>
      </c>
      <c r="H15" s="70">
        <f t="shared" si="5"/>
        <v>0</v>
      </c>
      <c r="I15" s="70">
        <f t="shared" si="5"/>
        <v>0</v>
      </c>
      <c r="J15" s="70">
        <f t="shared" si="5"/>
        <v>0</v>
      </c>
      <c r="K15" s="70">
        <f t="shared" si="5"/>
        <v>0</v>
      </c>
      <c r="L15" s="70">
        <f t="shared" si="5"/>
        <v>0</v>
      </c>
      <c r="M15" s="70">
        <f t="shared" si="5"/>
        <v>0</v>
      </c>
      <c r="N15" s="70">
        <f t="shared" si="1"/>
        <v>38368</v>
      </c>
      <c r="O15" s="72">
        <f t="shared" si="2"/>
        <v>65.474402730375431</v>
      </c>
      <c r="P15" s="66"/>
    </row>
    <row r="16" spans="1:133">
      <c r="A16" s="61"/>
      <c r="B16" s="62">
        <v>573</v>
      </c>
      <c r="C16" s="63" t="s">
        <v>27</v>
      </c>
      <c r="D16" s="64">
        <v>8156</v>
      </c>
      <c r="E16" s="64">
        <v>27544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35700</v>
      </c>
      <c r="O16" s="65">
        <f t="shared" si="2"/>
        <v>60.921501706484641</v>
      </c>
      <c r="P16" s="66"/>
    </row>
    <row r="17" spans="1:119" ht="15.75" thickBot="1">
      <c r="A17" s="61"/>
      <c r="B17" s="62">
        <v>579</v>
      </c>
      <c r="C17" s="63" t="s">
        <v>28</v>
      </c>
      <c r="D17" s="64">
        <v>2668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2668</v>
      </c>
      <c r="O17" s="65">
        <f t="shared" si="2"/>
        <v>4.5529010238907848</v>
      </c>
      <c r="P17" s="66"/>
    </row>
    <row r="18" spans="1:119" ht="16.5" thickBot="1">
      <c r="A18" s="74" t="s">
        <v>10</v>
      </c>
      <c r="B18" s="75"/>
      <c r="C18" s="76"/>
      <c r="D18" s="77">
        <f>SUM(D5,D10,D13,D15)</f>
        <v>364079</v>
      </c>
      <c r="E18" s="77">
        <f t="shared" ref="E18:M18" si="6">SUM(E5,E10,E13,E15)</f>
        <v>27544</v>
      </c>
      <c r="F18" s="77">
        <f t="shared" si="6"/>
        <v>0</v>
      </c>
      <c r="G18" s="77">
        <f t="shared" si="6"/>
        <v>0</v>
      </c>
      <c r="H18" s="77">
        <f t="shared" si="6"/>
        <v>0</v>
      </c>
      <c r="I18" s="77">
        <f t="shared" si="6"/>
        <v>0</v>
      </c>
      <c r="J18" s="77">
        <f t="shared" si="6"/>
        <v>0</v>
      </c>
      <c r="K18" s="77">
        <f t="shared" si="6"/>
        <v>0</v>
      </c>
      <c r="L18" s="77">
        <f t="shared" si="6"/>
        <v>0</v>
      </c>
      <c r="M18" s="77">
        <f t="shared" si="6"/>
        <v>0</v>
      </c>
      <c r="N18" s="77">
        <f t="shared" si="1"/>
        <v>391623</v>
      </c>
      <c r="O18" s="78">
        <f t="shared" si="2"/>
        <v>668.29863481228665</v>
      </c>
      <c r="P18" s="59"/>
      <c r="Q18" s="79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</row>
    <row r="19" spans="1:119">
      <c r="A19" s="81"/>
      <c r="B19" s="82"/>
      <c r="C19" s="82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4"/>
    </row>
    <row r="20" spans="1:119">
      <c r="A20" s="85"/>
      <c r="B20" s="86"/>
      <c r="C20" s="86"/>
      <c r="D20" s="87"/>
      <c r="E20" s="87"/>
      <c r="F20" s="87"/>
      <c r="G20" s="87"/>
      <c r="H20" s="87"/>
      <c r="I20" s="87"/>
      <c r="J20" s="87"/>
      <c r="K20" s="87"/>
      <c r="L20" s="171" t="s">
        <v>52</v>
      </c>
      <c r="M20" s="171"/>
      <c r="N20" s="171"/>
      <c r="O20" s="88">
        <v>586</v>
      </c>
    </row>
    <row r="21" spans="1:119">
      <c r="A21" s="172"/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4"/>
    </row>
    <row r="22" spans="1:119" ht="15.75" customHeight="1" thickBot="1">
      <c r="A22" s="175" t="s">
        <v>32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7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11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16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SUM(D6:D9)</f>
        <v>119190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119190</v>
      </c>
      <c r="O5" s="30">
        <f t="shared" ref="O5:O18" si="2">(N5/O$20)</f>
        <v>202.70408163265307</v>
      </c>
      <c r="P5" s="6"/>
    </row>
    <row r="6" spans="1:133">
      <c r="A6" s="12"/>
      <c r="B6" s="42">
        <v>511</v>
      </c>
      <c r="C6" s="19" t="s">
        <v>18</v>
      </c>
      <c r="D6" s="43">
        <v>39807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39807</v>
      </c>
      <c r="O6" s="44">
        <f t="shared" si="2"/>
        <v>67.698979591836732</v>
      </c>
      <c r="P6" s="9"/>
    </row>
    <row r="7" spans="1:133">
      <c r="A7" s="12"/>
      <c r="B7" s="42">
        <v>513</v>
      </c>
      <c r="C7" s="19" t="s">
        <v>19</v>
      </c>
      <c r="D7" s="43">
        <v>1292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1292</v>
      </c>
      <c r="O7" s="44">
        <f t="shared" si="2"/>
        <v>2.1972789115646258</v>
      </c>
      <c r="P7" s="9"/>
    </row>
    <row r="8" spans="1:133">
      <c r="A8" s="12"/>
      <c r="B8" s="42">
        <v>514</v>
      </c>
      <c r="C8" s="19" t="s">
        <v>20</v>
      </c>
      <c r="D8" s="43">
        <v>24426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24426</v>
      </c>
      <c r="O8" s="44">
        <f t="shared" si="2"/>
        <v>41.54081632653061</v>
      </c>
      <c r="P8" s="9"/>
    </row>
    <row r="9" spans="1:133">
      <c r="A9" s="12"/>
      <c r="B9" s="42">
        <v>519</v>
      </c>
      <c r="C9" s="19" t="s">
        <v>21</v>
      </c>
      <c r="D9" s="43">
        <v>53665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53665</v>
      </c>
      <c r="O9" s="44">
        <f t="shared" si="2"/>
        <v>91.267006802721085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SUM(D11:D12)</f>
        <v>84376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84376</v>
      </c>
      <c r="O10" s="41">
        <f t="shared" si="2"/>
        <v>143.49659863945578</v>
      </c>
      <c r="P10" s="10"/>
    </row>
    <row r="11" spans="1:133">
      <c r="A11" s="12"/>
      <c r="B11" s="42">
        <v>534</v>
      </c>
      <c r="C11" s="19" t="s">
        <v>23</v>
      </c>
      <c r="D11" s="43">
        <v>64964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64964</v>
      </c>
      <c r="O11" s="44">
        <f t="shared" si="2"/>
        <v>110.48299319727892</v>
      </c>
      <c r="P11" s="9"/>
    </row>
    <row r="12" spans="1:133">
      <c r="A12" s="12"/>
      <c r="B12" s="42">
        <v>539</v>
      </c>
      <c r="C12" s="19" t="s">
        <v>42</v>
      </c>
      <c r="D12" s="43">
        <v>19412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19412</v>
      </c>
      <c r="O12" s="44">
        <f t="shared" si="2"/>
        <v>33.013605442176868</v>
      </c>
      <c r="P12" s="9"/>
    </row>
    <row r="13" spans="1:133" ht="15.75">
      <c r="A13" s="26" t="s">
        <v>24</v>
      </c>
      <c r="B13" s="27"/>
      <c r="C13" s="28"/>
      <c r="D13" s="29">
        <f t="shared" ref="D13:M13" si="4">SUM(D14:D14)</f>
        <v>52843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1"/>
        <v>52843</v>
      </c>
      <c r="O13" s="41">
        <f t="shared" si="2"/>
        <v>89.86904761904762</v>
      </c>
      <c r="P13" s="10"/>
    </row>
    <row r="14" spans="1:133">
      <c r="A14" s="12"/>
      <c r="B14" s="42">
        <v>541</v>
      </c>
      <c r="C14" s="19" t="s">
        <v>25</v>
      </c>
      <c r="D14" s="43">
        <v>52843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52843</v>
      </c>
      <c r="O14" s="44">
        <f t="shared" si="2"/>
        <v>89.86904761904762</v>
      </c>
      <c r="P14" s="9"/>
    </row>
    <row r="15" spans="1:133" ht="15.75">
      <c r="A15" s="26" t="s">
        <v>26</v>
      </c>
      <c r="B15" s="27"/>
      <c r="C15" s="28"/>
      <c r="D15" s="29">
        <f t="shared" ref="D15:M15" si="5">SUM(D16:D17)</f>
        <v>10672</v>
      </c>
      <c r="E15" s="29">
        <f t="shared" si="5"/>
        <v>6205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16877</v>
      </c>
      <c r="O15" s="41">
        <f t="shared" si="2"/>
        <v>28.702380952380953</v>
      </c>
      <c r="P15" s="9"/>
    </row>
    <row r="16" spans="1:133">
      <c r="A16" s="12"/>
      <c r="B16" s="42">
        <v>573</v>
      </c>
      <c r="C16" s="19" t="s">
        <v>27</v>
      </c>
      <c r="D16" s="43">
        <v>7910</v>
      </c>
      <c r="E16" s="43">
        <v>6205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14115</v>
      </c>
      <c r="O16" s="44">
        <f t="shared" si="2"/>
        <v>24.005102040816325</v>
      </c>
      <c r="P16" s="9"/>
    </row>
    <row r="17" spans="1:119" ht="15.75" thickBot="1">
      <c r="A17" s="12"/>
      <c r="B17" s="42">
        <v>579</v>
      </c>
      <c r="C17" s="19" t="s">
        <v>28</v>
      </c>
      <c r="D17" s="43">
        <v>2762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2762</v>
      </c>
      <c r="O17" s="44">
        <f t="shared" si="2"/>
        <v>4.6972789115646263</v>
      </c>
      <c r="P17" s="9"/>
    </row>
    <row r="18" spans="1:119" ht="16.5" thickBot="1">
      <c r="A18" s="13" t="s">
        <v>10</v>
      </c>
      <c r="B18" s="21"/>
      <c r="C18" s="20"/>
      <c r="D18" s="14">
        <f>SUM(D5,D10,D13,D15)</f>
        <v>267081</v>
      </c>
      <c r="E18" s="14">
        <f t="shared" ref="E18:M18" si="6">SUM(E5,E10,E13,E15)</f>
        <v>6205</v>
      </c>
      <c r="F18" s="14">
        <f t="shared" si="6"/>
        <v>0</v>
      </c>
      <c r="G18" s="14">
        <f t="shared" si="6"/>
        <v>0</v>
      </c>
      <c r="H18" s="14">
        <f t="shared" si="6"/>
        <v>0</v>
      </c>
      <c r="I18" s="14">
        <f t="shared" si="6"/>
        <v>0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273286</v>
      </c>
      <c r="O18" s="35">
        <f t="shared" si="2"/>
        <v>464.77210884353741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43</v>
      </c>
      <c r="M20" s="157"/>
      <c r="N20" s="157"/>
      <c r="O20" s="39">
        <v>588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customHeight="1" thickBot="1">
      <c r="A22" s="159" t="s">
        <v>32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11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16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SUM(D6:D9)</f>
        <v>147533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147533</v>
      </c>
      <c r="O5" s="30">
        <f t="shared" ref="O5:O17" si="2">(N5/O$19)</f>
        <v>252.1931623931624</v>
      </c>
      <c r="P5" s="6"/>
    </row>
    <row r="6" spans="1:133">
      <c r="A6" s="12"/>
      <c r="B6" s="42">
        <v>511</v>
      </c>
      <c r="C6" s="19" t="s">
        <v>18</v>
      </c>
      <c r="D6" s="43">
        <v>35363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35363</v>
      </c>
      <c r="O6" s="44">
        <f t="shared" si="2"/>
        <v>60.449572649572652</v>
      </c>
      <c r="P6" s="9"/>
    </row>
    <row r="7" spans="1:133">
      <c r="A7" s="12"/>
      <c r="B7" s="42">
        <v>513</v>
      </c>
      <c r="C7" s="19" t="s">
        <v>19</v>
      </c>
      <c r="D7" s="43">
        <v>6057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6057</v>
      </c>
      <c r="O7" s="44">
        <f t="shared" si="2"/>
        <v>10.353846153846154</v>
      </c>
      <c r="P7" s="9"/>
    </row>
    <row r="8" spans="1:133">
      <c r="A8" s="12"/>
      <c r="B8" s="42">
        <v>514</v>
      </c>
      <c r="C8" s="19" t="s">
        <v>20</v>
      </c>
      <c r="D8" s="43">
        <v>28122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28122</v>
      </c>
      <c r="O8" s="44">
        <f t="shared" si="2"/>
        <v>48.071794871794872</v>
      </c>
      <c r="P8" s="9"/>
    </row>
    <row r="9" spans="1:133">
      <c r="A9" s="12"/>
      <c r="B9" s="42">
        <v>519</v>
      </c>
      <c r="C9" s="19" t="s">
        <v>21</v>
      </c>
      <c r="D9" s="43">
        <v>77991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77991</v>
      </c>
      <c r="O9" s="44">
        <f t="shared" si="2"/>
        <v>133.31794871794872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SUM(D11:D11)</f>
        <v>63594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63594</v>
      </c>
      <c r="O10" s="41">
        <f t="shared" si="2"/>
        <v>108.70769230769231</v>
      </c>
      <c r="P10" s="10"/>
    </row>
    <row r="11" spans="1:133">
      <c r="A11" s="12"/>
      <c r="B11" s="42">
        <v>534</v>
      </c>
      <c r="C11" s="19" t="s">
        <v>23</v>
      </c>
      <c r="D11" s="43">
        <v>63594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63594</v>
      </c>
      <c r="O11" s="44">
        <f t="shared" si="2"/>
        <v>108.70769230769231</v>
      </c>
      <c r="P11" s="9"/>
    </row>
    <row r="12" spans="1:133" ht="15.75">
      <c r="A12" s="26" t="s">
        <v>24</v>
      </c>
      <c r="B12" s="27"/>
      <c r="C12" s="28"/>
      <c r="D12" s="29">
        <f t="shared" ref="D12:M12" si="4">SUM(D13:D13)</f>
        <v>33907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33907</v>
      </c>
      <c r="O12" s="41">
        <f t="shared" si="2"/>
        <v>57.960683760683757</v>
      </c>
      <c r="P12" s="10"/>
    </row>
    <row r="13" spans="1:133">
      <c r="A13" s="12"/>
      <c r="B13" s="42">
        <v>541</v>
      </c>
      <c r="C13" s="19" t="s">
        <v>25</v>
      </c>
      <c r="D13" s="43">
        <v>33907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33907</v>
      </c>
      <c r="O13" s="44">
        <f t="shared" si="2"/>
        <v>57.960683760683757</v>
      </c>
      <c r="P13" s="9"/>
    </row>
    <row r="14" spans="1:133" ht="15.75">
      <c r="A14" s="26" t="s">
        <v>26</v>
      </c>
      <c r="B14" s="27"/>
      <c r="C14" s="28"/>
      <c r="D14" s="29">
        <f t="shared" ref="D14:M14" si="5">SUM(D15:D16)</f>
        <v>16812</v>
      </c>
      <c r="E14" s="29">
        <f t="shared" si="5"/>
        <v>2728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19540</v>
      </c>
      <c r="O14" s="41">
        <f t="shared" si="2"/>
        <v>33.401709401709404</v>
      </c>
      <c r="P14" s="9"/>
    </row>
    <row r="15" spans="1:133">
      <c r="A15" s="12"/>
      <c r="B15" s="42">
        <v>573</v>
      </c>
      <c r="C15" s="19" t="s">
        <v>27</v>
      </c>
      <c r="D15" s="43">
        <v>8962</v>
      </c>
      <c r="E15" s="43">
        <v>2728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11690</v>
      </c>
      <c r="O15" s="44">
        <f t="shared" si="2"/>
        <v>19.982905982905983</v>
      </c>
      <c r="P15" s="9"/>
    </row>
    <row r="16" spans="1:133" ht="15.75" thickBot="1">
      <c r="A16" s="12"/>
      <c r="B16" s="42">
        <v>579</v>
      </c>
      <c r="C16" s="19" t="s">
        <v>28</v>
      </c>
      <c r="D16" s="43">
        <v>7850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7850</v>
      </c>
      <c r="O16" s="44">
        <f t="shared" si="2"/>
        <v>13.418803418803419</v>
      </c>
      <c r="P16" s="9"/>
    </row>
    <row r="17" spans="1:119" ht="16.5" thickBot="1">
      <c r="A17" s="13" t="s">
        <v>10</v>
      </c>
      <c r="B17" s="21"/>
      <c r="C17" s="20"/>
      <c r="D17" s="14">
        <f>SUM(D5,D10,D12,D14)</f>
        <v>261846</v>
      </c>
      <c r="E17" s="14">
        <f t="shared" ref="E17:M17" si="6">SUM(E5,E10,E12,E14)</f>
        <v>2728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0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264574</v>
      </c>
      <c r="O17" s="35">
        <f t="shared" si="2"/>
        <v>452.26324786324784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40</v>
      </c>
      <c r="M19" s="157"/>
      <c r="N19" s="157"/>
      <c r="O19" s="39">
        <v>585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customHeight="1" thickBot="1">
      <c r="A21" s="159" t="s">
        <v>32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11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16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SUM(D6:D9)</f>
        <v>131282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131282</v>
      </c>
      <c r="O5" s="30">
        <f t="shared" ref="O5:O17" si="2">(N5/O$19)</f>
        <v>215.21639344262294</v>
      </c>
      <c r="P5" s="6"/>
    </row>
    <row r="6" spans="1:133">
      <c r="A6" s="12"/>
      <c r="B6" s="42">
        <v>511</v>
      </c>
      <c r="C6" s="19" t="s">
        <v>18</v>
      </c>
      <c r="D6" s="43">
        <v>32130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32130</v>
      </c>
      <c r="O6" s="44">
        <f t="shared" si="2"/>
        <v>52.672131147540981</v>
      </c>
      <c r="P6" s="9"/>
    </row>
    <row r="7" spans="1:133">
      <c r="A7" s="12"/>
      <c r="B7" s="42">
        <v>513</v>
      </c>
      <c r="C7" s="19" t="s">
        <v>19</v>
      </c>
      <c r="D7" s="43">
        <v>2221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2221</v>
      </c>
      <c r="O7" s="44">
        <f t="shared" si="2"/>
        <v>3.6409836065573771</v>
      </c>
      <c r="P7" s="9"/>
    </row>
    <row r="8" spans="1:133">
      <c r="A8" s="12"/>
      <c r="B8" s="42">
        <v>514</v>
      </c>
      <c r="C8" s="19" t="s">
        <v>20</v>
      </c>
      <c r="D8" s="43">
        <v>14042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14042</v>
      </c>
      <c r="O8" s="44">
        <f t="shared" si="2"/>
        <v>23.019672131147541</v>
      </c>
      <c r="P8" s="9"/>
    </row>
    <row r="9" spans="1:133">
      <c r="A9" s="12"/>
      <c r="B9" s="42">
        <v>519</v>
      </c>
      <c r="C9" s="19" t="s">
        <v>21</v>
      </c>
      <c r="D9" s="43">
        <v>82889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82889</v>
      </c>
      <c r="O9" s="44">
        <f t="shared" si="2"/>
        <v>135.88360655737705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SUM(D11:D11)</f>
        <v>59571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59571</v>
      </c>
      <c r="O10" s="41">
        <f t="shared" si="2"/>
        <v>97.657377049180326</v>
      </c>
      <c r="P10" s="10"/>
    </row>
    <row r="11" spans="1:133">
      <c r="A11" s="12"/>
      <c r="B11" s="42">
        <v>534</v>
      </c>
      <c r="C11" s="19" t="s">
        <v>23</v>
      </c>
      <c r="D11" s="43">
        <v>59571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59571</v>
      </c>
      <c r="O11" s="44">
        <f t="shared" si="2"/>
        <v>97.657377049180326</v>
      </c>
      <c r="P11" s="9"/>
    </row>
    <row r="12" spans="1:133" ht="15.75">
      <c r="A12" s="26" t="s">
        <v>24</v>
      </c>
      <c r="B12" s="27"/>
      <c r="C12" s="28"/>
      <c r="D12" s="29">
        <f t="shared" ref="D12:M12" si="4">SUM(D13:D13)</f>
        <v>17615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17615</v>
      </c>
      <c r="O12" s="41">
        <f t="shared" si="2"/>
        <v>28.877049180327869</v>
      </c>
      <c r="P12" s="10"/>
    </row>
    <row r="13" spans="1:133">
      <c r="A13" s="12"/>
      <c r="B13" s="42">
        <v>541</v>
      </c>
      <c r="C13" s="19" t="s">
        <v>25</v>
      </c>
      <c r="D13" s="43">
        <v>17615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17615</v>
      </c>
      <c r="O13" s="44">
        <f t="shared" si="2"/>
        <v>28.877049180327869</v>
      </c>
      <c r="P13" s="9"/>
    </row>
    <row r="14" spans="1:133" ht="15.75">
      <c r="A14" s="26" t="s">
        <v>26</v>
      </c>
      <c r="B14" s="27"/>
      <c r="C14" s="28"/>
      <c r="D14" s="29">
        <f t="shared" ref="D14:M14" si="5">SUM(D15:D16)</f>
        <v>13998</v>
      </c>
      <c r="E14" s="29">
        <f t="shared" si="5"/>
        <v>5164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19162</v>
      </c>
      <c r="O14" s="41">
        <f t="shared" si="2"/>
        <v>31.413114754098359</v>
      </c>
      <c r="P14" s="9"/>
    </row>
    <row r="15" spans="1:133">
      <c r="A15" s="12"/>
      <c r="B15" s="42">
        <v>573</v>
      </c>
      <c r="C15" s="19" t="s">
        <v>27</v>
      </c>
      <c r="D15" s="43">
        <v>7335</v>
      </c>
      <c r="E15" s="43">
        <v>5164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12499</v>
      </c>
      <c r="O15" s="44">
        <f t="shared" si="2"/>
        <v>20.490163934426228</v>
      </c>
      <c r="P15" s="9"/>
    </row>
    <row r="16" spans="1:133" ht="15.75" thickBot="1">
      <c r="A16" s="12"/>
      <c r="B16" s="42">
        <v>579</v>
      </c>
      <c r="C16" s="19" t="s">
        <v>28</v>
      </c>
      <c r="D16" s="43">
        <v>6663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6663</v>
      </c>
      <c r="O16" s="44">
        <f t="shared" si="2"/>
        <v>10.922950819672131</v>
      </c>
      <c r="P16" s="9"/>
    </row>
    <row r="17" spans="1:119" ht="16.5" thickBot="1">
      <c r="A17" s="13" t="s">
        <v>10</v>
      </c>
      <c r="B17" s="21"/>
      <c r="C17" s="20"/>
      <c r="D17" s="14">
        <f>SUM(D5,D10,D12,D14)</f>
        <v>222466</v>
      </c>
      <c r="E17" s="14">
        <f t="shared" ref="E17:M17" si="6">SUM(E5,E10,E12,E14)</f>
        <v>5164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0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227630</v>
      </c>
      <c r="O17" s="35">
        <f t="shared" si="2"/>
        <v>373.1639344262295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36</v>
      </c>
      <c r="M19" s="157"/>
      <c r="N19" s="157"/>
      <c r="O19" s="39">
        <v>610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customHeight="1" thickBot="1">
      <c r="A21" s="159" t="s">
        <v>32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29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11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16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SUM(D6:D9)</f>
        <v>119802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119802</v>
      </c>
      <c r="O5" s="30">
        <f t="shared" ref="O5:O17" si="2">(N5/O$19)</f>
        <v>203.0542372881356</v>
      </c>
      <c r="P5" s="6"/>
    </row>
    <row r="6" spans="1:133">
      <c r="A6" s="12"/>
      <c r="B6" s="42">
        <v>511</v>
      </c>
      <c r="C6" s="19" t="s">
        <v>18</v>
      </c>
      <c r="D6" s="43">
        <v>32419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32419</v>
      </c>
      <c r="O6" s="44">
        <f t="shared" si="2"/>
        <v>54.947457627118645</v>
      </c>
      <c r="P6" s="9"/>
    </row>
    <row r="7" spans="1:133">
      <c r="A7" s="12"/>
      <c r="B7" s="42">
        <v>513</v>
      </c>
      <c r="C7" s="19" t="s">
        <v>19</v>
      </c>
      <c r="D7" s="43">
        <v>1879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1879</v>
      </c>
      <c r="O7" s="44">
        <f t="shared" si="2"/>
        <v>3.1847457627118643</v>
      </c>
      <c r="P7" s="9"/>
    </row>
    <row r="8" spans="1:133">
      <c r="A8" s="12"/>
      <c r="B8" s="42">
        <v>514</v>
      </c>
      <c r="C8" s="19" t="s">
        <v>20</v>
      </c>
      <c r="D8" s="43">
        <v>15543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15543</v>
      </c>
      <c r="O8" s="44">
        <f t="shared" si="2"/>
        <v>26.344067796610169</v>
      </c>
      <c r="P8" s="9"/>
    </row>
    <row r="9" spans="1:133">
      <c r="A9" s="12"/>
      <c r="B9" s="42">
        <v>519</v>
      </c>
      <c r="C9" s="19" t="s">
        <v>21</v>
      </c>
      <c r="D9" s="43">
        <v>69961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69961</v>
      </c>
      <c r="O9" s="44">
        <f t="shared" si="2"/>
        <v>118.57796610169491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SUM(D11:D11)</f>
        <v>95388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95388</v>
      </c>
      <c r="O10" s="41">
        <f t="shared" si="2"/>
        <v>161.67457627118645</v>
      </c>
      <c r="P10" s="10"/>
    </row>
    <row r="11" spans="1:133">
      <c r="A11" s="12"/>
      <c r="B11" s="42">
        <v>534</v>
      </c>
      <c r="C11" s="19" t="s">
        <v>23</v>
      </c>
      <c r="D11" s="43">
        <v>95388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95388</v>
      </c>
      <c r="O11" s="44">
        <f t="shared" si="2"/>
        <v>161.67457627118645</v>
      </c>
      <c r="P11" s="9"/>
    </row>
    <row r="12" spans="1:133" ht="15.75">
      <c r="A12" s="26" t="s">
        <v>24</v>
      </c>
      <c r="B12" s="27"/>
      <c r="C12" s="28"/>
      <c r="D12" s="29">
        <f t="shared" ref="D12:M12" si="4">SUM(D13:D13)</f>
        <v>23812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23812</v>
      </c>
      <c r="O12" s="41">
        <f t="shared" si="2"/>
        <v>40.359322033898302</v>
      </c>
      <c r="P12" s="10"/>
    </row>
    <row r="13" spans="1:133">
      <c r="A13" s="12"/>
      <c r="B13" s="42">
        <v>541</v>
      </c>
      <c r="C13" s="19" t="s">
        <v>25</v>
      </c>
      <c r="D13" s="43">
        <v>23812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23812</v>
      </c>
      <c r="O13" s="44">
        <f t="shared" si="2"/>
        <v>40.359322033898302</v>
      </c>
      <c r="P13" s="9"/>
    </row>
    <row r="14" spans="1:133" ht="15.75">
      <c r="A14" s="26" t="s">
        <v>26</v>
      </c>
      <c r="B14" s="27"/>
      <c r="C14" s="28"/>
      <c r="D14" s="29">
        <f t="shared" ref="D14:M14" si="5">SUM(D15:D16)</f>
        <v>14044</v>
      </c>
      <c r="E14" s="29">
        <f t="shared" si="5"/>
        <v>9614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23658</v>
      </c>
      <c r="O14" s="41">
        <f t="shared" si="2"/>
        <v>40.09830508474576</v>
      </c>
      <c r="P14" s="9"/>
    </row>
    <row r="15" spans="1:133">
      <c r="A15" s="12"/>
      <c r="B15" s="42">
        <v>573</v>
      </c>
      <c r="C15" s="19" t="s">
        <v>27</v>
      </c>
      <c r="D15" s="43">
        <v>7419</v>
      </c>
      <c r="E15" s="43">
        <v>9614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17033</v>
      </c>
      <c r="O15" s="44">
        <f t="shared" si="2"/>
        <v>28.869491525423729</v>
      </c>
      <c r="P15" s="9"/>
    </row>
    <row r="16" spans="1:133" ht="15.75" thickBot="1">
      <c r="A16" s="12"/>
      <c r="B16" s="42">
        <v>579</v>
      </c>
      <c r="C16" s="19" t="s">
        <v>28</v>
      </c>
      <c r="D16" s="43">
        <v>6625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6625</v>
      </c>
      <c r="O16" s="44">
        <f t="shared" si="2"/>
        <v>11.228813559322035</v>
      </c>
      <c r="P16" s="9"/>
    </row>
    <row r="17" spans="1:119" ht="16.5" thickBot="1">
      <c r="A17" s="13" t="s">
        <v>10</v>
      </c>
      <c r="B17" s="21"/>
      <c r="C17" s="20"/>
      <c r="D17" s="14">
        <f>SUM(D5,D10,D12,D14)</f>
        <v>253046</v>
      </c>
      <c r="E17" s="14">
        <f t="shared" ref="E17:M17" si="6">SUM(E5,E10,E12,E14)</f>
        <v>9614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0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262660</v>
      </c>
      <c r="O17" s="35">
        <f t="shared" si="2"/>
        <v>445.18644067796612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30</v>
      </c>
      <c r="M19" s="157"/>
      <c r="N19" s="157"/>
      <c r="O19" s="39">
        <v>590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thickBot="1">
      <c r="A21" s="159" t="s">
        <v>32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A21:O21"/>
    <mergeCell ref="A20:O20"/>
    <mergeCell ref="L19:N1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11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16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SUM(D6:D9)</f>
        <v>105280</v>
      </c>
      <c r="E5" s="24">
        <f t="shared" si="0"/>
        <v>100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105380</v>
      </c>
      <c r="O5" s="30">
        <f t="shared" ref="O5:O19" si="2">(N5/O$21)</f>
        <v>165.43171114599687</v>
      </c>
      <c r="P5" s="6"/>
    </row>
    <row r="6" spans="1:133">
      <c r="A6" s="12"/>
      <c r="B6" s="42">
        <v>511</v>
      </c>
      <c r="C6" s="19" t="s">
        <v>18</v>
      </c>
      <c r="D6" s="43">
        <v>32865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32865</v>
      </c>
      <c r="O6" s="44">
        <f t="shared" si="2"/>
        <v>51.593406593406591</v>
      </c>
      <c r="P6" s="9"/>
    </row>
    <row r="7" spans="1:133">
      <c r="A7" s="12"/>
      <c r="B7" s="42">
        <v>513</v>
      </c>
      <c r="C7" s="19" t="s">
        <v>19</v>
      </c>
      <c r="D7" s="43">
        <v>2332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2332</v>
      </c>
      <c r="O7" s="44">
        <f t="shared" si="2"/>
        <v>3.6609105180533752</v>
      </c>
      <c r="P7" s="9"/>
    </row>
    <row r="8" spans="1:133">
      <c r="A8" s="12"/>
      <c r="B8" s="42">
        <v>514</v>
      </c>
      <c r="C8" s="19" t="s">
        <v>20</v>
      </c>
      <c r="D8" s="43">
        <v>23758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23758</v>
      </c>
      <c r="O8" s="44">
        <f t="shared" si="2"/>
        <v>37.296703296703299</v>
      </c>
      <c r="P8" s="9"/>
    </row>
    <row r="9" spans="1:133">
      <c r="A9" s="12"/>
      <c r="B9" s="42">
        <v>519</v>
      </c>
      <c r="C9" s="19" t="s">
        <v>21</v>
      </c>
      <c r="D9" s="43">
        <v>46325</v>
      </c>
      <c r="E9" s="43">
        <v>100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46425</v>
      </c>
      <c r="O9" s="44">
        <f t="shared" si="2"/>
        <v>72.880690737833589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SUM(D11:D11)</f>
        <v>99260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99260</v>
      </c>
      <c r="O10" s="41">
        <f t="shared" si="2"/>
        <v>155.82417582417582</v>
      </c>
      <c r="P10" s="10"/>
    </row>
    <row r="11" spans="1:133">
      <c r="A11" s="12"/>
      <c r="B11" s="42">
        <v>534</v>
      </c>
      <c r="C11" s="19" t="s">
        <v>23</v>
      </c>
      <c r="D11" s="43">
        <v>99260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99260</v>
      </c>
      <c r="O11" s="44">
        <f t="shared" si="2"/>
        <v>155.82417582417582</v>
      </c>
      <c r="P11" s="9"/>
    </row>
    <row r="12" spans="1:133" ht="15.75">
      <c r="A12" s="26" t="s">
        <v>24</v>
      </c>
      <c r="B12" s="27"/>
      <c r="C12" s="28"/>
      <c r="D12" s="29">
        <f t="shared" ref="D12:M12" si="4">SUM(D13:D13)</f>
        <v>11454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11454</v>
      </c>
      <c r="O12" s="41">
        <f t="shared" si="2"/>
        <v>17.981161695447408</v>
      </c>
      <c r="P12" s="10"/>
    </row>
    <row r="13" spans="1:133">
      <c r="A13" s="12"/>
      <c r="B13" s="42">
        <v>541</v>
      </c>
      <c r="C13" s="19" t="s">
        <v>25</v>
      </c>
      <c r="D13" s="43">
        <v>11454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11454</v>
      </c>
      <c r="O13" s="44">
        <f t="shared" si="2"/>
        <v>17.981161695447408</v>
      </c>
      <c r="P13" s="9"/>
    </row>
    <row r="14" spans="1:133" ht="15.75">
      <c r="A14" s="26" t="s">
        <v>26</v>
      </c>
      <c r="B14" s="27"/>
      <c r="C14" s="28"/>
      <c r="D14" s="29">
        <f t="shared" ref="D14:M14" si="5">SUM(D15:D16)</f>
        <v>14649</v>
      </c>
      <c r="E14" s="29">
        <f t="shared" si="5"/>
        <v>39099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53748</v>
      </c>
      <c r="O14" s="41">
        <f t="shared" si="2"/>
        <v>84.376766091051806</v>
      </c>
      <c r="P14" s="9"/>
    </row>
    <row r="15" spans="1:133">
      <c r="A15" s="12"/>
      <c r="B15" s="42">
        <v>573</v>
      </c>
      <c r="C15" s="19" t="s">
        <v>27</v>
      </c>
      <c r="D15" s="43">
        <v>7834</v>
      </c>
      <c r="E15" s="43">
        <v>39099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46933</v>
      </c>
      <c r="O15" s="44">
        <f t="shared" si="2"/>
        <v>73.678178963893245</v>
      </c>
      <c r="P15" s="9"/>
    </row>
    <row r="16" spans="1:133">
      <c r="A16" s="12"/>
      <c r="B16" s="42">
        <v>579</v>
      </c>
      <c r="C16" s="19" t="s">
        <v>28</v>
      </c>
      <c r="D16" s="43">
        <v>6815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6815</v>
      </c>
      <c r="O16" s="44">
        <f t="shared" si="2"/>
        <v>10.698587127158556</v>
      </c>
      <c r="P16" s="9"/>
    </row>
    <row r="17" spans="1:119" ht="15.75">
      <c r="A17" s="26" t="s">
        <v>34</v>
      </c>
      <c r="B17" s="27"/>
      <c r="C17" s="28"/>
      <c r="D17" s="29">
        <f t="shared" ref="D17:M17" si="6">SUM(D18:D18)</f>
        <v>6000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6000</v>
      </c>
      <c r="O17" s="41">
        <f t="shared" si="2"/>
        <v>9.419152276295133</v>
      </c>
      <c r="P17" s="9"/>
    </row>
    <row r="18" spans="1:119" ht="15.75" thickBot="1">
      <c r="A18" s="12"/>
      <c r="B18" s="42">
        <v>581</v>
      </c>
      <c r="C18" s="19" t="s">
        <v>35</v>
      </c>
      <c r="D18" s="43">
        <v>6000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6000</v>
      </c>
      <c r="O18" s="44">
        <f t="shared" si="2"/>
        <v>9.419152276295133</v>
      </c>
      <c r="P18" s="9"/>
    </row>
    <row r="19" spans="1:119" ht="16.5" thickBot="1">
      <c r="A19" s="13" t="s">
        <v>10</v>
      </c>
      <c r="B19" s="21"/>
      <c r="C19" s="20"/>
      <c r="D19" s="14">
        <f>SUM(D5,D10,D12,D14,D17)</f>
        <v>236643</v>
      </c>
      <c r="E19" s="14">
        <f t="shared" ref="E19:M19" si="7">SUM(E5,E10,E12,E14,E17)</f>
        <v>39199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0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275842</v>
      </c>
      <c r="O19" s="35">
        <f t="shared" si="2"/>
        <v>433.03296703296701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38</v>
      </c>
      <c r="M21" s="157"/>
      <c r="N21" s="157"/>
      <c r="O21" s="39">
        <v>637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32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11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16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SUM(D6:D9)</f>
        <v>126925</v>
      </c>
      <c r="E5" s="24">
        <f t="shared" si="0"/>
        <v>7978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134903</v>
      </c>
      <c r="O5" s="30">
        <f t="shared" ref="O5:O19" si="2">(N5/O$21)</f>
        <v>210.45709828393134</v>
      </c>
      <c r="P5" s="6"/>
    </row>
    <row r="6" spans="1:133">
      <c r="A6" s="12"/>
      <c r="B6" s="42">
        <v>511</v>
      </c>
      <c r="C6" s="19" t="s">
        <v>18</v>
      </c>
      <c r="D6" s="43">
        <v>21714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21714</v>
      </c>
      <c r="O6" s="44">
        <f t="shared" si="2"/>
        <v>33.875195007800315</v>
      </c>
      <c r="P6" s="9"/>
    </row>
    <row r="7" spans="1:133">
      <c r="A7" s="12"/>
      <c r="B7" s="42">
        <v>513</v>
      </c>
      <c r="C7" s="19" t="s">
        <v>19</v>
      </c>
      <c r="D7" s="43">
        <v>16260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16260</v>
      </c>
      <c r="O7" s="44">
        <f t="shared" si="2"/>
        <v>25.366614664586585</v>
      </c>
      <c r="P7" s="9"/>
    </row>
    <row r="8" spans="1:133">
      <c r="A8" s="12"/>
      <c r="B8" s="42">
        <v>514</v>
      </c>
      <c r="C8" s="19" t="s">
        <v>20</v>
      </c>
      <c r="D8" s="43">
        <v>27633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27633</v>
      </c>
      <c r="O8" s="44">
        <f t="shared" si="2"/>
        <v>43.10920436817473</v>
      </c>
      <c r="P8" s="9"/>
    </row>
    <row r="9" spans="1:133">
      <c r="A9" s="12"/>
      <c r="B9" s="42">
        <v>519</v>
      </c>
      <c r="C9" s="19" t="s">
        <v>21</v>
      </c>
      <c r="D9" s="43">
        <v>61318</v>
      </c>
      <c r="E9" s="43">
        <v>7978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69296</v>
      </c>
      <c r="O9" s="44">
        <f t="shared" si="2"/>
        <v>108.10608424336974</v>
      </c>
      <c r="P9" s="9"/>
    </row>
    <row r="10" spans="1:133" ht="15.75">
      <c r="A10" s="26" t="s">
        <v>45</v>
      </c>
      <c r="B10" s="27"/>
      <c r="C10" s="28"/>
      <c r="D10" s="29">
        <f t="shared" ref="D10:M10" si="3">SUM(D11:D11)</f>
        <v>670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670</v>
      </c>
      <c r="O10" s="41">
        <f t="shared" si="2"/>
        <v>1.045241809672387</v>
      </c>
      <c r="P10" s="10"/>
    </row>
    <row r="11" spans="1:133">
      <c r="A11" s="12"/>
      <c r="B11" s="42">
        <v>521</v>
      </c>
      <c r="C11" s="19" t="s">
        <v>46</v>
      </c>
      <c r="D11" s="43">
        <v>670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670</v>
      </c>
      <c r="O11" s="44">
        <f t="shared" si="2"/>
        <v>1.045241809672387</v>
      </c>
      <c r="P11" s="9"/>
    </row>
    <row r="12" spans="1:133" ht="15.75">
      <c r="A12" s="26" t="s">
        <v>22</v>
      </c>
      <c r="B12" s="27"/>
      <c r="C12" s="28"/>
      <c r="D12" s="29">
        <f t="shared" ref="D12:M12" si="4">SUM(D13:D13)</f>
        <v>58374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58374</v>
      </c>
      <c r="O12" s="41">
        <f t="shared" si="2"/>
        <v>91.067082683307333</v>
      </c>
      <c r="P12" s="10"/>
    </row>
    <row r="13" spans="1:133">
      <c r="A13" s="12"/>
      <c r="B13" s="42">
        <v>534</v>
      </c>
      <c r="C13" s="19" t="s">
        <v>23</v>
      </c>
      <c r="D13" s="43">
        <v>58374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58374</v>
      </c>
      <c r="O13" s="44">
        <f t="shared" si="2"/>
        <v>91.067082683307333</v>
      </c>
      <c r="P13" s="9"/>
    </row>
    <row r="14" spans="1:133" ht="15.75">
      <c r="A14" s="26" t="s">
        <v>24</v>
      </c>
      <c r="B14" s="27"/>
      <c r="C14" s="28"/>
      <c r="D14" s="29">
        <f t="shared" ref="D14:M14" si="5">SUM(D15:D15)</f>
        <v>30189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30189</v>
      </c>
      <c r="O14" s="41">
        <f t="shared" si="2"/>
        <v>47.096723868954761</v>
      </c>
      <c r="P14" s="10"/>
    </row>
    <row r="15" spans="1:133">
      <c r="A15" s="12"/>
      <c r="B15" s="42">
        <v>541</v>
      </c>
      <c r="C15" s="19" t="s">
        <v>25</v>
      </c>
      <c r="D15" s="43">
        <v>30189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30189</v>
      </c>
      <c r="O15" s="44">
        <f t="shared" si="2"/>
        <v>47.096723868954761</v>
      </c>
      <c r="P15" s="9"/>
    </row>
    <row r="16" spans="1:133" ht="15.75">
      <c r="A16" s="26" t="s">
        <v>26</v>
      </c>
      <c r="B16" s="27"/>
      <c r="C16" s="28"/>
      <c r="D16" s="29">
        <f t="shared" ref="D16:M16" si="6">SUM(D17:D18)</f>
        <v>9148</v>
      </c>
      <c r="E16" s="29">
        <f t="shared" si="6"/>
        <v>23677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32825</v>
      </c>
      <c r="O16" s="41">
        <f t="shared" si="2"/>
        <v>51.209048361934478</v>
      </c>
      <c r="P16" s="9"/>
    </row>
    <row r="17" spans="1:119">
      <c r="A17" s="12"/>
      <c r="B17" s="42">
        <v>573</v>
      </c>
      <c r="C17" s="19" t="s">
        <v>27</v>
      </c>
      <c r="D17" s="43">
        <v>4637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4637</v>
      </c>
      <c r="O17" s="44">
        <f t="shared" si="2"/>
        <v>7.2340093603744151</v>
      </c>
      <c r="P17" s="9"/>
    </row>
    <row r="18" spans="1:119" ht="15.75" thickBot="1">
      <c r="A18" s="12"/>
      <c r="B18" s="42">
        <v>579</v>
      </c>
      <c r="C18" s="19" t="s">
        <v>28</v>
      </c>
      <c r="D18" s="43">
        <v>4511</v>
      </c>
      <c r="E18" s="43">
        <v>23677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28188</v>
      </c>
      <c r="O18" s="44">
        <f t="shared" si="2"/>
        <v>43.975039001560063</v>
      </c>
      <c r="P18" s="9"/>
    </row>
    <row r="19" spans="1:119" ht="16.5" thickBot="1">
      <c r="A19" s="13" t="s">
        <v>10</v>
      </c>
      <c r="B19" s="21"/>
      <c r="C19" s="20"/>
      <c r="D19" s="14">
        <f>SUM(D5,D10,D12,D14,D16)</f>
        <v>225306</v>
      </c>
      <c r="E19" s="14">
        <f t="shared" ref="E19:M19" si="7">SUM(E5,E10,E12,E14,E16)</f>
        <v>31655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0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256961</v>
      </c>
      <c r="O19" s="35">
        <f t="shared" si="2"/>
        <v>400.8751950078003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47</v>
      </c>
      <c r="M21" s="157"/>
      <c r="N21" s="157"/>
      <c r="O21" s="39">
        <v>641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32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11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16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SUM(D6:D9)</f>
        <v>308832</v>
      </c>
      <c r="E5" s="24">
        <f t="shared" si="0"/>
        <v>5059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313891</v>
      </c>
      <c r="O5" s="30">
        <f t="shared" ref="O5:O20" si="2">(N5/O$22)</f>
        <v>494.31653543307084</v>
      </c>
      <c r="P5" s="6"/>
    </row>
    <row r="6" spans="1:133">
      <c r="A6" s="12"/>
      <c r="B6" s="42">
        <v>511</v>
      </c>
      <c r="C6" s="19" t="s">
        <v>18</v>
      </c>
      <c r="D6" s="43">
        <v>19074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19074</v>
      </c>
      <c r="O6" s="44">
        <f t="shared" si="2"/>
        <v>30.03779527559055</v>
      </c>
      <c r="P6" s="9"/>
    </row>
    <row r="7" spans="1:133">
      <c r="A7" s="12"/>
      <c r="B7" s="42">
        <v>513</v>
      </c>
      <c r="C7" s="19" t="s">
        <v>19</v>
      </c>
      <c r="D7" s="43">
        <v>17180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17180</v>
      </c>
      <c r="O7" s="44">
        <f t="shared" si="2"/>
        <v>27.055118110236222</v>
      </c>
      <c r="P7" s="9"/>
    </row>
    <row r="8" spans="1:133">
      <c r="A8" s="12"/>
      <c r="B8" s="42">
        <v>514</v>
      </c>
      <c r="C8" s="19" t="s">
        <v>20</v>
      </c>
      <c r="D8" s="43">
        <v>39524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39524</v>
      </c>
      <c r="O8" s="44">
        <f t="shared" si="2"/>
        <v>62.242519685039369</v>
      </c>
      <c r="P8" s="9"/>
    </row>
    <row r="9" spans="1:133">
      <c r="A9" s="12"/>
      <c r="B9" s="42">
        <v>519</v>
      </c>
      <c r="C9" s="19" t="s">
        <v>21</v>
      </c>
      <c r="D9" s="43">
        <v>233054</v>
      </c>
      <c r="E9" s="43">
        <v>5059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238113</v>
      </c>
      <c r="O9" s="44">
        <f t="shared" si="2"/>
        <v>374.98110236220475</v>
      </c>
      <c r="P9" s="9"/>
    </row>
    <row r="10" spans="1:133" ht="15.75">
      <c r="A10" s="26" t="s">
        <v>45</v>
      </c>
      <c r="B10" s="27"/>
      <c r="C10" s="28"/>
      <c r="D10" s="29">
        <f t="shared" ref="D10:M10" si="3">SUM(D11:D12)</f>
        <v>27414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27414</v>
      </c>
      <c r="O10" s="41">
        <f t="shared" si="2"/>
        <v>43.171653543307087</v>
      </c>
      <c r="P10" s="10"/>
    </row>
    <row r="11" spans="1:133">
      <c r="A11" s="12"/>
      <c r="B11" s="42">
        <v>521</v>
      </c>
      <c r="C11" s="19" t="s">
        <v>46</v>
      </c>
      <c r="D11" s="43">
        <v>2289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2289</v>
      </c>
      <c r="O11" s="44">
        <f t="shared" si="2"/>
        <v>3.6047244094488189</v>
      </c>
      <c r="P11" s="9"/>
    </row>
    <row r="12" spans="1:133">
      <c r="A12" s="12"/>
      <c r="B12" s="42">
        <v>524</v>
      </c>
      <c r="C12" s="19" t="s">
        <v>54</v>
      </c>
      <c r="D12" s="43">
        <v>25125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25125</v>
      </c>
      <c r="O12" s="44">
        <f t="shared" si="2"/>
        <v>39.566929133858267</v>
      </c>
      <c r="P12" s="9"/>
    </row>
    <row r="13" spans="1:133" ht="15.75">
      <c r="A13" s="26" t="s">
        <v>22</v>
      </c>
      <c r="B13" s="27"/>
      <c r="C13" s="28"/>
      <c r="D13" s="29">
        <f t="shared" ref="D13:M13" si="4">SUM(D14:D14)</f>
        <v>58384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58384</v>
      </c>
      <c r="O13" s="41">
        <f t="shared" si="2"/>
        <v>91.943307086614169</v>
      </c>
      <c r="P13" s="10"/>
    </row>
    <row r="14" spans="1:133">
      <c r="A14" s="12"/>
      <c r="B14" s="42">
        <v>534</v>
      </c>
      <c r="C14" s="19" t="s">
        <v>23</v>
      </c>
      <c r="D14" s="43">
        <v>58384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58384</v>
      </c>
      <c r="O14" s="44">
        <f t="shared" si="2"/>
        <v>91.943307086614169</v>
      </c>
      <c r="P14" s="9"/>
    </row>
    <row r="15" spans="1:133" ht="15.75">
      <c r="A15" s="26" t="s">
        <v>24</v>
      </c>
      <c r="B15" s="27"/>
      <c r="C15" s="28"/>
      <c r="D15" s="29">
        <f t="shared" ref="D15:M15" si="5">SUM(D16:D16)</f>
        <v>43616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43616</v>
      </c>
      <c r="O15" s="41">
        <f t="shared" si="2"/>
        <v>68.68661417322835</v>
      </c>
      <c r="P15" s="10"/>
    </row>
    <row r="16" spans="1:133">
      <c r="A16" s="12"/>
      <c r="B16" s="42">
        <v>541</v>
      </c>
      <c r="C16" s="19" t="s">
        <v>25</v>
      </c>
      <c r="D16" s="43">
        <v>43616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43616</v>
      </c>
      <c r="O16" s="44">
        <f t="shared" si="2"/>
        <v>68.68661417322835</v>
      </c>
      <c r="P16" s="9"/>
    </row>
    <row r="17" spans="1:119" ht="15.75">
      <c r="A17" s="26" t="s">
        <v>26</v>
      </c>
      <c r="B17" s="27"/>
      <c r="C17" s="28"/>
      <c r="D17" s="29">
        <f t="shared" ref="D17:M17" si="6">SUM(D18:D19)</f>
        <v>9760</v>
      </c>
      <c r="E17" s="29">
        <f t="shared" si="6"/>
        <v>16474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26234</v>
      </c>
      <c r="O17" s="41">
        <f t="shared" si="2"/>
        <v>41.31338582677165</v>
      </c>
      <c r="P17" s="9"/>
    </row>
    <row r="18" spans="1:119">
      <c r="A18" s="12"/>
      <c r="B18" s="42">
        <v>573</v>
      </c>
      <c r="C18" s="19" t="s">
        <v>27</v>
      </c>
      <c r="D18" s="43">
        <v>4465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4465</v>
      </c>
      <c r="O18" s="44">
        <f t="shared" si="2"/>
        <v>7.0314960629921259</v>
      </c>
      <c r="P18" s="9"/>
    </row>
    <row r="19" spans="1:119" ht="15.75" thickBot="1">
      <c r="A19" s="12"/>
      <c r="B19" s="42">
        <v>579</v>
      </c>
      <c r="C19" s="19" t="s">
        <v>28</v>
      </c>
      <c r="D19" s="43">
        <v>5295</v>
      </c>
      <c r="E19" s="43">
        <v>16474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21769</v>
      </c>
      <c r="O19" s="44">
        <f t="shared" si="2"/>
        <v>34.281889763779525</v>
      </c>
      <c r="P19" s="9"/>
    </row>
    <row r="20" spans="1:119" ht="16.5" thickBot="1">
      <c r="A20" s="13" t="s">
        <v>10</v>
      </c>
      <c r="B20" s="21"/>
      <c r="C20" s="20"/>
      <c r="D20" s="14">
        <f>SUM(D5,D10,D13,D15,D17)</f>
        <v>448006</v>
      </c>
      <c r="E20" s="14">
        <f t="shared" ref="E20:M20" si="7">SUM(E5,E10,E13,E15,E17)</f>
        <v>21533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0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469539</v>
      </c>
      <c r="O20" s="35">
        <f t="shared" si="2"/>
        <v>739.4314960629921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55</v>
      </c>
      <c r="M22" s="157"/>
      <c r="N22" s="157"/>
      <c r="O22" s="39">
        <v>635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32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11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70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71</v>
      </c>
      <c r="N4" s="32" t="s">
        <v>5</v>
      </c>
      <c r="O4" s="32" t="s">
        <v>72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17</v>
      </c>
      <c r="B5" s="23"/>
      <c r="C5" s="23"/>
      <c r="D5" s="24">
        <f t="shared" ref="D5:N5" si="0">SUM(D6:D8)</f>
        <v>217519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217519</v>
      </c>
      <c r="P5" s="30">
        <f t="shared" ref="P5:P16" si="1">(O5/P$18)</f>
        <v>378.95296167247386</v>
      </c>
      <c r="Q5" s="6"/>
    </row>
    <row r="6" spans="1:134">
      <c r="A6" s="12"/>
      <c r="B6" s="42">
        <v>511</v>
      </c>
      <c r="C6" s="19" t="s">
        <v>18</v>
      </c>
      <c r="D6" s="43">
        <v>54053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54053</v>
      </c>
      <c r="P6" s="44">
        <f t="shared" si="1"/>
        <v>94.168989547038322</v>
      </c>
      <c r="Q6" s="9"/>
    </row>
    <row r="7" spans="1:134">
      <c r="A7" s="12"/>
      <c r="B7" s="42">
        <v>513</v>
      </c>
      <c r="C7" s="19" t="s">
        <v>19</v>
      </c>
      <c r="D7" s="43">
        <v>72337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8" si="2">SUM(D7:N7)</f>
        <v>72337</v>
      </c>
      <c r="P7" s="44">
        <f t="shared" si="1"/>
        <v>126.02264808362369</v>
      </c>
      <c r="Q7" s="9"/>
    </row>
    <row r="8" spans="1:134">
      <c r="A8" s="12"/>
      <c r="B8" s="42">
        <v>519</v>
      </c>
      <c r="C8" s="19" t="s">
        <v>21</v>
      </c>
      <c r="D8" s="43">
        <v>91129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91129</v>
      </c>
      <c r="P8" s="44">
        <f t="shared" si="1"/>
        <v>158.76132404181186</v>
      </c>
      <c r="Q8" s="9"/>
    </row>
    <row r="9" spans="1:134" ht="15.75">
      <c r="A9" s="26" t="s">
        <v>22</v>
      </c>
      <c r="B9" s="27"/>
      <c r="C9" s="28"/>
      <c r="D9" s="29">
        <f t="shared" ref="D9:N9" si="3">SUM(D10:D11)</f>
        <v>63888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3"/>
        <v>0</v>
      </c>
      <c r="O9" s="40">
        <f>SUM(D9:N9)</f>
        <v>63888</v>
      </c>
      <c r="P9" s="41">
        <f t="shared" si="1"/>
        <v>111.30313588850174</v>
      </c>
      <c r="Q9" s="10"/>
    </row>
    <row r="10" spans="1:134">
      <c r="A10" s="12"/>
      <c r="B10" s="42">
        <v>534</v>
      </c>
      <c r="C10" s="19" t="s">
        <v>23</v>
      </c>
      <c r="D10" s="43">
        <v>63218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ref="O10:O13" si="4">SUM(D10:N10)</f>
        <v>63218</v>
      </c>
      <c r="P10" s="44">
        <f t="shared" si="1"/>
        <v>110.13588850174216</v>
      </c>
      <c r="Q10" s="9"/>
    </row>
    <row r="11" spans="1:134">
      <c r="A11" s="12"/>
      <c r="B11" s="42">
        <v>539</v>
      </c>
      <c r="C11" s="19" t="s">
        <v>42</v>
      </c>
      <c r="D11" s="43">
        <v>670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4"/>
        <v>670</v>
      </c>
      <c r="P11" s="44">
        <f t="shared" si="1"/>
        <v>1.1672473867595818</v>
      </c>
      <c r="Q11" s="9"/>
    </row>
    <row r="12" spans="1:134" ht="15.75">
      <c r="A12" s="26" t="s">
        <v>26</v>
      </c>
      <c r="B12" s="27"/>
      <c r="C12" s="28"/>
      <c r="D12" s="29">
        <f t="shared" ref="D12:N12" si="5">SUM(D13:D13)</f>
        <v>21448</v>
      </c>
      <c r="E12" s="29">
        <f t="shared" si="5"/>
        <v>49798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5"/>
        <v>0</v>
      </c>
      <c r="O12" s="29">
        <f>SUM(D12:N12)</f>
        <v>71246</v>
      </c>
      <c r="P12" s="41">
        <f t="shared" si="1"/>
        <v>124.1219512195122</v>
      </c>
      <c r="Q12" s="9"/>
    </row>
    <row r="13" spans="1:134">
      <c r="A13" s="12"/>
      <c r="B13" s="42">
        <v>573</v>
      </c>
      <c r="C13" s="19" t="s">
        <v>27</v>
      </c>
      <c r="D13" s="43">
        <v>21448</v>
      </c>
      <c r="E13" s="43">
        <v>49798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4"/>
        <v>71246</v>
      </c>
      <c r="P13" s="44">
        <f t="shared" si="1"/>
        <v>124.1219512195122</v>
      </c>
      <c r="Q13" s="9"/>
    </row>
    <row r="14" spans="1:134" ht="15.75">
      <c r="A14" s="26" t="s">
        <v>34</v>
      </c>
      <c r="B14" s="27"/>
      <c r="C14" s="28"/>
      <c r="D14" s="29">
        <f t="shared" ref="D14:N14" si="6">SUM(D15:D15)</f>
        <v>23342</v>
      </c>
      <c r="E14" s="29">
        <f t="shared" si="6"/>
        <v>0</v>
      </c>
      <c r="F14" s="29">
        <f t="shared" si="6"/>
        <v>0</v>
      </c>
      <c r="G14" s="29">
        <f t="shared" si="6"/>
        <v>0</v>
      </c>
      <c r="H14" s="29">
        <f t="shared" si="6"/>
        <v>0</v>
      </c>
      <c r="I14" s="29">
        <f t="shared" si="6"/>
        <v>0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6"/>
        <v>0</v>
      </c>
      <c r="O14" s="29">
        <f>SUM(D14:N14)</f>
        <v>23342</v>
      </c>
      <c r="P14" s="41">
        <f t="shared" si="1"/>
        <v>40.665505226480839</v>
      </c>
      <c r="Q14" s="9"/>
    </row>
    <row r="15" spans="1:134" ht="15.75" thickBot="1">
      <c r="A15" s="12"/>
      <c r="B15" s="42">
        <v>581</v>
      </c>
      <c r="C15" s="19" t="s">
        <v>73</v>
      </c>
      <c r="D15" s="43">
        <v>23342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>SUM(D15:N15)</f>
        <v>23342</v>
      </c>
      <c r="P15" s="44">
        <f t="shared" si="1"/>
        <v>40.665505226480839</v>
      </c>
      <c r="Q15" s="9"/>
    </row>
    <row r="16" spans="1:134" ht="16.5" thickBot="1">
      <c r="A16" s="13" t="s">
        <v>10</v>
      </c>
      <c r="B16" s="21"/>
      <c r="C16" s="20"/>
      <c r="D16" s="14">
        <f>SUM(D5,D9,D12,D14)</f>
        <v>326197</v>
      </c>
      <c r="E16" s="14">
        <f t="shared" ref="E16:N16" si="7">SUM(E5,E9,E12,E14)</f>
        <v>49798</v>
      </c>
      <c r="F16" s="14">
        <f t="shared" si="7"/>
        <v>0</v>
      </c>
      <c r="G16" s="14">
        <f t="shared" si="7"/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14">
        <f t="shared" si="7"/>
        <v>0</v>
      </c>
      <c r="L16" s="14">
        <f t="shared" si="7"/>
        <v>0</v>
      </c>
      <c r="M16" s="14">
        <f t="shared" si="7"/>
        <v>0</v>
      </c>
      <c r="N16" s="14">
        <f t="shared" si="7"/>
        <v>0</v>
      </c>
      <c r="O16" s="14">
        <f>SUM(D16:N16)</f>
        <v>375995</v>
      </c>
      <c r="P16" s="35">
        <f t="shared" si="1"/>
        <v>655.04355400696863</v>
      </c>
      <c r="Q16" s="6"/>
      <c r="R16" s="2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</row>
    <row r="17" spans="1:16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8"/>
    </row>
    <row r="18" spans="1:16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38"/>
      <c r="M18" s="157" t="s">
        <v>76</v>
      </c>
      <c r="N18" s="157"/>
      <c r="O18" s="157"/>
      <c r="P18" s="39">
        <v>574</v>
      </c>
    </row>
    <row r="19" spans="1:16">
      <c r="A19" s="158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6"/>
    </row>
    <row r="20" spans="1:16" ht="15.75" customHeight="1" thickBot="1">
      <c r="A20" s="159" t="s">
        <v>32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9"/>
    </row>
  </sheetData>
  <mergeCells count="10">
    <mergeCell ref="M18:O18"/>
    <mergeCell ref="A19:P19"/>
    <mergeCell ref="A20:P2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69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11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70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71</v>
      </c>
      <c r="N4" s="32" t="s">
        <v>5</v>
      </c>
      <c r="O4" s="32" t="s">
        <v>72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17</v>
      </c>
      <c r="B5" s="23"/>
      <c r="C5" s="23"/>
      <c r="D5" s="24">
        <f t="shared" ref="D5:N5" si="0">SUM(D6:D8)</f>
        <v>196847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8" si="1">SUM(D5:N5)</f>
        <v>196847</v>
      </c>
      <c r="P5" s="30">
        <f t="shared" ref="P5:P18" si="2">(O5/P$20)</f>
        <v>322.17184942716858</v>
      </c>
      <c r="Q5" s="6"/>
    </row>
    <row r="6" spans="1:134">
      <c r="A6" s="12"/>
      <c r="B6" s="42">
        <v>511</v>
      </c>
      <c r="C6" s="19" t="s">
        <v>18</v>
      </c>
      <c r="D6" s="43">
        <v>51630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51630</v>
      </c>
      <c r="P6" s="44">
        <f t="shared" si="2"/>
        <v>84.500818330605568</v>
      </c>
      <c r="Q6" s="9"/>
    </row>
    <row r="7" spans="1:134">
      <c r="A7" s="12"/>
      <c r="B7" s="42">
        <v>513</v>
      </c>
      <c r="C7" s="19" t="s">
        <v>19</v>
      </c>
      <c r="D7" s="43">
        <v>55970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55970</v>
      </c>
      <c r="P7" s="44">
        <f t="shared" si="2"/>
        <v>91.603927986906712</v>
      </c>
      <c r="Q7" s="9"/>
    </row>
    <row r="8" spans="1:134">
      <c r="A8" s="12"/>
      <c r="B8" s="42">
        <v>519</v>
      </c>
      <c r="C8" s="19" t="s">
        <v>21</v>
      </c>
      <c r="D8" s="43">
        <v>89247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89247</v>
      </c>
      <c r="P8" s="44">
        <f t="shared" si="2"/>
        <v>146.0671031096563</v>
      </c>
      <c r="Q8" s="9"/>
    </row>
    <row r="9" spans="1:134" ht="15.75">
      <c r="A9" s="26" t="s">
        <v>22</v>
      </c>
      <c r="B9" s="27"/>
      <c r="C9" s="28"/>
      <c r="D9" s="29">
        <f t="shared" ref="D9:N9" si="3">SUM(D10:D11)</f>
        <v>63951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3"/>
        <v>0</v>
      </c>
      <c r="O9" s="40">
        <f t="shared" si="1"/>
        <v>63951</v>
      </c>
      <c r="P9" s="41">
        <f t="shared" si="2"/>
        <v>104.66612111292963</v>
      </c>
      <c r="Q9" s="10"/>
    </row>
    <row r="10" spans="1:134">
      <c r="A10" s="12"/>
      <c r="B10" s="42">
        <v>534</v>
      </c>
      <c r="C10" s="19" t="s">
        <v>23</v>
      </c>
      <c r="D10" s="43">
        <v>62962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62962</v>
      </c>
      <c r="P10" s="44">
        <f t="shared" si="2"/>
        <v>103.04746317512274</v>
      </c>
      <c r="Q10" s="9"/>
    </row>
    <row r="11" spans="1:134">
      <c r="A11" s="12"/>
      <c r="B11" s="42">
        <v>539</v>
      </c>
      <c r="C11" s="19" t="s">
        <v>42</v>
      </c>
      <c r="D11" s="43">
        <v>989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989</v>
      </c>
      <c r="P11" s="44">
        <f t="shared" si="2"/>
        <v>1.6186579378068739</v>
      </c>
      <c r="Q11" s="9"/>
    </row>
    <row r="12" spans="1:134" ht="15.75">
      <c r="A12" s="26" t="s">
        <v>24</v>
      </c>
      <c r="B12" s="27"/>
      <c r="C12" s="28"/>
      <c r="D12" s="29">
        <f t="shared" ref="D12:N12" si="4">SUM(D13:D13)</f>
        <v>145907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4"/>
        <v>0</v>
      </c>
      <c r="O12" s="29">
        <f t="shared" si="1"/>
        <v>145907</v>
      </c>
      <c r="P12" s="41">
        <f t="shared" si="2"/>
        <v>238.80032733224223</v>
      </c>
      <c r="Q12" s="10"/>
    </row>
    <row r="13" spans="1:134">
      <c r="A13" s="12"/>
      <c r="B13" s="42">
        <v>541</v>
      </c>
      <c r="C13" s="19" t="s">
        <v>25</v>
      </c>
      <c r="D13" s="43">
        <v>145907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145907</v>
      </c>
      <c r="P13" s="44">
        <f t="shared" si="2"/>
        <v>238.80032733224223</v>
      </c>
      <c r="Q13" s="9"/>
    </row>
    <row r="14" spans="1:134" ht="15.75">
      <c r="A14" s="26" t="s">
        <v>26</v>
      </c>
      <c r="B14" s="27"/>
      <c r="C14" s="28"/>
      <c r="D14" s="29">
        <f t="shared" ref="D14:N14" si="5">SUM(D15:D15)</f>
        <v>19568</v>
      </c>
      <c r="E14" s="29">
        <f t="shared" si="5"/>
        <v>26140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5"/>
        <v>0</v>
      </c>
      <c r="O14" s="29">
        <f t="shared" si="1"/>
        <v>45708</v>
      </c>
      <c r="P14" s="41">
        <f t="shared" si="2"/>
        <v>74.808510638297875</v>
      </c>
      <c r="Q14" s="9"/>
    </row>
    <row r="15" spans="1:134">
      <c r="A15" s="12"/>
      <c r="B15" s="42">
        <v>573</v>
      </c>
      <c r="C15" s="19" t="s">
        <v>27</v>
      </c>
      <c r="D15" s="43">
        <v>19568</v>
      </c>
      <c r="E15" s="43">
        <v>26140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45708</v>
      </c>
      <c r="P15" s="44">
        <f t="shared" si="2"/>
        <v>74.808510638297875</v>
      </c>
      <c r="Q15" s="9"/>
    </row>
    <row r="16" spans="1:134" ht="15.75">
      <c r="A16" s="26" t="s">
        <v>34</v>
      </c>
      <c r="B16" s="27"/>
      <c r="C16" s="28"/>
      <c r="D16" s="29">
        <f t="shared" ref="D16:N16" si="6">SUM(D17:D17)</f>
        <v>0</v>
      </c>
      <c r="E16" s="29">
        <f t="shared" si="6"/>
        <v>16493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6"/>
        <v>0</v>
      </c>
      <c r="O16" s="29">
        <f t="shared" si="1"/>
        <v>16493</v>
      </c>
      <c r="P16" s="41">
        <f t="shared" si="2"/>
        <v>26.993453355155484</v>
      </c>
      <c r="Q16" s="9"/>
    </row>
    <row r="17" spans="1:120" ht="15.75" thickBot="1">
      <c r="A17" s="12"/>
      <c r="B17" s="42">
        <v>581</v>
      </c>
      <c r="C17" s="19" t="s">
        <v>73</v>
      </c>
      <c r="D17" s="43">
        <v>0</v>
      </c>
      <c r="E17" s="43">
        <v>16493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16493</v>
      </c>
      <c r="P17" s="44">
        <f t="shared" si="2"/>
        <v>26.993453355155484</v>
      </c>
      <c r="Q17" s="9"/>
    </row>
    <row r="18" spans="1:120" ht="16.5" thickBot="1">
      <c r="A18" s="13" t="s">
        <v>10</v>
      </c>
      <c r="B18" s="21"/>
      <c r="C18" s="20"/>
      <c r="D18" s="14">
        <f>SUM(D5,D9,D12,D14,D16)</f>
        <v>426273</v>
      </c>
      <c r="E18" s="14">
        <f t="shared" ref="E18:N18" si="7">SUM(E5,E9,E12,E14,E16)</f>
        <v>42633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0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7"/>
        <v>0</v>
      </c>
      <c r="O18" s="14">
        <f t="shared" si="1"/>
        <v>468906</v>
      </c>
      <c r="P18" s="35">
        <f t="shared" si="2"/>
        <v>767.44026186579379</v>
      </c>
      <c r="Q18" s="6"/>
      <c r="R18" s="2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</row>
    <row r="19" spans="1:120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8"/>
    </row>
    <row r="20" spans="1:120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157" t="s">
        <v>74</v>
      </c>
      <c r="N20" s="157"/>
      <c r="O20" s="157"/>
      <c r="P20" s="39">
        <v>611</v>
      </c>
    </row>
    <row r="21" spans="1:120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6"/>
    </row>
    <row r="22" spans="1:120" ht="15.75" customHeight="1" thickBot="1">
      <c r="A22" s="159" t="s">
        <v>32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9"/>
    </row>
  </sheetData>
  <mergeCells count="10">
    <mergeCell ref="M20:O20"/>
    <mergeCell ref="A21:P21"/>
    <mergeCell ref="A22:P2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11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16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SUM(D6:D8)</f>
        <v>207088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207088</v>
      </c>
      <c r="O5" s="30">
        <f t="shared" ref="O5:O16" si="2">(N5/O$18)</f>
        <v>313.2950075642965</v>
      </c>
      <c r="P5" s="6"/>
    </row>
    <row r="6" spans="1:133">
      <c r="A6" s="12"/>
      <c r="B6" s="42">
        <v>511</v>
      </c>
      <c r="C6" s="19" t="s">
        <v>18</v>
      </c>
      <c r="D6" s="43">
        <v>55886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55886</v>
      </c>
      <c r="O6" s="44">
        <f t="shared" si="2"/>
        <v>84.547655068078669</v>
      </c>
      <c r="P6" s="9"/>
    </row>
    <row r="7" spans="1:133">
      <c r="A7" s="12"/>
      <c r="B7" s="42">
        <v>514</v>
      </c>
      <c r="C7" s="19" t="s">
        <v>20</v>
      </c>
      <c r="D7" s="43">
        <v>67312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67312</v>
      </c>
      <c r="O7" s="44">
        <f t="shared" si="2"/>
        <v>101.83358547655068</v>
      </c>
      <c r="P7" s="9"/>
    </row>
    <row r="8" spans="1:133">
      <c r="A8" s="12"/>
      <c r="B8" s="42">
        <v>519</v>
      </c>
      <c r="C8" s="19" t="s">
        <v>49</v>
      </c>
      <c r="D8" s="43">
        <v>83890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83890</v>
      </c>
      <c r="O8" s="44">
        <f t="shared" si="2"/>
        <v>126.91376701966718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63691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63691</v>
      </c>
      <c r="O9" s="41">
        <f t="shared" si="2"/>
        <v>96.355521936459908</v>
      </c>
      <c r="P9" s="10"/>
    </row>
    <row r="10" spans="1:133">
      <c r="A10" s="12"/>
      <c r="B10" s="42">
        <v>534</v>
      </c>
      <c r="C10" s="19" t="s">
        <v>50</v>
      </c>
      <c r="D10" s="43">
        <v>62943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62943</v>
      </c>
      <c r="O10" s="44">
        <f t="shared" si="2"/>
        <v>95.223903177004544</v>
      </c>
      <c r="P10" s="9"/>
    </row>
    <row r="11" spans="1:133">
      <c r="A11" s="12"/>
      <c r="B11" s="42">
        <v>539</v>
      </c>
      <c r="C11" s="19" t="s">
        <v>42</v>
      </c>
      <c r="D11" s="43">
        <v>748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748</v>
      </c>
      <c r="O11" s="44">
        <f t="shared" si="2"/>
        <v>1.1316187594553706</v>
      </c>
      <c r="P11" s="9"/>
    </row>
    <row r="12" spans="1:133" ht="15.75">
      <c r="A12" s="26" t="s">
        <v>24</v>
      </c>
      <c r="B12" s="27"/>
      <c r="C12" s="28"/>
      <c r="D12" s="29">
        <f t="shared" ref="D12:M12" si="4">SUM(D13:D13)</f>
        <v>146758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146758</v>
      </c>
      <c r="O12" s="41">
        <f t="shared" si="2"/>
        <v>222.02420574886534</v>
      </c>
      <c r="P12" s="10"/>
    </row>
    <row r="13" spans="1:133">
      <c r="A13" s="12"/>
      <c r="B13" s="42">
        <v>541</v>
      </c>
      <c r="C13" s="19" t="s">
        <v>51</v>
      </c>
      <c r="D13" s="43">
        <v>146758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146758</v>
      </c>
      <c r="O13" s="44">
        <f t="shared" si="2"/>
        <v>222.02420574886534</v>
      </c>
      <c r="P13" s="9"/>
    </row>
    <row r="14" spans="1:133" ht="15.75">
      <c r="A14" s="26" t="s">
        <v>26</v>
      </c>
      <c r="B14" s="27"/>
      <c r="C14" s="28"/>
      <c r="D14" s="29">
        <f t="shared" ref="D14:M14" si="5">SUM(D15:D15)</f>
        <v>16627</v>
      </c>
      <c r="E14" s="29">
        <f t="shared" si="5"/>
        <v>21470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38097</v>
      </c>
      <c r="O14" s="41">
        <f t="shared" si="2"/>
        <v>57.635400907715585</v>
      </c>
      <c r="P14" s="9"/>
    </row>
    <row r="15" spans="1:133" ht="15.75" thickBot="1">
      <c r="A15" s="12"/>
      <c r="B15" s="42">
        <v>573</v>
      </c>
      <c r="C15" s="19" t="s">
        <v>27</v>
      </c>
      <c r="D15" s="43">
        <v>16627</v>
      </c>
      <c r="E15" s="43">
        <v>21470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38097</v>
      </c>
      <c r="O15" s="44">
        <f t="shared" si="2"/>
        <v>57.635400907715585</v>
      </c>
      <c r="P15" s="9"/>
    </row>
    <row r="16" spans="1:133" ht="16.5" thickBot="1">
      <c r="A16" s="13" t="s">
        <v>10</v>
      </c>
      <c r="B16" s="21"/>
      <c r="C16" s="20"/>
      <c r="D16" s="14">
        <f>SUM(D5,D9,D12,D14)</f>
        <v>434164</v>
      </c>
      <c r="E16" s="14">
        <f t="shared" ref="E16:M16" si="6">SUM(E5,E9,E12,E14)</f>
        <v>21470</v>
      </c>
      <c r="F16" s="14">
        <f t="shared" si="6"/>
        <v>0</v>
      </c>
      <c r="G16" s="14">
        <f t="shared" si="6"/>
        <v>0</v>
      </c>
      <c r="H16" s="14">
        <f t="shared" si="6"/>
        <v>0</v>
      </c>
      <c r="I16" s="14">
        <f t="shared" si="6"/>
        <v>0</v>
      </c>
      <c r="J16" s="14">
        <f t="shared" si="6"/>
        <v>0</v>
      </c>
      <c r="K16" s="14">
        <f t="shared" si="6"/>
        <v>0</v>
      </c>
      <c r="L16" s="14">
        <f t="shared" si="6"/>
        <v>0</v>
      </c>
      <c r="M16" s="14">
        <f t="shared" si="6"/>
        <v>0</v>
      </c>
      <c r="N16" s="14">
        <f t="shared" si="1"/>
        <v>455634</v>
      </c>
      <c r="O16" s="35">
        <f t="shared" si="2"/>
        <v>689.31013615733741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57" t="s">
        <v>68</v>
      </c>
      <c r="M18" s="157"/>
      <c r="N18" s="157"/>
      <c r="O18" s="39">
        <v>661</v>
      </c>
    </row>
    <row r="19" spans="1:15">
      <c r="A19" s="158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6"/>
    </row>
    <row r="20" spans="1:15" ht="15.75" customHeight="1" thickBot="1">
      <c r="A20" s="159" t="s">
        <v>32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11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16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SUM(D6:D8)</f>
        <v>231001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231001</v>
      </c>
      <c r="O5" s="30">
        <f t="shared" ref="O5:O14" si="2">(N5/O$16)</f>
        <v>357.58668730650157</v>
      </c>
      <c r="P5" s="6"/>
    </row>
    <row r="6" spans="1:133">
      <c r="A6" s="12"/>
      <c r="B6" s="42">
        <v>511</v>
      </c>
      <c r="C6" s="19" t="s">
        <v>18</v>
      </c>
      <c r="D6" s="43">
        <v>63645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63645</v>
      </c>
      <c r="O6" s="44">
        <f t="shared" si="2"/>
        <v>98.521671826625393</v>
      </c>
      <c r="P6" s="9"/>
    </row>
    <row r="7" spans="1:133">
      <c r="A7" s="12"/>
      <c r="B7" s="42">
        <v>514</v>
      </c>
      <c r="C7" s="19" t="s">
        <v>20</v>
      </c>
      <c r="D7" s="43">
        <v>78218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78218</v>
      </c>
      <c r="O7" s="44">
        <f t="shared" si="2"/>
        <v>121.08049535603715</v>
      </c>
      <c r="P7" s="9"/>
    </row>
    <row r="8" spans="1:133">
      <c r="A8" s="12"/>
      <c r="B8" s="42">
        <v>519</v>
      </c>
      <c r="C8" s="19" t="s">
        <v>49</v>
      </c>
      <c r="D8" s="43">
        <v>89138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89138</v>
      </c>
      <c r="O8" s="44">
        <f t="shared" si="2"/>
        <v>137.98452012383902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102398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102398</v>
      </c>
      <c r="O9" s="41">
        <f t="shared" si="2"/>
        <v>158.51083591331269</v>
      </c>
      <c r="P9" s="10"/>
    </row>
    <row r="10" spans="1:133">
      <c r="A10" s="12"/>
      <c r="B10" s="42">
        <v>534</v>
      </c>
      <c r="C10" s="19" t="s">
        <v>50</v>
      </c>
      <c r="D10" s="43">
        <v>30122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30122</v>
      </c>
      <c r="O10" s="44">
        <f t="shared" si="2"/>
        <v>46.628482972136226</v>
      </c>
      <c r="P10" s="9"/>
    </row>
    <row r="11" spans="1:133">
      <c r="A11" s="12"/>
      <c r="B11" s="42">
        <v>539</v>
      </c>
      <c r="C11" s="19" t="s">
        <v>42</v>
      </c>
      <c r="D11" s="43">
        <v>72276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72276</v>
      </c>
      <c r="O11" s="44">
        <f t="shared" si="2"/>
        <v>111.88235294117646</v>
      </c>
      <c r="P11" s="9"/>
    </row>
    <row r="12" spans="1:133" ht="15.75">
      <c r="A12" s="26" t="s">
        <v>26</v>
      </c>
      <c r="B12" s="27"/>
      <c r="C12" s="28"/>
      <c r="D12" s="29">
        <f t="shared" ref="D12:M12" si="4">SUM(D13:D13)</f>
        <v>12936</v>
      </c>
      <c r="E12" s="29">
        <f t="shared" si="4"/>
        <v>19241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32177</v>
      </c>
      <c r="O12" s="41">
        <f t="shared" si="2"/>
        <v>49.809597523219814</v>
      </c>
      <c r="P12" s="9"/>
    </row>
    <row r="13" spans="1:133" ht="15.75" thickBot="1">
      <c r="A13" s="12"/>
      <c r="B13" s="42">
        <v>573</v>
      </c>
      <c r="C13" s="19" t="s">
        <v>27</v>
      </c>
      <c r="D13" s="43">
        <v>12936</v>
      </c>
      <c r="E13" s="43">
        <v>19241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32177</v>
      </c>
      <c r="O13" s="44">
        <f t="shared" si="2"/>
        <v>49.809597523219814</v>
      </c>
      <c r="P13" s="9"/>
    </row>
    <row r="14" spans="1:133" ht="16.5" thickBot="1">
      <c r="A14" s="13" t="s">
        <v>10</v>
      </c>
      <c r="B14" s="21"/>
      <c r="C14" s="20"/>
      <c r="D14" s="14">
        <f>SUM(D5,D9,D12)</f>
        <v>346335</v>
      </c>
      <c r="E14" s="14">
        <f t="shared" ref="E14:M14" si="5">SUM(E5,E9,E12)</f>
        <v>19241</v>
      </c>
      <c r="F14" s="14">
        <f t="shared" si="5"/>
        <v>0</v>
      </c>
      <c r="G14" s="14">
        <f t="shared" si="5"/>
        <v>0</v>
      </c>
      <c r="H14" s="14">
        <f t="shared" si="5"/>
        <v>0</v>
      </c>
      <c r="I14" s="14">
        <f t="shared" si="5"/>
        <v>0</v>
      </c>
      <c r="J14" s="14">
        <f t="shared" si="5"/>
        <v>0</v>
      </c>
      <c r="K14" s="14">
        <f t="shared" si="5"/>
        <v>0</v>
      </c>
      <c r="L14" s="14">
        <f t="shared" si="5"/>
        <v>0</v>
      </c>
      <c r="M14" s="14">
        <f t="shared" si="5"/>
        <v>0</v>
      </c>
      <c r="N14" s="14">
        <f t="shared" si="1"/>
        <v>365576</v>
      </c>
      <c r="O14" s="35">
        <f t="shared" si="2"/>
        <v>565.90712074303406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157" t="s">
        <v>66</v>
      </c>
      <c r="M16" s="157"/>
      <c r="N16" s="157"/>
      <c r="O16" s="39">
        <v>646</v>
      </c>
    </row>
    <row r="17" spans="1:15">
      <c r="A17" s="158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6"/>
    </row>
    <row r="18" spans="1:15" ht="15.75" customHeight="1" thickBot="1">
      <c r="A18" s="159" t="s">
        <v>32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9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11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16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SUM(D6:D9)</f>
        <v>196982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196982</v>
      </c>
      <c r="O5" s="30">
        <f t="shared" ref="O5:O18" si="2">(N5/O$20)</f>
        <v>310.69716088328073</v>
      </c>
      <c r="P5" s="6"/>
    </row>
    <row r="6" spans="1:133">
      <c r="A6" s="12"/>
      <c r="B6" s="42">
        <v>511</v>
      </c>
      <c r="C6" s="19" t="s">
        <v>18</v>
      </c>
      <c r="D6" s="43">
        <v>61554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61554</v>
      </c>
      <c r="O6" s="44">
        <f t="shared" si="2"/>
        <v>97.088328075709782</v>
      </c>
      <c r="P6" s="9"/>
    </row>
    <row r="7" spans="1:133">
      <c r="A7" s="12"/>
      <c r="B7" s="42">
        <v>513</v>
      </c>
      <c r="C7" s="19" t="s">
        <v>19</v>
      </c>
      <c r="D7" s="43">
        <v>6071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6071</v>
      </c>
      <c r="O7" s="44">
        <f t="shared" si="2"/>
        <v>9.5757097791798103</v>
      </c>
      <c r="P7" s="9"/>
    </row>
    <row r="8" spans="1:133">
      <c r="A8" s="12"/>
      <c r="B8" s="42">
        <v>514</v>
      </c>
      <c r="C8" s="19" t="s">
        <v>20</v>
      </c>
      <c r="D8" s="43">
        <v>63976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63976</v>
      </c>
      <c r="O8" s="44">
        <f t="shared" si="2"/>
        <v>100.90851735015772</v>
      </c>
      <c r="P8" s="9"/>
    </row>
    <row r="9" spans="1:133">
      <c r="A9" s="12"/>
      <c r="B9" s="42">
        <v>519</v>
      </c>
      <c r="C9" s="19" t="s">
        <v>49</v>
      </c>
      <c r="D9" s="43">
        <v>65381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65381</v>
      </c>
      <c r="O9" s="44">
        <f t="shared" si="2"/>
        <v>103.12460567823344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SUM(D11:D12)</f>
        <v>64077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64077</v>
      </c>
      <c r="O10" s="41">
        <f t="shared" si="2"/>
        <v>101.06782334384857</v>
      </c>
      <c r="P10" s="10"/>
    </row>
    <row r="11" spans="1:133">
      <c r="A11" s="12"/>
      <c r="B11" s="42">
        <v>534</v>
      </c>
      <c r="C11" s="19" t="s">
        <v>50</v>
      </c>
      <c r="D11" s="43">
        <v>63964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63964</v>
      </c>
      <c r="O11" s="44">
        <f t="shared" si="2"/>
        <v>100.88958990536278</v>
      </c>
      <c r="P11" s="9"/>
    </row>
    <row r="12" spans="1:133">
      <c r="A12" s="12"/>
      <c r="B12" s="42">
        <v>539</v>
      </c>
      <c r="C12" s="19" t="s">
        <v>42</v>
      </c>
      <c r="D12" s="43">
        <v>113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113</v>
      </c>
      <c r="O12" s="44">
        <f t="shared" si="2"/>
        <v>0.17823343848580442</v>
      </c>
      <c r="P12" s="9"/>
    </row>
    <row r="13" spans="1:133" ht="15.75">
      <c r="A13" s="26" t="s">
        <v>24</v>
      </c>
      <c r="B13" s="27"/>
      <c r="C13" s="28"/>
      <c r="D13" s="29">
        <f t="shared" ref="D13:M13" si="4">SUM(D14:D14)</f>
        <v>10968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1"/>
        <v>10968</v>
      </c>
      <c r="O13" s="41">
        <f t="shared" si="2"/>
        <v>17.29968454258675</v>
      </c>
      <c r="P13" s="10"/>
    </row>
    <row r="14" spans="1:133">
      <c r="A14" s="12"/>
      <c r="B14" s="42">
        <v>541</v>
      </c>
      <c r="C14" s="19" t="s">
        <v>51</v>
      </c>
      <c r="D14" s="43">
        <v>10968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10968</v>
      </c>
      <c r="O14" s="44">
        <f t="shared" si="2"/>
        <v>17.29968454258675</v>
      </c>
      <c r="P14" s="9"/>
    </row>
    <row r="15" spans="1:133" ht="15.75">
      <c r="A15" s="26" t="s">
        <v>26</v>
      </c>
      <c r="B15" s="27"/>
      <c r="C15" s="28"/>
      <c r="D15" s="29">
        <f t="shared" ref="D15:M15" si="5">SUM(D16:D17)</f>
        <v>10662</v>
      </c>
      <c r="E15" s="29">
        <f t="shared" si="5"/>
        <v>7067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17729</v>
      </c>
      <c r="O15" s="41">
        <f t="shared" si="2"/>
        <v>27.963722397476342</v>
      </c>
      <c r="P15" s="9"/>
    </row>
    <row r="16" spans="1:133">
      <c r="A16" s="12"/>
      <c r="B16" s="42">
        <v>573</v>
      </c>
      <c r="C16" s="19" t="s">
        <v>27</v>
      </c>
      <c r="D16" s="43">
        <v>8568</v>
      </c>
      <c r="E16" s="43">
        <v>7067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15635</v>
      </c>
      <c r="O16" s="44">
        <f t="shared" si="2"/>
        <v>24.660883280757098</v>
      </c>
      <c r="P16" s="9"/>
    </row>
    <row r="17" spans="1:119" ht="15.75" thickBot="1">
      <c r="A17" s="12"/>
      <c r="B17" s="42">
        <v>579</v>
      </c>
      <c r="C17" s="19" t="s">
        <v>28</v>
      </c>
      <c r="D17" s="43">
        <v>2094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2094</v>
      </c>
      <c r="O17" s="44">
        <f t="shared" si="2"/>
        <v>3.3028391167192428</v>
      </c>
      <c r="P17" s="9"/>
    </row>
    <row r="18" spans="1:119" ht="16.5" thickBot="1">
      <c r="A18" s="13" t="s">
        <v>10</v>
      </c>
      <c r="B18" s="21"/>
      <c r="C18" s="20"/>
      <c r="D18" s="14">
        <f>SUM(D5,D10,D13,D15)</f>
        <v>282689</v>
      </c>
      <c r="E18" s="14">
        <f t="shared" ref="E18:M18" si="6">SUM(E5,E10,E13,E15)</f>
        <v>7067</v>
      </c>
      <c r="F18" s="14">
        <f t="shared" si="6"/>
        <v>0</v>
      </c>
      <c r="G18" s="14">
        <f t="shared" si="6"/>
        <v>0</v>
      </c>
      <c r="H18" s="14">
        <f t="shared" si="6"/>
        <v>0</v>
      </c>
      <c r="I18" s="14">
        <f t="shared" si="6"/>
        <v>0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289756</v>
      </c>
      <c r="O18" s="35">
        <f t="shared" si="2"/>
        <v>457.02839116719241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64</v>
      </c>
      <c r="M20" s="157"/>
      <c r="N20" s="157"/>
      <c r="O20" s="39">
        <v>634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customHeight="1" thickBot="1">
      <c r="A22" s="159" t="s">
        <v>32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11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16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SUM(D6:D9)</f>
        <v>236259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236259</v>
      </c>
      <c r="O5" s="30">
        <f t="shared" ref="O5:O18" si="2">(N5/O$20)</f>
        <v>367.43234836702953</v>
      </c>
      <c r="P5" s="6"/>
    </row>
    <row r="6" spans="1:133">
      <c r="A6" s="12"/>
      <c r="B6" s="42">
        <v>511</v>
      </c>
      <c r="C6" s="19" t="s">
        <v>18</v>
      </c>
      <c r="D6" s="43">
        <v>47739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47739</v>
      </c>
      <c r="O6" s="44">
        <f t="shared" si="2"/>
        <v>74.244167962674965</v>
      </c>
      <c r="P6" s="9"/>
    </row>
    <row r="7" spans="1:133">
      <c r="A7" s="12"/>
      <c r="B7" s="42">
        <v>513</v>
      </c>
      <c r="C7" s="19" t="s">
        <v>19</v>
      </c>
      <c r="D7" s="43">
        <v>1418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1418</v>
      </c>
      <c r="O7" s="44">
        <f t="shared" si="2"/>
        <v>2.2052877138413685</v>
      </c>
      <c r="P7" s="9"/>
    </row>
    <row r="8" spans="1:133">
      <c r="A8" s="12"/>
      <c r="B8" s="42">
        <v>514</v>
      </c>
      <c r="C8" s="19" t="s">
        <v>20</v>
      </c>
      <c r="D8" s="43">
        <v>69207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69207</v>
      </c>
      <c r="O8" s="44">
        <f t="shared" si="2"/>
        <v>107.63141524105754</v>
      </c>
      <c r="P8" s="9"/>
    </row>
    <row r="9" spans="1:133">
      <c r="A9" s="12"/>
      <c r="B9" s="42">
        <v>519</v>
      </c>
      <c r="C9" s="19" t="s">
        <v>49</v>
      </c>
      <c r="D9" s="43">
        <v>117895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117895</v>
      </c>
      <c r="O9" s="44">
        <f t="shared" si="2"/>
        <v>183.35147744945567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SUM(D11:D12)</f>
        <v>123706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123706</v>
      </c>
      <c r="O10" s="41">
        <f t="shared" si="2"/>
        <v>192.38880248833593</v>
      </c>
      <c r="P10" s="10"/>
    </row>
    <row r="11" spans="1:133">
      <c r="A11" s="12"/>
      <c r="B11" s="42">
        <v>534</v>
      </c>
      <c r="C11" s="19" t="s">
        <v>50</v>
      </c>
      <c r="D11" s="43">
        <v>123528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123528</v>
      </c>
      <c r="O11" s="44">
        <f t="shared" si="2"/>
        <v>192.11197511664074</v>
      </c>
      <c r="P11" s="9"/>
    </row>
    <row r="12" spans="1:133">
      <c r="A12" s="12"/>
      <c r="B12" s="42">
        <v>539</v>
      </c>
      <c r="C12" s="19" t="s">
        <v>42</v>
      </c>
      <c r="D12" s="43">
        <v>178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178</v>
      </c>
      <c r="O12" s="44">
        <f t="shared" si="2"/>
        <v>0.27682737169517885</v>
      </c>
      <c r="P12" s="9"/>
    </row>
    <row r="13" spans="1:133" ht="15.75">
      <c r="A13" s="26" t="s">
        <v>24</v>
      </c>
      <c r="B13" s="27"/>
      <c r="C13" s="28"/>
      <c r="D13" s="29">
        <f t="shared" ref="D13:M13" si="4">SUM(D14:D14)</f>
        <v>27900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1"/>
        <v>27900</v>
      </c>
      <c r="O13" s="41">
        <f t="shared" si="2"/>
        <v>43.390357698289272</v>
      </c>
      <c r="P13" s="10"/>
    </row>
    <row r="14" spans="1:133">
      <c r="A14" s="12"/>
      <c r="B14" s="42">
        <v>541</v>
      </c>
      <c r="C14" s="19" t="s">
        <v>51</v>
      </c>
      <c r="D14" s="43">
        <v>27900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27900</v>
      </c>
      <c r="O14" s="44">
        <f t="shared" si="2"/>
        <v>43.390357698289272</v>
      </c>
      <c r="P14" s="9"/>
    </row>
    <row r="15" spans="1:133" ht="15.75">
      <c r="A15" s="26" t="s">
        <v>26</v>
      </c>
      <c r="B15" s="27"/>
      <c r="C15" s="28"/>
      <c r="D15" s="29">
        <f t="shared" ref="D15:M15" si="5">SUM(D16:D17)</f>
        <v>10582</v>
      </c>
      <c r="E15" s="29">
        <f t="shared" si="5"/>
        <v>6032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16614</v>
      </c>
      <c r="O15" s="41">
        <f t="shared" si="2"/>
        <v>25.838258164852256</v>
      </c>
      <c r="P15" s="9"/>
    </row>
    <row r="16" spans="1:133">
      <c r="A16" s="12"/>
      <c r="B16" s="42">
        <v>573</v>
      </c>
      <c r="C16" s="19" t="s">
        <v>27</v>
      </c>
      <c r="D16" s="43">
        <v>8396</v>
      </c>
      <c r="E16" s="43">
        <v>6032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14428</v>
      </c>
      <c r="O16" s="44">
        <f t="shared" si="2"/>
        <v>22.438569206842924</v>
      </c>
      <c r="P16" s="9"/>
    </row>
    <row r="17" spans="1:119" ht="15.75" thickBot="1">
      <c r="A17" s="12"/>
      <c r="B17" s="42">
        <v>579</v>
      </c>
      <c r="C17" s="19" t="s">
        <v>28</v>
      </c>
      <c r="D17" s="43">
        <v>2186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2186</v>
      </c>
      <c r="O17" s="44">
        <f t="shared" si="2"/>
        <v>3.3996889580093312</v>
      </c>
      <c r="P17" s="9"/>
    </row>
    <row r="18" spans="1:119" ht="16.5" thickBot="1">
      <c r="A18" s="13" t="s">
        <v>10</v>
      </c>
      <c r="B18" s="21"/>
      <c r="C18" s="20"/>
      <c r="D18" s="14">
        <f>SUM(D5,D10,D13,D15)</f>
        <v>398447</v>
      </c>
      <c r="E18" s="14">
        <f t="shared" ref="E18:M18" si="6">SUM(E5,E10,E13,E15)</f>
        <v>6032</v>
      </c>
      <c r="F18" s="14">
        <f t="shared" si="6"/>
        <v>0</v>
      </c>
      <c r="G18" s="14">
        <f t="shared" si="6"/>
        <v>0</v>
      </c>
      <c r="H18" s="14">
        <f t="shared" si="6"/>
        <v>0</v>
      </c>
      <c r="I18" s="14">
        <f t="shared" si="6"/>
        <v>0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404479</v>
      </c>
      <c r="O18" s="35">
        <f t="shared" si="2"/>
        <v>629.04976671850704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62</v>
      </c>
      <c r="M20" s="157"/>
      <c r="N20" s="157"/>
      <c r="O20" s="39">
        <v>643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customHeight="1" thickBot="1">
      <c r="A22" s="159" t="s">
        <v>32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11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16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SUM(D6:D9)</f>
        <v>156043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156043</v>
      </c>
      <c r="O5" s="30">
        <f t="shared" ref="O5:O19" si="2">(N5/O$21)</f>
        <v>257.07248764415158</v>
      </c>
      <c r="P5" s="6"/>
    </row>
    <row r="6" spans="1:133">
      <c r="A6" s="12"/>
      <c r="B6" s="42">
        <v>511</v>
      </c>
      <c r="C6" s="19" t="s">
        <v>18</v>
      </c>
      <c r="D6" s="43">
        <v>45946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45946</v>
      </c>
      <c r="O6" s="44">
        <f t="shared" si="2"/>
        <v>75.693574958813841</v>
      </c>
      <c r="P6" s="9"/>
    </row>
    <row r="7" spans="1:133">
      <c r="A7" s="12"/>
      <c r="B7" s="42">
        <v>513</v>
      </c>
      <c r="C7" s="19" t="s">
        <v>19</v>
      </c>
      <c r="D7" s="43">
        <v>1628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1628</v>
      </c>
      <c r="O7" s="44">
        <f t="shared" si="2"/>
        <v>2.6820428336079076</v>
      </c>
      <c r="P7" s="9"/>
    </row>
    <row r="8" spans="1:133">
      <c r="A8" s="12"/>
      <c r="B8" s="42">
        <v>514</v>
      </c>
      <c r="C8" s="19" t="s">
        <v>20</v>
      </c>
      <c r="D8" s="43">
        <v>52544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52544</v>
      </c>
      <c r="O8" s="44">
        <f t="shared" si="2"/>
        <v>86.563426688632617</v>
      </c>
      <c r="P8" s="9"/>
    </row>
    <row r="9" spans="1:133">
      <c r="A9" s="12"/>
      <c r="B9" s="42">
        <v>519</v>
      </c>
      <c r="C9" s="19" t="s">
        <v>49</v>
      </c>
      <c r="D9" s="43">
        <v>55925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55925</v>
      </c>
      <c r="O9" s="44">
        <f t="shared" si="2"/>
        <v>92.133443163097198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SUM(D11:D12)</f>
        <v>62780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62780</v>
      </c>
      <c r="O10" s="41">
        <f t="shared" si="2"/>
        <v>103.42668863261945</v>
      </c>
      <c r="P10" s="10"/>
    </row>
    <row r="11" spans="1:133">
      <c r="A11" s="12"/>
      <c r="B11" s="42">
        <v>534</v>
      </c>
      <c r="C11" s="19" t="s">
        <v>50</v>
      </c>
      <c r="D11" s="43">
        <v>62072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62072</v>
      </c>
      <c r="O11" s="44">
        <f t="shared" si="2"/>
        <v>102.26029654036243</v>
      </c>
      <c r="P11" s="9"/>
    </row>
    <row r="12" spans="1:133">
      <c r="A12" s="12"/>
      <c r="B12" s="42">
        <v>539</v>
      </c>
      <c r="C12" s="19" t="s">
        <v>42</v>
      </c>
      <c r="D12" s="43">
        <v>708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708</v>
      </c>
      <c r="O12" s="44">
        <f t="shared" si="2"/>
        <v>1.1663920922570017</v>
      </c>
      <c r="P12" s="9"/>
    </row>
    <row r="13" spans="1:133" ht="15.75">
      <c r="A13" s="26" t="s">
        <v>24</v>
      </c>
      <c r="B13" s="27"/>
      <c r="C13" s="28"/>
      <c r="D13" s="29">
        <f t="shared" ref="D13:M13" si="4">SUM(D14:D14)</f>
        <v>10995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1"/>
        <v>10995</v>
      </c>
      <c r="O13" s="41">
        <f t="shared" si="2"/>
        <v>18.113673805601319</v>
      </c>
      <c r="P13" s="10"/>
    </row>
    <row r="14" spans="1:133">
      <c r="A14" s="12"/>
      <c r="B14" s="42">
        <v>541</v>
      </c>
      <c r="C14" s="19" t="s">
        <v>51</v>
      </c>
      <c r="D14" s="43">
        <v>10995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10995</v>
      </c>
      <c r="O14" s="44">
        <f t="shared" si="2"/>
        <v>18.113673805601319</v>
      </c>
      <c r="P14" s="9"/>
    </row>
    <row r="15" spans="1:133" ht="15.75">
      <c r="A15" s="26" t="s">
        <v>26</v>
      </c>
      <c r="B15" s="27"/>
      <c r="C15" s="28"/>
      <c r="D15" s="29">
        <f t="shared" ref="D15:M15" si="5">SUM(D16:D18)</f>
        <v>9445</v>
      </c>
      <c r="E15" s="29">
        <f t="shared" si="5"/>
        <v>6478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15923</v>
      </c>
      <c r="O15" s="41">
        <f t="shared" si="2"/>
        <v>26.232289950576607</v>
      </c>
      <c r="P15" s="9"/>
    </row>
    <row r="16" spans="1:133">
      <c r="A16" s="12"/>
      <c r="B16" s="42">
        <v>573</v>
      </c>
      <c r="C16" s="19" t="s">
        <v>27</v>
      </c>
      <c r="D16" s="43">
        <v>0</v>
      </c>
      <c r="E16" s="43">
        <v>6478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6478</v>
      </c>
      <c r="O16" s="44">
        <f t="shared" si="2"/>
        <v>10.672158154859966</v>
      </c>
      <c r="P16" s="9"/>
    </row>
    <row r="17" spans="1:119">
      <c r="A17" s="12"/>
      <c r="B17" s="42">
        <v>574</v>
      </c>
      <c r="C17" s="19" t="s">
        <v>59</v>
      </c>
      <c r="D17" s="43">
        <v>7583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7583</v>
      </c>
      <c r="O17" s="44">
        <f t="shared" si="2"/>
        <v>12.492586490939045</v>
      </c>
      <c r="P17" s="9"/>
    </row>
    <row r="18" spans="1:119" ht="15.75" thickBot="1">
      <c r="A18" s="12"/>
      <c r="B18" s="42">
        <v>579</v>
      </c>
      <c r="C18" s="19" t="s">
        <v>28</v>
      </c>
      <c r="D18" s="43">
        <v>1862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1862</v>
      </c>
      <c r="O18" s="44">
        <f t="shared" si="2"/>
        <v>3.0675453047775947</v>
      </c>
      <c r="P18" s="9"/>
    </row>
    <row r="19" spans="1:119" ht="16.5" thickBot="1">
      <c r="A19" s="13" t="s">
        <v>10</v>
      </c>
      <c r="B19" s="21"/>
      <c r="C19" s="20"/>
      <c r="D19" s="14">
        <f>SUM(D5,D10,D13,D15)</f>
        <v>239263</v>
      </c>
      <c r="E19" s="14">
        <f t="shared" ref="E19:M19" si="6">SUM(E5,E10,E13,E15)</f>
        <v>6478</v>
      </c>
      <c r="F19" s="14">
        <f t="shared" si="6"/>
        <v>0</v>
      </c>
      <c r="G19" s="14">
        <f t="shared" si="6"/>
        <v>0</v>
      </c>
      <c r="H19" s="14">
        <f t="shared" si="6"/>
        <v>0</v>
      </c>
      <c r="I19" s="14">
        <f t="shared" si="6"/>
        <v>0</v>
      </c>
      <c r="J19" s="14">
        <f t="shared" si="6"/>
        <v>0</v>
      </c>
      <c r="K19" s="14">
        <f t="shared" si="6"/>
        <v>0</v>
      </c>
      <c r="L19" s="14">
        <f t="shared" si="6"/>
        <v>0</v>
      </c>
      <c r="M19" s="14">
        <f t="shared" si="6"/>
        <v>0</v>
      </c>
      <c r="N19" s="14">
        <f t="shared" si="1"/>
        <v>245741</v>
      </c>
      <c r="O19" s="35">
        <f t="shared" si="2"/>
        <v>404.8451400329489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60</v>
      </c>
      <c r="M21" s="157"/>
      <c r="N21" s="157"/>
      <c r="O21" s="39">
        <v>607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32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11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16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SUM(D6:D9)</f>
        <v>157428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157428</v>
      </c>
      <c r="O5" s="30">
        <f t="shared" ref="O5:O18" si="2">(N5/O$20)</f>
        <v>263.69849246231155</v>
      </c>
      <c r="P5" s="6"/>
    </row>
    <row r="6" spans="1:133">
      <c r="A6" s="12"/>
      <c r="B6" s="42">
        <v>511</v>
      </c>
      <c r="C6" s="19" t="s">
        <v>18</v>
      </c>
      <c r="D6" s="43">
        <v>48310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48310</v>
      </c>
      <c r="O6" s="44">
        <f t="shared" si="2"/>
        <v>80.921273031825791</v>
      </c>
      <c r="P6" s="9"/>
    </row>
    <row r="7" spans="1:133">
      <c r="A7" s="12"/>
      <c r="B7" s="42">
        <v>513</v>
      </c>
      <c r="C7" s="19" t="s">
        <v>19</v>
      </c>
      <c r="D7" s="43">
        <v>2777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2777</v>
      </c>
      <c r="O7" s="44">
        <f t="shared" si="2"/>
        <v>4.6515912897822442</v>
      </c>
      <c r="P7" s="9"/>
    </row>
    <row r="8" spans="1:133">
      <c r="A8" s="12"/>
      <c r="B8" s="42">
        <v>514</v>
      </c>
      <c r="C8" s="19" t="s">
        <v>20</v>
      </c>
      <c r="D8" s="43">
        <v>55424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55424</v>
      </c>
      <c r="O8" s="44">
        <f t="shared" si="2"/>
        <v>92.837520938023445</v>
      </c>
      <c r="P8" s="9"/>
    </row>
    <row r="9" spans="1:133">
      <c r="A9" s="12"/>
      <c r="B9" s="42">
        <v>519</v>
      </c>
      <c r="C9" s="19" t="s">
        <v>49</v>
      </c>
      <c r="D9" s="43">
        <v>50917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50917</v>
      </c>
      <c r="O9" s="44">
        <f t="shared" si="2"/>
        <v>85.288107202680067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SUM(D11:D12)</f>
        <v>62414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62414</v>
      </c>
      <c r="O10" s="41">
        <f t="shared" si="2"/>
        <v>104.5460636515913</v>
      </c>
      <c r="P10" s="10"/>
    </row>
    <row r="11" spans="1:133">
      <c r="A11" s="12"/>
      <c r="B11" s="42">
        <v>534</v>
      </c>
      <c r="C11" s="19" t="s">
        <v>50</v>
      </c>
      <c r="D11" s="43">
        <v>62222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62222</v>
      </c>
      <c r="O11" s="44">
        <f t="shared" si="2"/>
        <v>104.22445561139028</v>
      </c>
      <c r="P11" s="9"/>
    </row>
    <row r="12" spans="1:133">
      <c r="A12" s="12"/>
      <c r="B12" s="42">
        <v>539</v>
      </c>
      <c r="C12" s="19" t="s">
        <v>42</v>
      </c>
      <c r="D12" s="43">
        <v>192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192</v>
      </c>
      <c r="O12" s="44">
        <f t="shared" si="2"/>
        <v>0.32160804020100503</v>
      </c>
      <c r="P12" s="9"/>
    </row>
    <row r="13" spans="1:133" ht="15.75">
      <c r="A13" s="26" t="s">
        <v>24</v>
      </c>
      <c r="B13" s="27"/>
      <c r="C13" s="28"/>
      <c r="D13" s="29">
        <f t="shared" ref="D13:M13" si="4">SUM(D14:D14)</f>
        <v>14579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1"/>
        <v>14579</v>
      </c>
      <c r="O13" s="41">
        <f t="shared" si="2"/>
        <v>24.420435510887771</v>
      </c>
      <c r="P13" s="10"/>
    </row>
    <row r="14" spans="1:133">
      <c r="A14" s="12"/>
      <c r="B14" s="42">
        <v>541</v>
      </c>
      <c r="C14" s="19" t="s">
        <v>51</v>
      </c>
      <c r="D14" s="43">
        <v>14579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14579</v>
      </c>
      <c r="O14" s="44">
        <f t="shared" si="2"/>
        <v>24.420435510887771</v>
      </c>
      <c r="P14" s="9"/>
    </row>
    <row r="15" spans="1:133" ht="15.75">
      <c r="A15" s="26" t="s">
        <v>26</v>
      </c>
      <c r="B15" s="27"/>
      <c r="C15" s="28"/>
      <c r="D15" s="29">
        <f t="shared" ref="D15:M15" si="5">SUM(D16:D17)</f>
        <v>9430</v>
      </c>
      <c r="E15" s="29">
        <f t="shared" si="5"/>
        <v>11728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21158</v>
      </c>
      <c r="O15" s="41">
        <f t="shared" si="2"/>
        <v>35.440536013400333</v>
      </c>
      <c r="P15" s="9"/>
    </row>
    <row r="16" spans="1:133">
      <c r="A16" s="12"/>
      <c r="B16" s="42">
        <v>573</v>
      </c>
      <c r="C16" s="19" t="s">
        <v>27</v>
      </c>
      <c r="D16" s="43">
        <v>7842</v>
      </c>
      <c r="E16" s="43">
        <v>11728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19570</v>
      </c>
      <c r="O16" s="44">
        <f t="shared" si="2"/>
        <v>32.780569514237854</v>
      </c>
      <c r="P16" s="9"/>
    </row>
    <row r="17" spans="1:119" ht="15.75" thickBot="1">
      <c r="A17" s="12"/>
      <c r="B17" s="42">
        <v>579</v>
      </c>
      <c r="C17" s="19" t="s">
        <v>28</v>
      </c>
      <c r="D17" s="43">
        <v>1588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1588</v>
      </c>
      <c r="O17" s="44">
        <f t="shared" si="2"/>
        <v>2.6599664991624792</v>
      </c>
      <c r="P17" s="9"/>
    </row>
    <row r="18" spans="1:119" ht="16.5" thickBot="1">
      <c r="A18" s="13" t="s">
        <v>10</v>
      </c>
      <c r="B18" s="21"/>
      <c r="C18" s="20"/>
      <c r="D18" s="14">
        <f>SUM(D5,D10,D13,D15)</f>
        <v>243851</v>
      </c>
      <c r="E18" s="14">
        <f t="shared" ref="E18:M18" si="6">SUM(E5,E10,E13,E15)</f>
        <v>11728</v>
      </c>
      <c r="F18" s="14">
        <f t="shared" si="6"/>
        <v>0</v>
      </c>
      <c r="G18" s="14">
        <f t="shared" si="6"/>
        <v>0</v>
      </c>
      <c r="H18" s="14">
        <f t="shared" si="6"/>
        <v>0</v>
      </c>
      <c r="I18" s="14">
        <f t="shared" si="6"/>
        <v>0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255579</v>
      </c>
      <c r="O18" s="35">
        <f t="shared" si="2"/>
        <v>428.10552763819095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57</v>
      </c>
      <c r="M20" s="157"/>
      <c r="N20" s="157"/>
      <c r="O20" s="39">
        <v>597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customHeight="1" thickBot="1">
      <c r="A22" s="159" t="s">
        <v>32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2024-11-06T23:55:51Z</cp:lastPrinted>
  <dcterms:created xsi:type="dcterms:W3CDTF">2000-08-31T21:26:31Z</dcterms:created>
  <dcterms:modified xsi:type="dcterms:W3CDTF">2024-11-06T23:55:56Z</dcterms:modified>
</cp:coreProperties>
</file>