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5" documentId="11_B553163020B76E80AB7E17E77C5B0C08BA2F1442" xr6:coauthVersionLast="47" xr6:coauthVersionMax="47" xr10:uidLastSave="{C77E6A93-3DFF-407B-A183-BCDB1483002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'2008'!$A$1:$O$35</definedName>
    <definedName name="_xlnm.Print_Area" localSheetId="14">'2009'!$A$1:$O$36</definedName>
    <definedName name="_xlnm.Print_Area" localSheetId="13">'2010'!$A$1:$O$35</definedName>
    <definedName name="_xlnm.Print_Area" localSheetId="12">'2011'!$A$1:$O$35</definedName>
    <definedName name="_xlnm.Print_Area" localSheetId="11">'2012'!$A$1:$O$35</definedName>
    <definedName name="_xlnm.Print_Area" localSheetId="10">'2013'!$A$1:$O$35</definedName>
    <definedName name="_xlnm.Print_Area" localSheetId="9">'2014'!$A$1:$O$39</definedName>
    <definedName name="_xlnm.Print_Area" localSheetId="8">'2015'!$A$1:$O$38</definedName>
    <definedName name="_xlnm.Print_Area" localSheetId="7">'2016'!$A$1:$O$36</definedName>
    <definedName name="_xlnm.Print_Area" localSheetId="6">'2017'!$A$1:$O$37</definedName>
    <definedName name="_xlnm.Print_Area" localSheetId="5">'2018'!$A$1:$O$36</definedName>
    <definedName name="_xlnm.Print_Area" localSheetId="4">'2019'!$A$1:$O$34</definedName>
    <definedName name="_xlnm.Print_Area" localSheetId="3">'2020'!$A$1:$O$33</definedName>
    <definedName name="_xlnm.Print_Area" localSheetId="2">'2021'!$A$1:$P$34</definedName>
    <definedName name="_xlnm.Print_Area" localSheetId="1">'2022'!$A$1:$P$34</definedName>
    <definedName name="_xlnm.Print_Area" localSheetId="0">'2023'!$A$1:$P$35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48" l="1"/>
  <c r="F31" i="48"/>
  <c r="G31" i="48"/>
  <c r="H31" i="48"/>
  <c r="I31" i="48"/>
  <c r="J31" i="48"/>
  <c r="K31" i="48"/>
  <c r="L31" i="48"/>
  <c r="M31" i="48"/>
  <c r="N31" i="48"/>
  <c r="D31" i="48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8" l="1"/>
  <c r="P19" i="48" s="1"/>
  <c r="O27" i="48"/>
  <c r="P27" i="48" s="1"/>
  <c r="O12" i="48"/>
  <c r="P12" i="48" s="1"/>
  <c r="O5" i="48"/>
  <c r="P5" i="48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K30" i="47" s="1"/>
  <c r="J5" i="47"/>
  <c r="J30" i="47" s="1"/>
  <c r="I5" i="47"/>
  <c r="I30" i="47" s="1"/>
  <c r="H5" i="47"/>
  <c r="G5" i="47"/>
  <c r="F5" i="47"/>
  <c r="E5" i="47"/>
  <c r="D5" i="47"/>
  <c r="O31" i="48" l="1"/>
  <c r="P31" i="48" s="1"/>
  <c r="L30" i="47"/>
  <c r="F30" i="47"/>
  <c r="M30" i="47"/>
  <c r="N30" i="47"/>
  <c r="E30" i="47"/>
  <c r="G30" i="47"/>
  <c r="D30" i="47"/>
  <c r="H30" i="47"/>
  <c r="O26" i="47"/>
  <c r="P26" i="47" s="1"/>
  <c r="O18" i="47"/>
  <c r="P18" i="47" s="1"/>
  <c r="O12" i="47"/>
  <c r="P12" i="47" s="1"/>
  <c r="O5" i="47"/>
  <c r="P5" i="47" s="1"/>
  <c r="J30" i="46"/>
  <c r="D30" i="46"/>
  <c r="O29" i="46"/>
  <c r="P29" i="46" s="1"/>
  <c r="O28" i="46"/>
  <c r="P28" i="46" s="1"/>
  <c r="O27" i="46"/>
  <c r="P27" i="46" s="1"/>
  <c r="N26" i="46"/>
  <c r="M26" i="46"/>
  <c r="L26" i="46"/>
  <c r="O26" i="46" s="1"/>
  <c r="P26" i="46" s="1"/>
  <c r="K26" i="46"/>
  <c r="J26" i="46"/>
  <c r="I26" i="46"/>
  <c r="H26" i="46"/>
  <c r="G26" i="46"/>
  <c r="F26" i="46"/>
  <c r="E26" i="46"/>
  <c r="D26" i="46"/>
  <c r="O25" i="46"/>
  <c r="P25" i="46"/>
  <c r="O24" i="46"/>
  <c r="P24" i="46"/>
  <c r="O23" i="46"/>
  <c r="P23" i="46" s="1"/>
  <c r="O22" i="46"/>
  <c r="P22" i="46"/>
  <c r="O21" i="46"/>
  <c r="P21" i="46"/>
  <c r="O20" i="46"/>
  <c r="P20" i="46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 s="1"/>
  <c r="O15" i="46"/>
  <c r="P15" i="46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/>
  <c r="O10" i="46"/>
  <c r="P10" i="46"/>
  <c r="O9" i="46"/>
  <c r="P9" i="46"/>
  <c r="O8" i="46"/>
  <c r="P8" i="46" s="1"/>
  <c r="O7" i="46"/>
  <c r="P7" i="46"/>
  <c r="O6" i="46"/>
  <c r="P6" i="46"/>
  <c r="N5" i="46"/>
  <c r="M5" i="46"/>
  <c r="L5" i="46"/>
  <c r="K5" i="46"/>
  <c r="K30" i="46" s="1"/>
  <c r="J5" i="46"/>
  <c r="I5" i="46"/>
  <c r="I30" i="46" s="1"/>
  <c r="H5" i="46"/>
  <c r="G5" i="46"/>
  <c r="G30" i="46" s="1"/>
  <c r="F5" i="46"/>
  <c r="E5" i="46"/>
  <c r="E30" i="46" s="1"/>
  <c r="D5" i="46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N16" i="45"/>
  <c r="O16" i="45" s="1"/>
  <c r="N15" i="45"/>
  <c r="O15" i="45" s="1"/>
  <c r="N14" i="45"/>
  <c r="O14" i="45" s="1"/>
  <c r="N13" i="45"/>
  <c r="O13" i="45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29" i="45" s="1"/>
  <c r="N29" i="44"/>
  <c r="O29" i="44" s="1"/>
  <c r="N28" i="44"/>
  <c r="O28" i="44" s="1"/>
  <c r="N27" i="44"/>
  <c r="O27" i="44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M18" i="44"/>
  <c r="L18" i="44"/>
  <c r="K18" i="44"/>
  <c r="K30" i="44" s="1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I30" i="44" s="1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F30" i="44" s="1"/>
  <c r="E5" i="44"/>
  <c r="E30" i="44" s="1"/>
  <c r="D5" i="44"/>
  <c r="D30" i="44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E32" i="43" s="1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32" i="43" s="1"/>
  <c r="L5" i="43"/>
  <c r="L32" i="43" s="1"/>
  <c r="K5" i="43"/>
  <c r="J5" i="43"/>
  <c r="I5" i="43"/>
  <c r="H5" i="43"/>
  <c r="G5" i="43"/>
  <c r="F5" i="43"/>
  <c r="E5" i="43"/>
  <c r="D5" i="43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 s="1"/>
  <c r="N17" i="42"/>
  <c r="O17" i="42" s="1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2" i="42" s="1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1" i="41"/>
  <c r="O31" i="41" s="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G32" i="41" s="1"/>
  <c r="F26" i="41"/>
  <c r="E26" i="41"/>
  <c r="D26" i="4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F32" i="41" s="1"/>
  <c r="E18" i="41"/>
  <c r="D18" i="41"/>
  <c r="N18" i="41" s="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33" i="40"/>
  <c r="O33" i="40" s="1"/>
  <c r="N32" i="40"/>
  <c r="O32" i="40" s="1"/>
  <c r="N31" i="40"/>
  <c r="O31" i="40" s="1"/>
  <c r="M30" i="40"/>
  <c r="M34" i="40" s="1"/>
  <c r="L30" i="40"/>
  <c r="K30" i="40"/>
  <c r="J30" i="40"/>
  <c r="I30" i="40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34" i="39"/>
  <c r="O34" i="39" s="1"/>
  <c r="M33" i="39"/>
  <c r="L33" i="39"/>
  <c r="K33" i="39"/>
  <c r="J33" i="39"/>
  <c r="J35" i="39" s="1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F35" i="39" s="1"/>
  <c r="E29" i="39"/>
  <c r="D29" i="39"/>
  <c r="N28" i="39"/>
  <c r="O28" i="39"/>
  <c r="M27" i="39"/>
  <c r="L27" i="39"/>
  <c r="L35" i="39" s="1"/>
  <c r="K27" i="39"/>
  <c r="K35" i="39" s="1"/>
  <c r="J27" i="39"/>
  <c r="I27" i="39"/>
  <c r="H27" i="39"/>
  <c r="G27" i="39"/>
  <c r="F27" i="39"/>
  <c r="E27" i="39"/>
  <c r="D27" i="39"/>
  <c r="N26" i="39"/>
  <c r="O26" i="39"/>
  <c r="N25" i="39"/>
  <c r="O25" i="39" s="1"/>
  <c r="N24" i="39"/>
  <c r="O24" i="39"/>
  <c r="N23" i="39"/>
  <c r="O23" i="39"/>
  <c r="N22" i="39"/>
  <c r="O22" i="39"/>
  <c r="N21" i="39"/>
  <c r="O21" i="39" s="1"/>
  <c r="N20" i="39"/>
  <c r="O20" i="39"/>
  <c r="M19" i="39"/>
  <c r="L19" i="39"/>
  <c r="K19" i="39"/>
  <c r="J19" i="39"/>
  <c r="I19" i="39"/>
  <c r="H19" i="39"/>
  <c r="G19" i="39"/>
  <c r="F19" i="39"/>
  <c r="E19" i="39"/>
  <c r="D19" i="39"/>
  <c r="N19" i="39" s="1"/>
  <c r="O19" i="39" s="1"/>
  <c r="N18" i="39"/>
  <c r="O18" i="39"/>
  <c r="N17" i="39"/>
  <c r="O17" i="39"/>
  <c r="N16" i="39"/>
  <c r="O16" i="39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30" i="38"/>
  <c r="O30" i="38" s="1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/>
  <c r="M24" i="38"/>
  <c r="L24" i="38"/>
  <c r="K24" i="38"/>
  <c r="J24" i="38"/>
  <c r="I24" i="38"/>
  <c r="H24" i="38"/>
  <c r="G24" i="38"/>
  <c r="F24" i="38"/>
  <c r="E24" i="38"/>
  <c r="D24" i="38"/>
  <c r="N23" i="38"/>
  <c r="O23" i="38"/>
  <c r="M22" i="38"/>
  <c r="L22" i="38"/>
  <c r="K22" i="38"/>
  <c r="J22" i="38"/>
  <c r="I22" i="38"/>
  <c r="H22" i="38"/>
  <c r="G22" i="38"/>
  <c r="G31" i="38" s="1"/>
  <c r="F22" i="38"/>
  <c r="E22" i="38"/>
  <c r="D22" i="38"/>
  <c r="N22" i="38" s="1"/>
  <c r="O22" i="38" s="1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D31" i="38" s="1"/>
  <c r="N16" i="38"/>
  <c r="O16" i="38" s="1"/>
  <c r="N15" i="38"/>
  <c r="O15" i="38" s="1"/>
  <c r="N14" i="38"/>
  <c r="O14" i="38" s="1"/>
  <c r="N13" i="38"/>
  <c r="O13" i="38" s="1"/>
  <c r="M12" i="38"/>
  <c r="L12" i="38"/>
  <c r="K12" i="38"/>
  <c r="J12" i="38"/>
  <c r="I12" i="38"/>
  <c r="I31" i="38" s="1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K31" i="38" s="1"/>
  <c r="J5" i="38"/>
  <c r="I5" i="38"/>
  <c r="H5" i="38"/>
  <c r="H31" i="38"/>
  <c r="G5" i="38"/>
  <c r="F5" i="38"/>
  <c r="E5" i="38"/>
  <c r="D5" i="38"/>
  <c r="N30" i="37"/>
  <c r="O30" i="37" s="1"/>
  <c r="N29" i="37"/>
  <c r="O29" i="37" s="1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M31" i="37" s="1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/>
  <c r="N21" i="37"/>
  <c r="O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/>
  <c r="N14" i="37"/>
  <c r="O14" i="37"/>
  <c r="N13" i="37"/>
  <c r="O13" i="37"/>
  <c r="M12" i="37"/>
  <c r="L12" i="37"/>
  <c r="L31" i="37" s="1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/>
  <c r="N7" i="37"/>
  <c r="O7" i="37"/>
  <c r="N6" i="37"/>
  <c r="O6" i="37"/>
  <c r="M5" i="37"/>
  <c r="L5" i="37"/>
  <c r="K5" i="37"/>
  <c r="J5" i="37"/>
  <c r="J31" i="37" s="1"/>
  <c r="I5" i="37"/>
  <c r="H5" i="37"/>
  <c r="G5" i="37"/>
  <c r="F5" i="37"/>
  <c r="E5" i="37"/>
  <c r="D5" i="37"/>
  <c r="D31" i="37" s="1"/>
  <c r="N30" i="36"/>
  <c r="O30" i="36"/>
  <c r="N29" i="36"/>
  <c r="O29" i="36" s="1"/>
  <c r="N28" i="36"/>
  <c r="O28" i="36" s="1"/>
  <c r="M27" i="36"/>
  <c r="M31" i="36" s="1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M25" i="36"/>
  <c r="L25" i="36"/>
  <c r="K25" i="36"/>
  <c r="J25" i="36"/>
  <c r="I25" i="36"/>
  <c r="H25" i="36"/>
  <c r="G25" i="36"/>
  <c r="G31" i="36" s="1"/>
  <c r="F25" i="36"/>
  <c r="E25" i="36"/>
  <c r="D25" i="36"/>
  <c r="N24" i="36"/>
  <c r="O24" i="36"/>
  <c r="N23" i="36"/>
  <c r="O23" i="36"/>
  <c r="N22" i="36"/>
  <c r="O22" i="36" s="1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L5" i="36"/>
  <c r="K5" i="36"/>
  <c r="J5" i="36"/>
  <c r="J31" i="36" s="1"/>
  <c r="I5" i="36"/>
  <c r="H5" i="36"/>
  <c r="G5" i="36"/>
  <c r="F5" i="36"/>
  <c r="E5" i="36"/>
  <c r="E31" i="36" s="1"/>
  <c r="D5" i="36"/>
  <c r="D31" i="36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/>
  <c r="O27" i="35" s="1"/>
  <c r="N26" i="35"/>
  <c r="O26" i="35" s="1"/>
  <c r="M25" i="35"/>
  <c r="L25" i="35"/>
  <c r="K25" i="35"/>
  <c r="J25" i="35"/>
  <c r="I25" i="35"/>
  <c r="H25" i="35"/>
  <c r="G25" i="35"/>
  <c r="G31" i="35" s="1"/>
  <c r="F25" i="35"/>
  <c r="E25" i="35"/>
  <c r="D25" i="35"/>
  <c r="N24" i="35"/>
  <c r="O24" i="35"/>
  <c r="N23" i="35"/>
  <c r="O23" i="35"/>
  <c r="N22" i="35"/>
  <c r="O22" i="35" s="1"/>
  <c r="N21" i="35"/>
  <c r="O21" i="35" s="1"/>
  <c r="N20" i="35"/>
  <c r="O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/>
  <c r="N15" i="35"/>
  <c r="O15" i="35"/>
  <c r="N14" i="35"/>
  <c r="O14" i="35" s="1"/>
  <c r="N13" i="35"/>
  <c r="O13" i="35"/>
  <c r="M12" i="35"/>
  <c r="L12" i="35"/>
  <c r="K12" i="35"/>
  <c r="J12" i="35"/>
  <c r="J31" i="35" s="1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/>
  <c r="N8" i="35"/>
  <c r="O8" i="35" s="1"/>
  <c r="N7" i="35"/>
  <c r="O7" i="35"/>
  <c r="N6" i="35"/>
  <c r="O6" i="35"/>
  <c r="M5" i="35"/>
  <c r="M31" i="35"/>
  <c r="L5" i="35"/>
  <c r="K5" i="35"/>
  <c r="J5" i="35"/>
  <c r="I5" i="35"/>
  <c r="H5" i="35"/>
  <c r="G5" i="35"/>
  <c r="F5" i="35"/>
  <c r="F31" i="35" s="1"/>
  <c r="E5" i="35"/>
  <c r="E31" i="35" s="1"/>
  <c r="D5" i="35"/>
  <c r="N30" i="34"/>
  <c r="O30" i="34" s="1"/>
  <c r="N29" i="34"/>
  <c r="O29" i="34" s="1"/>
  <c r="N28" i="34"/>
  <c r="O28" i="34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M25" i="34"/>
  <c r="L25" i="34"/>
  <c r="K25" i="34"/>
  <c r="K31" i="34" s="1"/>
  <c r="J25" i="34"/>
  <c r="J31" i="34" s="1"/>
  <c r="I25" i="34"/>
  <c r="H25" i="34"/>
  <c r="G25" i="34"/>
  <c r="F25" i="34"/>
  <c r="E25" i="34"/>
  <c r="D25" i="34"/>
  <c r="N25" i="34" s="1"/>
  <c r="O25" i="34" s="1"/>
  <c r="N24" i="34"/>
  <c r="O24" i="34"/>
  <c r="N23" i="34"/>
  <c r="O23" i="34" s="1"/>
  <c r="N22" i="34"/>
  <c r="O22" i="34" s="1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E31" i="34" s="1"/>
  <c r="D18" i="34"/>
  <c r="N18" i="34" s="1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/>
  <c r="N6" i="34"/>
  <c r="O6" i="34" s="1"/>
  <c r="M5" i="34"/>
  <c r="M31" i="34" s="1"/>
  <c r="L5" i="34"/>
  <c r="L31" i="34" s="1"/>
  <c r="K5" i="34"/>
  <c r="J5" i="34"/>
  <c r="I5" i="34"/>
  <c r="H5" i="34"/>
  <c r="G5" i="34"/>
  <c r="G31" i="34" s="1"/>
  <c r="F5" i="34"/>
  <c r="F31" i="34" s="1"/>
  <c r="E5" i="34"/>
  <c r="D5" i="34"/>
  <c r="N5" i="34" s="1"/>
  <c r="O5" i="34" s="1"/>
  <c r="N31" i="33"/>
  <c r="O31" i="33" s="1"/>
  <c r="N18" i="33"/>
  <c r="O18" i="33"/>
  <c r="N19" i="33"/>
  <c r="O19" i="33" s="1"/>
  <c r="N20" i="33"/>
  <c r="O20" i="33"/>
  <c r="N21" i="33"/>
  <c r="O21" i="33" s="1"/>
  <c r="N22" i="33"/>
  <c r="O22" i="33" s="1"/>
  <c r="N23" i="33"/>
  <c r="O23" i="33" s="1"/>
  <c r="E17" i="33"/>
  <c r="F17" i="33"/>
  <c r="G17" i="33"/>
  <c r="H17" i="33"/>
  <c r="I17" i="33"/>
  <c r="J17" i="33"/>
  <c r="K17" i="33"/>
  <c r="L17" i="33"/>
  <c r="M17" i="33"/>
  <c r="D17" i="33"/>
  <c r="E12" i="33"/>
  <c r="F12" i="33"/>
  <c r="G12" i="33"/>
  <c r="H12" i="33"/>
  <c r="I12" i="33"/>
  <c r="I32" i="33" s="1"/>
  <c r="J12" i="33"/>
  <c r="K12" i="33"/>
  <c r="L12" i="33"/>
  <c r="M12" i="33"/>
  <c r="D12" i="33"/>
  <c r="E5" i="33"/>
  <c r="F5" i="33"/>
  <c r="G5" i="33"/>
  <c r="G32" i="33" s="1"/>
  <c r="H5" i="33"/>
  <c r="I5" i="33"/>
  <c r="J5" i="33"/>
  <c r="K5" i="33"/>
  <c r="L5" i="33"/>
  <c r="M5" i="33"/>
  <c r="D5" i="33"/>
  <c r="E30" i="33"/>
  <c r="F30" i="33"/>
  <c r="G30" i="33"/>
  <c r="H30" i="33"/>
  <c r="I30" i="33"/>
  <c r="J30" i="33"/>
  <c r="K30" i="33"/>
  <c r="L30" i="33"/>
  <c r="M30" i="33"/>
  <c r="D30" i="33"/>
  <c r="N28" i="33"/>
  <c r="O28" i="33" s="1"/>
  <c r="N29" i="33"/>
  <c r="N27" i="33"/>
  <c r="O27" i="33" s="1"/>
  <c r="E26" i="33"/>
  <c r="F26" i="33"/>
  <c r="G26" i="33"/>
  <c r="H26" i="33"/>
  <c r="I26" i="33"/>
  <c r="J26" i="33"/>
  <c r="K26" i="33"/>
  <c r="L26" i="33"/>
  <c r="M26" i="33"/>
  <c r="D26" i="33"/>
  <c r="E24" i="33"/>
  <c r="F24" i="33"/>
  <c r="F32" i="33" s="1"/>
  <c r="G24" i="33"/>
  <c r="H24" i="33"/>
  <c r="H32" i="33" s="1"/>
  <c r="I24" i="33"/>
  <c r="J24" i="33"/>
  <c r="K24" i="33"/>
  <c r="L24" i="33"/>
  <c r="M24" i="33"/>
  <c r="D24" i="33"/>
  <c r="N25" i="33"/>
  <c r="O25" i="33"/>
  <c r="O29" i="33"/>
  <c r="N14" i="33"/>
  <c r="O14" i="33" s="1"/>
  <c r="N15" i="33"/>
  <c r="O15" i="33" s="1"/>
  <c r="N16" i="33"/>
  <c r="O16" i="33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/>
  <c r="N13" i="33"/>
  <c r="O13" i="33" s="1"/>
  <c r="N5" i="40"/>
  <c r="O5" i="40" s="1"/>
  <c r="N5" i="41"/>
  <c r="O5" i="41" s="1"/>
  <c r="N5" i="42"/>
  <c r="O5" i="42" s="1"/>
  <c r="N5" i="43"/>
  <c r="O5" i="43" s="1"/>
  <c r="N30" i="40" l="1"/>
  <c r="O30" i="40" s="1"/>
  <c r="K32" i="33"/>
  <c r="M31" i="38"/>
  <c r="J32" i="33"/>
  <c r="N5" i="39"/>
  <c r="O5" i="39" s="1"/>
  <c r="D32" i="41"/>
  <c r="N32" i="41" s="1"/>
  <c r="O32" i="41" s="1"/>
  <c r="G33" i="42"/>
  <c r="I32" i="43"/>
  <c r="L30" i="44"/>
  <c r="F29" i="45"/>
  <c r="N17" i="33"/>
  <c r="O17" i="33" s="1"/>
  <c r="N12" i="34"/>
  <c r="O12" i="34" s="1"/>
  <c r="G35" i="39"/>
  <c r="E32" i="41"/>
  <c r="M32" i="41"/>
  <c r="N28" i="41"/>
  <c r="O28" i="41" s="1"/>
  <c r="H33" i="42"/>
  <c r="N29" i="42"/>
  <c r="O29" i="42" s="1"/>
  <c r="J32" i="43"/>
  <c r="M30" i="44"/>
  <c r="N30" i="44" s="1"/>
  <c r="O30" i="44" s="1"/>
  <c r="G29" i="45"/>
  <c r="H30" i="44"/>
  <c r="D33" i="42"/>
  <c r="L31" i="38"/>
  <c r="H32" i="43"/>
  <c r="I29" i="45"/>
  <c r="N18" i="43"/>
  <c r="O18" i="43" s="1"/>
  <c r="N18" i="44"/>
  <c r="O18" i="44" s="1"/>
  <c r="N30" i="46"/>
  <c r="J30" i="44"/>
  <c r="M32" i="33"/>
  <c r="N12" i="36"/>
  <c r="O12" i="36" s="1"/>
  <c r="H31" i="34"/>
  <c r="K31" i="36"/>
  <c r="F31" i="37"/>
  <c r="N31" i="37" s="1"/>
  <c r="O31" i="37" s="1"/>
  <c r="F34" i="40"/>
  <c r="N20" i="40"/>
  <c r="O20" i="40" s="1"/>
  <c r="H32" i="41"/>
  <c r="K32" i="41"/>
  <c r="K33" i="42"/>
  <c r="J29" i="45"/>
  <c r="N12" i="45"/>
  <c r="O12" i="45" s="1"/>
  <c r="F30" i="46"/>
  <c r="N27" i="39"/>
  <c r="O27" i="39" s="1"/>
  <c r="J33" i="42"/>
  <c r="L31" i="36"/>
  <c r="G31" i="37"/>
  <c r="N19" i="37"/>
  <c r="O19" i="37" s="1"/>
  <c r="H35" i="39"/>
  <c r="G34" i="40"/>
  <c r="N13" i="40"/>
  <c r="O13" i="40" s="1"/>
  <c r="I32" i="41"/>
  <c r="L33" i="42"/>
  <c r="K29" i="45"/>
  <c r="O19" i="46"/>
  <c r="P19" i="46" s="1"/>
  <c r="N33" i="39"/>
  <c r="O33" i="39" s="1"/>
  <c r="D35" i="39"/>
  <c r="N30" i="33"/>
  <c r="O30" i="33" s="1"/>
  <c r="N25" i="36"/>
  <c r="O25" i="36" s="1"/>
  <c r="D31" i="35"/>
  <c r="N31" i="35" s="1"/>
  <c r="O31" i="35" s="1"/>
  <c r="N28" i="40"/>
  <c r="O28" i="40" s="1"/>
  <c r="N28" i="43"/>
  <c r="O28" i="43" s="1"/>
  <c r="H29" i="45"/>
  <c r="E31" i="37"/>
  <c r="I31" i="34"/>
  <c r="N5" i="35"/>
  <c r="O5" i="35" s="1"/>
  <c r="N18" i="35"/>
  <c r="O18" i="35" s="1"/>
  <c r="H31" i="37"/>
  <c r="N29" i="39"/>
  <c r="O29" i="39" s="1"/>
  <c r="H34" i="40"/>
  <c r="J32" i="41"/>
  <c r="M33" i="42"/>
  <c r="L29" i="45"/>
  <c r="O12" i="46"/>
  <c r="P12" i="46" s="1"/>
  <c r="H30" i="46"/>
  <c r="O30" i="46" s="1"/>
  <c r="P30" i="46" s="1"/>
  <c r="N5" i="36"/>
  <c r="O5" i="36" s="1"/>
  <c r="D34" i="40"/>
  <c r="N12" i="37"/>
  <c r="O12" i="37" s="1"/>
  <c r="I34" i="40"/>
  <c r="M29" i="45"/>
  <c r="N24" i="33"/>
  <c r="O24" i="33" s="1"/>
  <c r="E32" i="33"/>
  <c r="I31" i="35"/>
  <c r="I31" i="37"/>
  <c r="N12" i="38"/>
  <c r="O12" i="38" s="1"/>
  <c r="J34" i="40"/>
  <c r="L32" i="41"/>
  <c r="N5" i="38"/>
  <c r="O5" i="38" s="1"/>
  <c r="N27" i="37"/>
  <c r="O27" i="37" s="1"/>
  <c r="E29" i="45"/>
  <c r="N29" i="45" s="1"/>
  <c r="O29" i="45" s="1"/>
  <c r="I31" i="36"/>
  <c r="N27" i="34"/>
  <c r="O27" i="34" s="1"/>
  <c r="N5" i="37"/>
  <c r="O5" i="37" s="1"/>
  <c r="E31" i="38"/>
  <c r="N17" i="38"/>
  <c r="O17" i="38" s="1"/>
  <c r="M35" i="39"/>
  <c r="N12" i="39"/>
  <c r="O12" i="39" s="1"/>
  <c r="L30" i="46"/>
  <c r="N26" i="44"/>
  <c r="O26" i="44" s="1"/>
  <c r="E33" i="42"/>
  <c r="N33" i="42" s="1"/>
  <c r="O33" i="42" s="1"/>
  <c r="D32" i="43"/>
  <c r="G30" i="44"/>
  <c r="N24" i="38"/>
  <c r="O24" i="38" s="1"/>
  <c r="F33" i="42"/>
  <c r="I33" i="42"/>
  <c r="E34" i="40"/>
  <c r="H31" i="35"/>
  <c r="N12" i="33"/>
  <c r="O12" i="33" s="1"/>
  <c r="K31" i="35"/>
  <c r="N25" i="35"/>
  <c r="O25" i="35" s="1"/>
  <c r="K31" i="37"/>
  <c r="F31" i="38"/>
  <c r="L34" i="40"/>
  <c r="N26" i="41"/>
  <c r="O26" i="41" s="1"/>
  <c r="N27" i="42"/>
  <c r="O27" i="42" s="1"/>
  <c r="F32" i="43"/>
  <c r="N32" i="43" s="1"/>
  <c r="O32" i="43" s="1"/>
  <c r="E35" i="39"/>
  <c r="K32" i="43"/>
  <c r="L31" i="35"/>
  <c r="N26" i="38"/>
  <c r="O26" i="38" s="1"/>
  <c r="G32" i="43"/>
  <c r="N26" i="43"/>
  <c r="O26" i="43" s="1"/>
  <c r="N25" i="45"/>
  <c r="O25" i="45" s="1"/>
  <c r="M30" i="46"/>
  <c r="O30" i="47"/>
  <c r="P30" i="47" s="1"/>
  <c r="K34" i="40"/>
  <c r="N5" i="44"/>
  <c r="O5" i="44" s="1"/>
  <c r="N12" i="43"/>
  <c r="O12" i="43" s="1"/>
  <c r="N12" i="41"/>
  <c r="O12" i="41" s="1"/>
  <c r="N25" i="37"/>
  <c r="O25" i="37" s="1"/>
  <c r="F31" i="36"/>
  <c r="H31" i="36"/>
  <c r="J31" i="38"/>
  <c r="D31" i="34"/>
  <c r="N5" i="45"/>
  <c r="O5" i="45" s="1"/>
  <c r="L32" i="33"/>
  <c r="O5" i="46"/>
  <c r="P5" i="46" s="1"/>
  <c r="N12" i="44"/>
  <c r="O12" i="44" s="1"/>
  <c r="D32" i="33"/>
  <c r="I35" i="39"/>
  <c r="N5" i="33"/>
  <c r="O5" i="33" s="1"/>
  <c r="N26" i="33"/>
  <c r="O26" i="33" s="1"/>
  <c r="N35" i="39" l="1"/>
  <c r="O35" i="39" s="1"/>
  <c r="N34" i="40"/>
  <c r="O34" i="40" s="1"/>
  <c r="N31" i="34"/>
  <c r="O31" i="34" s="1"/>
  <c r="N31" i="38"/>
  <c r="O31" i="38" s="1"/>
  <c r="N31" i="36"/>
  <c r="O31" i="36" s="1"/>
  <c r="N32" i="33"/>
  <c r="O32" i="33" s="1"/>
</calcChain>
</file>

<file path=xl/sharedStrings.xml><?xml version="1.0" encoding="utf-8"?>
<sst xmlns="http://schemas.openxmlformats.org/spreadsheetml/2006/main" count="762" uniqueCount="113">
  <si>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</si>
  <si>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</si>
  <si>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</si>
  <si>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</si>
  <si>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</si>
  <si>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</si>
  <si>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</si>
  <si>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</si>
  <si>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</si>
  <si>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</si>
  <si>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</si>
  <si>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</si>
  <si>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</si>
  <si>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</si>
  <si>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</si>
  <si>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</si>
  <si>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</si>
  <si>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</si>
  <si>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Impact Fees - Residential - Transportation</t>
  </si>
  <si>
    <t>Intergovernmental Revenue</t>
  </si>
  <si>
    <t>Federal Grant - Culture / Recreation</t>
  </si>
  <si>
    <t>State Grant - Transportation - Other Transportation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</si>
  <si>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</si>
  <si>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</si>
  <si>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</si>
  <si>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</si>
  <si>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</si>
  <si>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</si>
  <si>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</si>
  <si>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</si>
  <si>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Judgments, Fines, and Forfeits</t>
  </si>
  <si>
    <t>Other Sources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</si>
  <si>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</si>
  <si>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</si>
  <si>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</si>
  <si>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</si>
  <si>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Interest and Other Earnings - Net Increase (Decrease) in Fair Value of Investments</t>
  </si>
  <si>
    <t>Other Miscellaneous Revenues - Other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</si>
  <si>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</si>
  <si>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</si>
  <si>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</si>
  <si>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</si>
  <si>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</si>
  <si>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</si>
  <si>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</si>
  <si>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</si>
  <si>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St. Leo Revenues Reported by Account Code and Fund Type</t>
  </si>
  <si>
    <t>Local Fiscal Year Ended September 30, 2010</t>
  </si>
  <si>
    <t>Other Permits, Fees, and Special Assessments</t>
  </si>
  <si>
    <t>Court-Ordered Judgments and Fines - As Decided by County Court Criminal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</si>
  <si>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</si>
  <si>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</si>
  <si>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</si>
  <si>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</si>
  <si>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</si>
  <si>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Franchise Fee - Solid Waste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</si>
  <si>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</si>
  <si>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</si>
  <si>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</si>
  <si>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</si>
  <si>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Commercial - Transportation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</si>
  <si>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</si>
  <si>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</si>
  <si>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</si>
  <si>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</si>
  <si>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</si>
  <si>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Local Option Taxes</t>
  </si>
  <si>
    <t>Permits and Franchise Fees</t>
  </si>
  <si>
    <t>Other Permits and Fees</t>
  </si>
  <si>
    <t>Charges for Services</t>
  </si>
  <si>
    <t>Physical Environment - Electric Utility</t>
  </si>
  <si>
    <t>Impact Fees - Other</t>
  </si>
  <si>
    <t>2008 Municipal Population:</t>
  </si>
  <si>
    <t>Local Fiscal Year Ended September 30, 2014</t>
  </si>
  <si>
    <t>State Shared Revenues - General Government - Mobile Home License Tax</t>
  </si>
  <si>
    <t>Rents and Royalties</t>
  </si>
  <si>
    <t>Non-Operating - Inter-Fund Group Transfers In</t>
  </si>
  <si>
    <t>2014 Municipal Population:</t>
  </si>
  <si>
    <t>Local Fiscal Year Ended September 30, 2015</t>
  </si>
  <si>
    <t>Second Local Option Fuel Tax (1 to 5 Cents)</t>
  </si>
  <si>
    <t>State Grant - Physical Environment - Other Physical Environment</t>
  </si>
  <si>
    <t>2015 Municipal Population:</t>
  </si>
  <si>
    <t>Local Fiscal Year Ended September 30, 2016</t>
  </si>
  <si>
    <t>State Grant - Other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</si>
  <si>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</si>
  <si>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</si>
  <si>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</si>
  <si>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</si>
  <si>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</si>
  <si>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</si>
  <si>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</si>
  <si>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</si>
  <si>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</si>
  <si>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</si>
  <si>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</si>
  <si>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</si>
  <si>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</si>
  <si>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</si>
  <si>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</si>
  <si>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</si>
  <si>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</si>
  <si>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</si>
  <si>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</si>
  <si>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</si>
  <si>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</si>
  <si>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</si>
  <si>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</si>
  <si>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</si>
  <si>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</si>
  <si>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</si>
  <si>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</si>
  <si>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Impact Fees - Residential -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</si>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</sst>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FA7F0-EBA5-43EB-B963-20EE0B675AC9}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0" customWidth="1"/>
    <col min="6" max="7" width="15.77734375" style="90" customWidth="1"/>
    <col min="8" max="8" width="13.77734375" style="90" customWidth="1"/>
    <col min="9" max="10" width="15.77734375" style="90" customWidth="1"/>
    <col min="11" max="14" width="13.77734375" style="90" customWidth="1"/>
    <col min="15" max="15" width="16.77734375" style="90" customWidth="1"/>
    <col min="16" max="16" width="13.77734375" style="62" customWidth="1"/>
    <col min="17" max="18" width="9.77734375" style="62"/>
  </cols>
  <sheetData>
    <row r="1" spans="1:134" ht="27.75">
      <c r="A1" s="98" t="s">
        <v>46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48"/>
      <c r="R1"/>
    </row>
    <row r="2" spans="1:134" ht="24" thickBot="1">
      <c r="A2" s="101" t="s">
        <v>110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3"/>
      <c r="Q2" s="48"/>
      <c r="R2"/>
    </row>
    <row r="3" spans="1:134" ht="18" customHeight="1">
      <c r="A3" s="104" t="s">
        <v>39</v>
      </c>
      <c r="B3" s="105"/>
      <c r="C3" s="106"/>
      <c r="D3" s="110" t="s">
        <v>26</v>
      </c>
      <c r="E3" s="111"/>
      <c r="F3" s="111"/>
      <c r="G3" s="111"/>
      <c r="H3" s="112"/>
      <c r="I3" s="110" t="s">
        <v>27</v>
      </c>
      <c r="J3" s="112"/>
      <c r="K3" s="110" t="s">
        <v>29</v>
      </c>
      <c r="L3" s="111"/>
      <c r="M3" s="112"/>
      <c r="N3" s="49"/>
      <c r="O3" s="50"/>
      <c r="P3" s="113" t="s">
        <v>94</v>
      </c>
      <c r="Q3" s="51"/>
      <c r="R3"/>
    </row>
    <row r="4" spans="1:134" ht="32.25" customHeight="1" thickBot="1">
      <c r="A4" s="107"/>
      <c r="B4" s="108"/>
      <c r="C4" s="109"/>
      <c r="D4" s="52" t="s">
        <v>4</v>
      </c>
      <c r="E4" s="52" t="s">
        <v>40</v>
      </c>
      <c r="F4" s="52" t="s">
        <v>41</v>
      </c>
      <c r="G4" s="52" t="s">
        <v>42</v>
      </c>
      <c r="H4" s="52" t="s">
        <v>5</v>
      </c>
      <c r="I4" s="52" t="s">
        <v>6</v>
      </c>
      <c r="J4" s="53" t="s">
        <v>43</v>
      </c>
      <c r="K4" s="53" t="s">
        <v>7</v>
      </c>
      <c r="L4" s="53" t="s">
        <v>8</v>
      </c>
      <c r="M4" s="53" t="s">
        <v>95</v>
      </c>
      <c r="N4" s="53" t="s">
        <v>9</v>
      </c>
      <c r="O4" s="53" t="s">
        <v>96</v>
      </c>
      <c r="P4" s="114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97</v>
      </c>
      <c r="B5" s="57"/>
      <c r="C5" s="57"/>
      <c r="D5" s="58">
        <f>SUM(D6:D11)</f>
        <v>68681</v>
      </c>
      <c r="E5" s="58">
        <f>SUM(E6:E11)</f>
        <v>369006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437687</v>
      </c>
      <c r="P5" s="60">
        <f>(O5/P$33)</f>
        <v>177.7770105605199</v>
      </c>
      <c r="Q5" s="61"/>
    </row>
    <row r="6" spans="1:134">
      <c r="A6" s="63"/>
      <c r="B6" s="64">
        <v>311</v>
      </c>
      <c r="C6" s="65" t="s">
        <v>2</v>
      </c>
      <c r="D6" s="66">
        <v>7916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7916</v>
      </c>
      <c r="P6" s="67">
        <f>(O6/P$33)</f>
        <v>3.215272136474411</v>
      </c>
      <c r="Q6" s="68"/>
    </row>
    <row r="7" spans="1:134">
      <c r="A7" s="63"/>
      <c r="B7" s="64">
        <v>312.41000000000003</v>
      </c>
      <c r="C7" s="65" t="s">
        <v>98</v>
      </c>
      <c r="D7" s="66">
        <v>0</v>
      </c>
      <c r="E7" s="66">
        <v>10825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10825</v>
      </c>
      <c r="P7" s="67">
        <f>(O7/P$33)</f>
        <v>4.3968318440292444</v>
      </c>
      <c r="Q7" s="68"/>
    </row>
    <row r="8" spans="1:134">
      <c r="A8" s="63"/>
      <c r="B8" s="64">
        <v>312.63</v>
      </c>
      <c r="C8" s="65" t="s">
        <v>99</v>
      </c>
      <c r="D8" s="66">
        <v>0</v>
      </c>
      <c r="E8" s="66">
        <v>358181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358181</v>
      </c>
      <c r="P8" s="67">
        <f>(O8/P$33)</f>
        <v>145.48375304630383</v>
      </c>
      <c r="Q8" s="68"/>
    </row>
    <row r="9" spans="1:134">
      <c r="A9" s="63"/>
      <c r="B9" s="64">
        <v>314.10000000000002</v>
      </c>
      <c r="C9" s="65" t="s">
        <v>12</v>
      </c>
      <c r="D9" s="66">
        <v>39834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39834</v>
      </c>
      <c r="P9" s="67">
        <f>(O9/P$33)</f>
        <v>16.179528838342812</v>
      </c>
      <c r="Q9" s="68"/>
    </row>
    <row r="10" spans="1:134">
      <c r="A10" s="63"/>
      <c r="B10" s="64">
        <v>315.2</v>
      </c>
      <c r="C10" s="65" t="s">
        <v>100</v>
      </c>
      <c r="D10" s="66">
        <v>20826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20826</v>
      </c>
      <c r="P10" s="67">
        <f>(O10/P$33)</f>
        <v>8.4589764419171409</v>
      </c>
      <c r="Q10" s="68"/>
    </row>
    <row r="11" spans="1:134">
      <c r="A11" s="63"/>
      <c r="B11" s="64">
        <v>316</v>
      </c>
      <c r="C11" s="65" t="s">
        <v>59</v>
      </c>
      <c r="D11" s="66">
        <v>105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105</v>
      </c>
      <c r="P11" s="67">
        <f>(O11/P$33)</f>
        <v>4.2648253452477664E-2</v>
      </c>
      <c r="Q11" s="68"/>
    </row>
    <row r="12" spans="1:134" ht="15.75">
      <c r="A12" s="69" t="s">
        <v>15</v>
      </c>
      <c r="B12" s="70"/>
      <c r="C12" s="71"/>
      <c r="D12" s="72">
        <f>SUM(D13:D18)</f>
        <v>114729</v>
      </c>
      <c r="E12" s="72">
        <f>SUM(E13:E18)</f>
        <v>1000</v>
      </c>
      <c r="F12" s="72">
        <f>SUM(F13:F18)</f>
        <v>0</v>
      </c>
      <c r="G12" s="72">
        <f>SUM(G13:G18)</f>
        <v>0</v>
      </c>
      <c r="H12" s="72">
        <f>SUM(H13:H18)</f>
        <v>0</v>
      </c>
      <c r="I12" s="72">
        <f>SUM(I13:I18)</f>
        <v>0</v>
      </c>
      <c r="J12" s="72">
        <f>SUM(J13:J18)</f>
        <v>0</v>
      </c>
      <c r="K12" s="72">
        <f>SUM(K13:K18)</f>
        <v>0</v>
      </c>
      <c r="L12" s="72">
        <f>SUM(L13:L18)</f>
        <v>0</v>
      </c>
      <c r="M12" s="72">
        <f>SUM(M13:M18)</f>
        <v>0</v>
      </c>
      <c r="N12" s="72">
        <f>SUM(N13:N18)</f>
        <v>0</v>
      </c>
      <c r="O12" s="73">
        <f>SUM(D12:N12)</f>
        <v>115729</v>
      </c>
      <c r="P12" s="74">
        <f>(O12/P$33)</f>
        <v>47.00609260763607</v>
      </c>
      <c r="Q12" s="75"/>
    </row>
    <row r="13" spans="1:134">
      <c r="A13" s="63"/>
      <c r="B13" s="64">
        <v>322</v>
      </c>
      <c r="C13" s="65" t="s">
        <v>101</v>
      </c>
      <c r="D13" s="66">
        <v>526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526</v>
      </c>
      <c r="P13" s="67">
        <f>(O13/P$33)</f>
        <v>0.21364744110479286</v>
      </c>
      <c r="Q13" s="68"/>
    </row>
    <row r="14" spans="1:134">
      <c r="A14" s="63"/>
      <c r="B14" s="64">
        <v>323.10000000000002</v>
      </c>
      <c r="C14" s="65" t="s">
        <v>16</v>
      </c>
      <c r="D14" s="66">
        <v>94220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18" si="1">SUM(D14:N14)</f>
        <v>94220</v>
      </c>
      <c r="P14" s="67">
        <f>(O14/P$33)</f>
        <v>38.269699431356621</v>
      </c>
      <c r="Q14" s="68"/>
    </row>
    <row r="15" spans="1:134">
      <c r="A15" s="63"/>
      <c r="B15" s="64">
        <v>323.39999999999998</v>
      </c>
      <c r="C15" s="65" t="s">
        <v>17</v>
      </c>
      <c r="D15" s="66">
        <v>5475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5475</v>
      </c>
      <c r="P15" s="67">
        <f>(O15/P$33)</f>
        <v>2.2238017871649065</v>
      </c>
      <c r="Q15" s="68"/>
    </row>
    <row r="16" spans="1:134">
      <c r="A16" s="63"/>
      <c r="B16" s="64">
        <v>323.7</v>
      </c>
      <c r="C16" s="65" t="s">
        <v>55</v>
      </c>
      <c r="D16" s="66">
        <v>4520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4520</v>
      </c>
      <c r="P16" s="67">
        <f>(O16/P$33)</f>
        <v>1.8359057676685622</v>
      </c>
      <c r="Q16" s="68"/>
    </row>
    <row r="17" spans="1:120">
      <c r="A17" s="63"/>
      <c r="B17" s="64">
        <v>324.20999999999998</v>
      </c>
      <c r="C17" s="65" t="s">
        <v>111</v>
      </c>
      <c r="D17" s="66">
        <v>0</v>
      </c>
      <c r="E17" s="66">
        <v>1000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1000</v>
      </c>
      <c r="P17" s="67">
        <f>(O17/P$33)</f>
        <v>0.40617384240454912</v>
      </c>
      <c r="Q17" s="68"/>
    </row>
    <row r="18" spans="1:120">
      <c r="A18" s="63"/>
      <c r="B18" s="64">
        <v>329.5</v>
      </c>
      <c r="C18" s="65" t="s">
        <v>102</v>
      </c>
      <c r="D18" s="66">
        <v>9988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9988</v>
      </c>
      <c r="P18" s="67">
        <f>(O18/P$33)</f>
        <v>4.0568643379366369</v>
      </c>
      <c r="Q18" s="68"/>
    </row>
    <row r="19" spans="1:120" ht="15.75">
      <c r="A19" s="69" t="s">
        <v>103</v>
      </c>
      <c r="B19" s="70"/>
      <c r="C19" s="71"/>
      <c r="D19" s="72">
        <f>SUM(D20:D26)</f>
        <v>707197</v>
      </c>
      <c r="E19" s="72">
        <f>SUM(E20:E26)</f>
        <v>278789</v>
      </c>
      <c r="F19" s="72">
        <f>SUM(F20:F26)</f>
        <v>0</v>
      </c>
      <c r="G19" s="72">
        <f>SUM(G20:G26)</f>
        <v>0</v>
      </c>
      <c r="H19" s="72">
        <f>SUM(H20:H26)</f>
        <v>0</v>
      </c>
      <c r="I19" s="72">
        <f>SUM(I20:I26)</f>
        <v>0</v>
      </c>
      <c r="J19" s="72">
        <f>SUM(J20:J26)</f>
        <v>0</v>
      </c>
      <c r="K19" s="72">
        <f>SUM(K20:K26)</f>
        <v>0</v>
      </c>
      <c r="L19" s="72">
        <f>SUM(L20:L26)</f>
        <v>0</v>
      </c>
      <c r="M19" s="72">
        <f>SUM(M20:M26)</f>
        <v>0</v>
      </c>
      <c r="N19" s="72">
        <f>SUM(N20:N26)</f>
        <v>0</v>
      </c>
      <c r="O19" s="73">
        <f>SUM(D19:N19)</f>
        <v>985986</v>
      </c>
      <c r="P19" s="74">
        <f>(O19/P$33)</f>
        <v>400.4817221770918</v>
      </c>
      <c r="Q19" s="75"/>
    </row>
    <row r="20" spans="1:120">
      <c r="A20" s="63"/>
      <c r="B20" s="64">
        <v>331.51</v>
      </c>
      <c r="C20" s="65" t="s">
        <v>108</v>
      </c>
      <c r="D20" s="66">
        <v>0</v>
      </c>
      <c r="E20" s="66">
        <v>156605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25" si="2">SUM(D20:N20)</f>
        <v>156605</v>
      </c>
      <c r="P20" s="67">
        <f>(O20/P$33)</f>
        <v>63.60885458976442</v>
      </c>
      <c r="Q20" s="68"/>
    </row>
    <row r="21" spans="1:120">
      <c r="A21" s="63"/>
      <c r="B21" s="64">
        <v>334.49</v>
      </c>
      <c r="C21" s="65" t="s">
        <v>21</v>
      </c>
      <c r="D21" s="66">
        <v>0</v>
      </c>
      <c r="E21" s="66">
        <v>3820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2"/>
        <v>3820</v>
      </c>
      <c r="P21" s="67">
        <f>(O21/P$33)</f>
        <v>1.5515840779853778</v>
      </c>
      <c r="Q21" s="68"/>
    </row>
    <row r="22" spans="1:120">
      <c r="A22" s="63"/>
      <c r="B22" s="64">
        <v>335.125</v>
      </c>
      <c r="C22" s="65" t="s">
        <v>104</v>
      </c>
      <c r="D22" s="66">
        <v>501678</v>
      </c>
      <c r="E22" s="66">
        <v>118364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620042</v>
      </c>
      <c r="P22" s="67">
        <f>(O22/P$33)</f>
        <v>251.84484159220148</v>
      </c>
      <c r="Q22" s="68"/>
    </row>
    <row r="23" spans="1:120">
      <c r="A23" s="63"/>
      <c r="B23" s="64">
        <v>335.14</v>
      </c>
      <c r="C23" s="65" t="s">
        <v>74</v>
      </c>
      <c r="D23" s="66">
        <v>12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12</v>
      </c>
      <c r="P23" s="67">
        <f>(O23/P$33)</f>
        <v>4.87408610885459E-3</v>
      </c>
      <c r="Q23" s="68"/>
    </row>
    <row r="24" spans="1:120">
      <c r="A24" s="63"/>
      <c r="B24" s="64">
        <v>335.15</v>
      </c>
      <c r="C24" s="65" t="s">
        <v>62</v>
      </c>
      <c r="D24" s="66">
        <v>133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133</v>
      </c>
      <c r="P24" s="67">
        <f>(O24/P$33)</f>
        <v>5.402112103980504E-2</v>
      </c>
      <c r="Q24" s="68"/>
    </row>
    <row r="25" spans="1:120">
      <c r="A25" s="63"/>
      <c r="B25" s="64">
        <v>335.18</v>
      </c>
      <c r="C25" s="65" t="s">
        <v>105</v>
      </c>
      <c r="D25" s="66">
        <v>203751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203751</v>
      </c>
      <c r="P25" s="67">
        <f>(O25/P$33)</f>
        <v>82.758326563769288</v>
      </c>
      <c r="Q25" s="68"/>
    </row>
    <row r="26" spans="1:120">
      <c r="A26" s="63"/>
      <c r="B26" s="64">
        <v>338</v>
      </c>
      <c r="C26" s="65" t="s">
        <v>25</v>
      </c>
      <c r="D26" s="66">
        <v>1623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1623</v>
      </c>
      <c r="P26" s="67">
        <f>(O26/P$33)</f>
        <v>0.65922014622258329</v>
      </c>
      <c r="Q26" s="68"/>
    </row>
    <row r="27" spans="1:120" ht="15.75">
      <c r="A27" s="69" t="s">
        <v>3</v>
      </c>
      <c r="B27" s="70"/>
      <c r="C27" s="71"/>
      <c r="D27" s="72">
        <f>SUM(D28:D30)</f>
        <v>101360</v>
      </c>
      <c r="E27" s="72">
        <f>SUM(E28:E30)</f>
        <v>0</v>
      </c>
      <c r="F27" s="72">
        <f>SUM(F28:F30)</f>
        <v>0</v>
      </c>
      <c r="G27" s="72">
        <f>SUM(G28:G30)</f>
        <v>0</v>
      </c>
      <c r="H27" s="72">
        <f>SUM(H28:H30)</f>
        <v>0</v>
      </c>
      <c r="I27" s="72">
        <f>SUM(I28:I30)</f>
        <v>0</v>
      </c>
      <c r="J27" s="72">
        <f>SUM(J28:J30)</f>
        <v>0</v>
      </c>
      <c r="K27" s="72">
        <f>SUM(K28:K30)</f>
        <v>0</v>
      </c>
      <c r="L27" s="72">
        <f>SUM(L28:L30)</f>
        <v>0</v>
      </c>
      <c r="M27" s="72">
        <f>SUM(M28:M30)</f>
        <v>0</v>
      </c>
      <c r="N27" s="72">
        <f>SUM(N28:N30)</f>
        <v>0</v>
      </c>
      <c r="O27" s="72">
        <f>SUM(D27:N27)</f>
        <v>101360</v>
      </c>
      <c r="P27" s="74">
        <f>(O27/P$33)</f>
        <v>41.169780666125099</v>
      </c>
      <c r="Q27" s="75"/>
    </row>
    <row r="28" spans="1:120">
      <c r="A28" s="63"/>
      <c r="B28" s="64">
        <v>361.1</v>
      </c>
      <c r="C28" s="65" t="s">
        <v>35</v>
      </c>
      <c r="D28" s="66">
        <v>77856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>SUM(D28:N28)</f>
        <v>77856</v>
      </c>
      <c r="P28" s="67">
        <f>(O28/P$33)</f>
        <v>31.623070674248577</v>
      </c>
      <c r="Q28" s="68"/>
    </row>
    <row r="29" spans="1:120">
      <c r="A29" s="63"/>
      <c r="B29" s="64">
        <v>362</v>
      </c>
      <c r="C29" s="65" t="s">
        <v>75</v>
      </c>
      <c r="D29" s="66">
        <v>21160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3">SUM(D29:N29)</f>
        <v>21160</v>
      </c>
      <c r="P29" s="67">
        <f>(O29/P$33)</f>
        <v>8.5946385052802601</v>
      </c>
      <c r="Q29" s="68"/>
    </row>
    <row r="30" spans="1:120" ht="15.75" thickBot="1">
      <c r="A30" s="63"/>
      <c r="B30" s="64">
        <v>369.9</v>
      </c>
      <c r="C30" s="65" t="s">
        <v>37</v>
      </c>
      <c r="D30" s="66">
        <v>2344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3"/>
        <v>2344</v>
      </c>
      <c r="P30" s="67">
        <f>(O30/P$33)</f>
        <v>0.95207148659626317</v>
      </c>
      <c r="Q30" s="68"/>
    </row>
    <row r="31" spans="1:120" ht="16.5" thickBot="1">
      <c r="A31" s="76" t="s">
        <v>32</v>
      </c>
      <c r="B31" s="77"/>
      <c r="C31" s="78"/>
      <c r="D31" s="79">
        <f>SUM(D5,D12,D19,D27)</f>
        <v>991967</v>
      </c>
      <c r="E31" s="79">
        <f t="shared" ref="E31:N31" si="4">SUM(E5,E12,E19,E27)</f>
        <v>648795</v>
      </c>
      <c r="F31" s="79">
        <f t="shared" si="4"/>
        <v>0</v>
      </c>
      <c r="G31" s="79">
        <f t="shared" si="4"/>
        <v>0</v>
      </c>
      <c r="H31" s="79">
        <f t="shared" si="4"/>
        <v>0</v>
      </c>
      <c r="I31" s="79">
        <f t="shared" si="4"/>
        <v>0</v>
      </c>
      <c r="J31" s="79">
        <f t="shared" si="4"/>
        <v>0</v>
      </c>
      <c r="K31" s="79">
        <f t="shared" si="4"/>
        <v>0</v>
      </c>
      <c r="L31" s="79">
        <f t="shared" si="4"/>
        <v>0</v>
      </c>
      <c r="M31" s="79">
        <f t="shared" si="4"/>
        <v>0</v>
      </c>
      <c r="N31" s="79">
        <f t="shared" si="4"/>
        <v>0</v>
      </c>
      <c r="O31" s="79">
        <f>SUM(D31:N31)</f>
        <v>1640762</v>
      </c>
      <c r="P31" s="80">
        <f>(O31/P$33)</f>
        <v>666.43460601137292</v>
      </c>
      <c r="Q31" s="61"/>
      <c r="R31" s="8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</row>
    <row r="32" spans="1:120">
      <c r="A32" s="82"/>
      <c r="B32" s="83"/>
      <c r="C32" s="83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</row>
    <row r="33" spans="1:16">
      <c r="A33" s="86"/>
      <c r="B33" s="87"/>
      <c r="C33" s="87"/>
      <c r="D33" s="88"/>
      <c r="E33" s="88"/>
      <c r="F33" s="88"/>
      <c r="G33" s="88"/>
      <c r="H33" s="88"/>
      <c r="I33" s="88"/>
      <c r="J33" s="88"/>
      <c r="K33" s="88"/>
      <c r="L33" s="88"/>
      <c r="M33" s="91" t="s">
        <v>112</v>
      </c>
      <c r="N33" s="91"/>
      <c r="O33" s="91"/>
      <c r="P33" s="89">
        <v>2462</v>
      </c>
    </row>
    <row r="34" spans="1:16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  <row r="35" spans="1:16" ht="15.75" customHeight="1" thickBot="1">
      <c r="A35" s="95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7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89094</v>
      </c>
      <c r="E5" s="27">
        <f t="shared" si="0"/>
        <v>77730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166824</v>
      </c>
      <c r="O5" s="33">
        <f t="shared" ref="O5:O35" si="2">(N5/O$37)</f>
        <v>113.87303754266212</v>
      </c>
      <c r="P5" s="6"/>
    </row>
    <row r="6" spans="1:133">
      <c r="A6" s="12"/>
      <c r="B6" s="25">
        <v>311</v>
      </c>
      <c r="C6" s="20" t="s">
        <v>2</v>
      </c>
      <c r="D6" s="46">
        <v>27366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27366</v>
      </c>
      <c r="O6" s="47">
        <f t="shared" si="2"/>
        <v>18.679863481228669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11157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11157</v>
      </c>
      <c r="O7" s="47">
        <f t="shared" si="2"/>
        <v>7.6156996587030719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66573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66573</v>
      </c>
      <c r="O8" s="47">
        <f t="shared" si="2"/>
        <v>45.442320819112631</v>
      </c>
      <c r="P8" s="9"/>
    </row>
    <row r="9" spans="1:133">
      <c r="A9" s="12"/>
      <c r="B9" s="25">
        <v>314.10000000000002</v>
      </c>
      <c r="C9" s="20" t="s">
        <v>12</v>
      </c>
      <c r="D9" s="46">
        <v>37379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37379</v>
      </c>
      <c r="O9" s="47">
        <f t="shared" si="2"/>
        <v>25.514675767918089</v>
      </c>
      <c r="P9" s="9"/>
    </row>
    <row r="10" spans="1:133">
      <c r="A10" s="12"/>
      <c r="B10" s="25">
        <v>315</v>
      </c>
      <c r="C10" s="20" t="s">
        <v>58</v>
      </c>
      <c r="D10" s="46">
        <v>24131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24131</v>
      </c>
      <c r="O10" s="47">
        <f t="shared" si="2"/>
        <v>16.471672354948804</v>
      </c>
      <c r="P10" s="9"/>
    </row>
    <row r="11" spans="1:133">
      <c r="A11" s="12"/>
      <c r="B11" s="25">
        <v>316</v>
      </c>
      <c r="C11" s="20" t="s">
        <v>59</v>
      </c>
      <c r="D11" s="46">
        <v>218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218</v>
      </c>
      <c r="O11" s="47">
        <f t="shared" si="2"/>
        <v>0.14880546075085324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165737</v>
      </c>
      <c r="E12" s="32">
        <f t="shared" si="3"/>
        <v>10000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175737</v>
      </c>
      <c r="O12" s="45">
        <f t="shared" si="2"/>
        <v>119.95699658703072</v>
      </c>
      <c r="P12" s="10"/>
    </row>
    <row r="13" spans="1:133">
      <c r="A13" s="12"/>
      <c r="B13" s="25">
        <v>322</v>
      </c>
      <c r="C13" s="20" t="s">
        <v>0</v>
      </c>
      <c r="D13" s="46">
        <v>27094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27094</v>
      </c>
      <c r="O13" s="47">
        <f t="shared" si="2"/>
        <v>18.494197952218428</v>
      </c>
      <c r="P13" s="9"/>
    </row>
    <row r="14" spans="1:133">
      <c r="A14" s="12"/>
      <c r="B14" s="25">
        <v>323.10000000000002</v>
      </c>
      <c r="C14" s="20" t="s">
        <v>16</v>
      </c>
      <c r="D14" s="46">
        <v>78860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78860</v>
      </c>
      <c r="O14" s="47">
        <f t="shared" si="2"/>
        <v>53.829351535836174</v>
      </c>
      <c r="P14" s="9"/>
    </row>
    <row r="15" spans="1:133">
      <c r="A15" s="12"/>
      <c r="B15" s="25">
        <v>323.39999999999998</v>
      </c>
      <c r="C15" s="20" t="s">
        <v>17</v>
      </c>
      <c r="D15" s="46">
        <v>1590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1590</v>
      </c>
      <c r="O15" s="47">
        <f t="shared" si="2"/>
        <v>1.0853242320819112</v>
      </c>
      <c r="P15" s="9"/>
    </row>
    <row r="16" spans="1:133">
      <c r="A16" s="12"/>
      <c r="B16" s="25">
        <v>323.7</v>
      </c>
      <c r="C16" s="20" t="s">
        <v>55</v>
      </c>
      <c r="D16" s="46">
        <v>5617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5617</v>
      </c>
      <c r="O16" s="47">
        <f t="shared" si="2"/>
        <v>3.8341296928327644</v>
      </c>
      <c r="P16" s="9"/>
    </row>
    <row r="17" spans="1:16">
      <c r="A17" s="12"/>
      <c r="B17" s="25">
        <v>324.32</v>
      </c>
      <c r="C17" s="20" t="s">
        <v>60</v>
      </c>
      <c r="D17" s="46">
        <v>0</v>
      </c>
      <c r="E17" s="46">
        <v>10000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10000</v>
      </c>
      <c r="O17" s="47">
        <f t="shared" si="2"/>
        <v>6.8259385665529013</v>
      </c>
      <c r="P17" s="9"/>
    </row>
    <row r="18" spans="1:16">
      <c r="A18" s="12"/>
      <c r="B18" s="25">
        <v>329</v>
      </c>
      <c r="C18" s="20" t="s">
        <v>48</v>
      </c>
      <c r="D18" s="46">
        <v>52576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52576</v>
      </c>
      <c r="O18" s="47">
        <f t="shared" si="2"/>
        <v>35.888054607508529</v>
      </c>
      <c r="P18" s="9"/>
    </row>
    <row r="19" spans="1:16" ht="15.75">
      <c r="A19" s="29" t="s">
        <v>19</v>
      </c>
      <c r="B19" s="30"/>
      <c r="C19" s="31"/>
      <c r="D19" s="32">
        <f t="shared" ref="D19:M19" si="4">SUM(D20:D26)</f>
        <v>124788</v>
      </c>
      <c r="E19" s="32">
        <f t="shared" si="4"/>
        <v>13104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137892</v>
      </c>
      <c r="O19" s="45">
        <f t="shared" si="2"/>
        <v>94.124232081911259</v>
      </c>
      <c r="P19" s="10"/>
    </row>
    <row r="20" spans="1:16">
      <c r="A20" s="12"/>
      <c r="B20" s="25">
        <v>331.7</v>
      </c>
      <c r="C20" s="20" t="s">
        <v>20</v>
      </c>
      <c r="D20" s="46">
        <v>5628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5628</v>
      </c>
      <c r="O20" s="47">
        <f t="shared" si="2"/>
        <v>3.8416382252559726</v>
      </c>
      <c r="P20" s="9"/>
    </row>
    <row r="21" spans="1:16">
      <c r="A21" s="12"/>
      <c r="B21" s="25">
        <v>334.49</v>
      </c>
      <c r="C21" s="20" t="s">
        <v>21</v>
      </c>
      <c r="D21" s="46">
        <v>3733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3733</v>
      </c>
      <c r="O21" s="47">
        <f t="shared" si="2"/>
        <v>2.548122866894198</v>
      </c>
      <c r="P21" s="9"/>
    </row>
    <row r="22" spans="1:16">
      <c r="A22" s="12"/>
      <c r="B22" s="25">
        <v>335.12</v>
      </c>
      <c r="C22" s="20" t="s">
        <v>61</v>
      </c>
      <c r="D22" s="46">
        <v>35666</v>
      </c>
      <c r="E22" s="46">
        <v>13104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48770</v>
      </c>
      <c r="O22" s="47">
        <f t="shared" si="2"/>
        <v>33.290102389078498</v>
      </c>
      <c r="P22" s="9"/>
    </row>
    <row r="23" spans="1:16">
      <c r="A23" s="12"/>
      <c r="B23" s="25">
        <v>335.14</v>
      </c>
      <c r="C23" s="20" t="s">
        <v>74</v>
      </c>
      <c r="D23" s="46">
        <v>22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</v>
      </c>
      <c r="O23" s="47">
        <f t="shared" si="2"/>
        <v>1.5017064846416382E-2</v>
      </c>
      <c r="P23" s="9"/>
    </row>
    <row r="24" spans="1:16">
      <c r="A24" s="12"/>
      <c r="B24" s="25">
        <v>335.15</v>
      </c>
      <c r="C24" s="20" t="s">
        <v>62</v>
      </c>
      <c r="D24" s="46">
        <v>734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734</v>
      </c>
      <c r="O24" s="47">
        <f t="shared" si="2"/>
        <v>0.50102389078498288</v>
      </c>
      <c r="P24" s="9"/>
    </row>
    <row r="25" spans="1:16">
      <c r="A25" s="12"/>
      <c r="B25" s="25">
        <v>335.18</v>
      </c>
      <c r="C25" s="20" t="s">
        <v>63</v>
      </c>
      <c r="D25" s="46">
        <v>77753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77753</v>
      </c>
      <c r="O25" s="47">
        <f t="shared" si="2"/>
        <v>53.073720136518773</v>
      </c>
      <c r="P25" s="9"/>
    </row>
    <row r="26" spans="1:16">
      <c r="A26" s="12"/>
      <c r="B26" s="25">
        <v>338</v>
      </c>
      <c r="C26" s="20" t="s">
        <v>25</v>
      </c>
      <c r="D26" s="46">
        <v>1252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1252</v>
      </c>
      <c r="O26" s="47">
        <f t="shared" si="2"/>
        <v>0.85460750853242318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SUM(D28:D28)</f>
        <v>44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44</v>
      </c>
      <c r="O27" s="45">
        <f t="shared" si="2"/>
        <v>3.0034129692832763E-2</v>
      </c>
      <c r="P27" s="10"/>
    </row>
    <row r="28" spans="1:16">
      <c r="A28" s="13"/>
      <c r="B28" s="39">
        <v>351.1</v>
      </c>
      <c r="C28" s="21" t="s">
        <v>49</v>
      </c>
      <c r="D28" s="46">
        <v>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</v>
      </c>
      <c r="O28" s="47">
        <f t="shared" si="2"/>
        <v>3.0034129692832763E-2</v>
      </c>
      <c r="P28" s="9"/>
    </row>
    <row r="29" spans="1:16" ht="15.75">
      <c r="A29" s="29" t="s">
        <v>3</v>
      </c>
      <c r="B29" s="30"/>
      <c r="C29" s="31"/>
      <c r="D29" s="32">
        <f t="shared" ref="D29:M29" si="6">SUM(D30:D32)</f>
        <v>6873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6873</v>
      </c>
      <c r="O29" s="45">
        <f t="shared" si="2"/>
        <v>4.6914675767918093</v>
      </c>
      <c r="P29" s="10"/>
    </row>
    <row r="30" spans="1:16">
      <c r="A30" s="12"/>
      <c r="B30" s="25">
        <v>361.1</v>
      </c>
      <c r="C30" s="20" t="s">
        <v>35</v>
      </c>
      <c r="D30" s="46">
        <v>5867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5867</v>
      </c>
      <c r="O30" s="47">
        <f t="shared" si="2"/>
        <v>4.0047781569965872</v>
      </c>
      <c r="P30" s="9"/>
    </row>
    <row r="31" spans="1:16">
      <c r="A31" s="12"/>
      <c r="B31" s="25">
        <v>362</v>
      </c>
      <c r="C31" s="20" t="s">
        <v>75</v>
      </c>
      <c r="D31" s="46">
        <v>125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125</v>
      </c>
      <c r="O31" s="47">
        <f t="shared" si="2"/>
        <v>8.5324232081911269E-2</v>
      </c>
      <c r="P31" s="9"/>
    </row>
    <row r="32" spans="1:16">
      <c r="A32" s="12"/>
      <c r="B32" s="25">
        <v>369.9</v>
      </c>
      <c r="C32" s="20" t="s">
        <v>37</v>
      </c>
      <c r="D32" s="46">
        <v>881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881</v>
      </c>
      <c r="O32" s="47">
        <f t="shared" si="2"/>
        <v>0.6013651877133106</v>
      </c>
      <c r="P32" s="9"/>
    </row>
    <row r="33" spans="1:119" ht="15.75">
      <c r="A33" s="29" t="s">
        <v>31</v>
      </c>
      <c r="B33" s="30"/>
      <c r="C33" s="31"/>
      <c r="D33" s="32">
        <f t="shared" ref="D33:M33" si="7">SUM(D34:D34)</f>
        <v>2393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2393</v>
      </c>
      <c r="O33" s="45">
        <f t="shared" si="2"/>
        <v>1.6334470989761092</v>
      </c>
      <c r="P33" s="9"/>
    </row>
    <row r="34" spans="1:119" ht="15.75" thickBot="1">
      <c r="A34" s="12"/>
      <c r="B34" s="25">
        <v>381</v>
      </c>
      <c r="C34" s="20" t="s">
        <v>76</v>
      </c>
      <c r="D34" s="46">
        <v>2393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2393</v>
      </c>
      <c r="O34" s="47">
        <f t="shared" si="2"/>
        <v>1.6334470989761092</v>
      </c>
      <c r="P34" s="9"/>
    </row>
    <row r="35" spans="1:119" ht="16.5" thickBot="1">
      <c r="A35" s="14" t="s">
        <v>32</v>
      </c>
      <c r="B35" s="23"/>
      <c r="C35" s="22"/>
      <c r="D35" s="15">
        <f>SUM(D5,D12,D19,D27,D29,D33)</f>
        <v>388929</v>
      </c>
      <c r="E35" s="15">
        <f t="shared" ref="E35:M35" si="8">SUM(E5,E12,E19,E27,E29,E33)</f>
        <v>100834</v>
      </c>
      <c r="F35" s="15">
        <f t="shared" si="8"/>
        <v>0</v>
      </c>
      <c r="G35" s="15">
        <f t="shared" si="8"/>
        <v>0</v>
      </c>
      <c r="H35" s="15">
        <f t="shared" si="8"/>
        <v>0</v>
      </c>
      <c r="I35" s="15">
        <f t="shared" si="8"/>
        <v>0</v>
      </c>
      <c r="J35" s="15">
        <f t="shared" si="8"/>
        <v>0</v>
      </c>
      <c r="K35" s="15">
        <f t="shared" si="8"/>
        <v>0</v>
      </c>
      <c r="L35" s="15">
        <f t="shared" si="8"/>
        <v>0</v>
      </c>
      <c r="M35" s="15">
        <f t="shared" si="8"/>
        <v>0</v>
      </c>
      <c r="N35" s="15">
        <f t="shared" si="1"/>
        <v>489763</v>
      </c>
      <c r="O35" s="38">
        <f t="shared" si="2"/>
        <v>334.30921501706484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5" t="s">
        <v>77</v>
      </c>
      <c r="M37" s="115"/>
      <c r="N37" s="115"/>
      <c r="O37" s="43">
        <v>1465</v>
      </c>
    </row>
    <row r="38" spans="1:119">
      <c r="A38" s="116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  <row r="39" spans="1:119" ht="15.75" customHeight="1" thickBot="1">
      <c r="A39" s="117" t="s">
        <v>53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111168</v>
      </c>
      <c r="E5" s="27">
        <f t="shared" si="0"/>
        <v>73876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185044</v>
      </c>
      <c r="O5" s="33">
        <f t="shared" ref="O5:O31" si="2">(N5/O$33)</f>
        <v>130.31267605633803</v>
      </c>
      <c r="P5" s="6"/>
    </row>
    <row r="6" spans="1:133">
      <c r="A6" s="12"/>
      <c r="B6" s="25">
        <v>311</v>
      </c>
      <c r="C6" s="20" t="s">
        <v>2</v>
      </c>
      <c r="D6" s="46">
        <v>40914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40914</v>
      </c>
      <c r="O6" s="47">
        <f t="shared" si="2"/>
        <v>28.812676056338027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11284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11284</v>
      </c>
      <c r="O7" s="47">
        <f t="shared" si="2"/>
        <v>7.9464788732394362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62592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62592</v>
      </c>
      <c r="O8" s="47">
        <f t="shared" si="2"/>
        <v>44.078873239436618</v>
      </c>
      <c r="P8" s="9"/>
    </row>
    <row r="9" spans="1:133">
      <c r="A9" s="12"/>
      <c r="B9" s="25">
        <v>314.10000000000002</v>
      </c>
      <c r="C9" s="20" t="s">
        <v>12</v>
      </c>
      <c r="D9" s="46">
        <v>41458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41458</v>
      </c>
      <c r="O9" s="47">
        <f t="shared" si="2"/>
        <v>29.195774647887323</v>
      </c>
      <c r="P9" s="9"/>
    </row>
    <row r="10" spans="1:133">
      <c r="A10" s="12"/>
      <c r="B10" s="25">
        <v>315</v>
      </c>
      <c r="C10" s="20" t="s">
        <v>58</v>
      </c>
      <c r="D10" s="46">
        <v>28439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28439</v>
      </c>
      <c r="O10" s="47">
        <f t="shared" si="2"/>
        <v>20.027464788732395</v>
      </c>
      <c r="P10" s="9"/>
    </row>
    <row r="11" spans="1:133">
      <c r="A11" s="12"/>
      <c r="B11" s="25">
        <v>316</v>
      </c>
      <c r="C11" s="20" t="s">
        <v>59</v>
      </c>
      <c r="D11" s="46">
        <v>357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357</v>
      </c>
      <c r="O11" s="47">
        <f t="shared" si="2"/>
        <v>0.25140845070422535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124597</v>
      </c>
      <c r="E12" s="32">
        <f t="shared" si="3"/>
        <v>2000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126597</v>
      </c>
      <c r="O12" s="45">
        <f t="shared" si="2"/>
        <v>89.152816901408457</v>
      </c>
      <c r="P12" s="10"/>
    </row>
    <row r="13" spans="1:133">
      <c r="A13" s="12"/>
      <c r="B13" s="25">
        <v>322</v>
      </c>
      <c r="C13" s="20" t="s">
        <v>0</v>
      </c>
      <c r="D13" s="46">
        <v>2958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2958</v>
      </c>
      <c r="O13" s="47">
        <f t="shared" si="2"/>
        <v>2.0830985915492959</v>
      </c>
      <c r="P13" s="9"/>
    </row>
    <row r="14" spans="1:133">
      <c r="A14" s="12"/>
      <c r="B14" s="25">
        <v>323.10000000000002</v>
      </c>
      <c r="C14" s="20" t="s">
        <v>16</v>
      </c>
      <c r="D14" s="46">
        <v>84618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84618</v>
      </c>
      <c r="O14" s="47">
        <f t="shared" si="2"/>
        <v>59.590140845070422</v>
      </c>
      <c r="P14" s="9"/>
    </row>
    <row r="15" spans="1:133">
      <c r="A15" s="12"/>
      <c r="B15" s="25">
        <v>323.39999999999998</v>
      </c>
      <c r="C15" s="20" t="s">
        <v>17</v>
      </c>
      <c r="D15" s="46">
        <v>1499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1499</v>
      </c>
      <c r="O15" s="47">
        <f t="shared" si="2"/>
        <v>1.0556338028169014</v>
      </c>
      <c r="P15" s="9"/>
    </row>
    <row r="16" spans="1:133">
      <c r="A16" s="12"/>
      <c r="B16" s="25">
        <v>323.7</v>
      </c>
      <c r="C16" s="20" t="s">
        <v>55</v>
      </c>
      <c r="D16" s="46">
        <v>7929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7929</v>
      </c>
      <c r="O16" s="47">
        <f t="shared" si="2"/>
        <v>5.5838028169014082</v>
      </c>
      <c r="P16" s="9"/>
    </row>
    <row r="17" spans="1:119">
      <c r="A17" s="12"/>
      <c r="B17" s="25">
        <v>324.32</v>
      </c>
      <c r="C17" s="20" t="s">
        <v>60</v>
      </c>
      <c r="D17" s="46">
        <v>0</v>
      </c>
      <c r="E17" s="46">
        <v>2000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2000</v>
      </c>
      <c r="O17" s="47">
        <f t="shared" si="2"/>
        <v>1.408450704225352</v>
      </c>
      <c r="P17" s="9"/>
    </row>
    <row r="18" spans="1:119">
      <c r="A18" s="12"/>
      <c r="B18" s="25">
        <v>329</v>
      </c>
      <c r="C18" s="20" t="s">
        <v>48</v>
      </c>
      <c r="D18" s="46">
        <v>27593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27593</v>
      </c>
      <c r="O18" s="47">
        <f t="shared" si="2"/>
        <v>19.43169014084507</v>
      </c>
      <c r="P18" s="9"/>
    </row>
    <row r="19" spans="1:119" ht="15.75">
      <c r="A19" s="29" t="s">
        <v>19</v>
      </c>
      <c r="B19" s="30"/>
      <c r="C19" s="31"/>
      <c r="D19" s="32">
        <f t="shared" ref="D19:M19" si="4">SUM(D20:D24)</f>
        <v>116119</v>
      </c>
      <c r="E19" s="32">
        <f t="shared" si="4"/>
        <v>8531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124650</v>
      </c>
      <c r="O19" s="45">
        <f t="shared" si="2"/>
        <v>87.781690140845072</v>
      </c>
      <c r="P19" s="10"/>
    </row>
    <row r="20" spans="1:119">
      <c r="A20" s="12"/>
      <c r="B20" s="25">
        <v>334.49</v>
      </c>
      <c r="C20" s="20" t="s">
        <v>21</v>
      </c>
      <c r="D20" s="46">
        <v>3427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3427</v>
      </c>
      <c r="O20" s="47">
        <f t="shared" si="2"/>
        <v>2.4133802816901406</v>
      </c>
      <c r="P20" s="9"/>
    </row>
    <row r="21" spans="1:119">
      <c r="A21" s="12"/>
      <c r="B21" s="25">
        <v>335.12</v>
      </c>
      <c r="C21" s="20" t="s">
        <v>61</v>
      </c>
      <c r="D21" s="46">
        <v>38048</v>
      </c>
      <c r="E21" s="46">
        <v>8531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46579</v>
      </c>
      <c r="O21" s="47">
        <f t="shared" si="2"/>
        <v>32.802112676056339</v>
      </c>
      <c r="P21" s="9"/>
    </row>
    <row r="22" spans="1:119">
      <c r="A22" s="12"/>
      <c r="B22" s="25">
        <v>335.15</v>
      </c>
      <c r="C22" s="20" t="s">
        <v>62</v>
      </c>
      <c r="D22" s="46">
        <v>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734</v>
      </c>
      <c r="O22" s="47">
        <f t="shared" si="2"/>
        <v>0.5169014084507042</v>
      </c>
      <c r="P22" s="9"/>
    </row>
    <row r="23" spans="1:119">
      <c r="A23" s="12"/>
      <c r="B23" s="25">
        <v>335.18</v>
      </c>
      <c r="C23" s="20" t="s">
        <v>63</v>
      </c>
      <c r="D23" s="46">
        <v>72506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72506</v>
      </c>
      <c r="O23" s="47">
        <f t="shared" si="2"/>
        <v>51.060563380281693</v>
      </c>
      <c r="P23" s="9"/>
    </row>
    <row r="24" spans="1:119">
      <c r="A24" s="12"/>
      <c r="B24" s="25">
        <v>338</v>
      </c>
      <c r="C24" s="20" t="s">
        <v>25</v>
      </c>
      <c r="D24" s="46">
        <v>1404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1404</v>
      </c>
      <c r="O24" s="47">
        <f t="shared" si="2"/>
        <v>0.9887323943661972</v>
      </c>
      <c r="P24" s="9"/>
    </row>
    <row r="25" spans="1:119" ht="15.75">
      <c r="A25" s="29" t="s">
        <v>30</v>
      </c>
      <c r="B25" s="30"/>
      <c r="C25" s="31"/>
      <c r="D25" s="32">
        <f t="shared" ref="D25:M25" si="5">SUM(D26:D26)</f>
        <v>41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41</v>
      </c>
      <c r="O25" s="45">
        <f t="shared" si="2"/>
        <v>2.8873239436619718E-2</v>
      </c>
      <c r="P25" s="10"/>
    </row>
    <row r="26" spans="1:119">
      <c r="A26" s="13"/>
      <c r="B26" s="39">
        <v>351.1</v>
      </c>
      <c r="C26" s="21" t="s">
        <v>49</v>
      </c>
      <c r="D26" s="46">
        <v>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41</v>
      </c>
      <c r="O26" s="47">
        <f t="shared" si="2"/>
        <v>2.8873239436619718E-2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SUM(D28:D30)</f>
        <v>8866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8866</v>
      </c>
      <c r="O27" s="45">
        <f t="shared" si="2"/>
        <v>6.2436619718309858</v>
      </c>
      <c r="P27" s="10"/>
    </row>
    <row r="28" spans="1:119">
      <c r="A28" s="12"/>
      <c r="B28" s="25">
        <v>361.1</v>
      </c>
      <c r="C28" s="20" t="s">
        <v>35</v>
      </c>
      <c r="D28" s="46">
        <v>6946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6946</v>
      </c>
      <c r="O28" s="47">
        <f t="shared" si="2"/>
        <v>4.8915492957746478</v>
      </c>
      <c r="P28" s="9"/>
    </row>
    <row r="29" spans="1:119">
      <c r="A29" s="12"/>
      <c r="B29" s="25">
        <v>361.3</v>
      </c>
      <c r="C29" s="20" t="s">
        <v>36</v>
      </c>
      <c r="D29" s="46">
        <v>635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635</v>
      </c>
      <c r="O29" s="47">
        <f t="shared" si="2"/>
        <v>0.44718309859154931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1285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1285</v>
      </c>
      <c r="O30" s="47">
        <f t="shared" si="2"/>
        <v>0.90492957746478875</v>
      </c>
      <c r="P30" s="9"/>
    </row>
    <row r="31" spans="1:119" ht="16.5" thickBot="1">
      <c r="A31" s="14" t="s">
        <v>32</v>
      </c>
      <c r="B31" s="23"/>
      <c r="C31" s="22"/>
      <c r="D31" s="15">
        <f>SUM(D5,D12,D19,D25,D27)</f>
        <v>360791</v>
      </c>
      <c r="E31" s="15">
        <f t="shared" ref="E31:M31" si="7">SUM(E5,E12,E19,E25,E27)</f>
        <v>84407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1"/>
        <v>445198</v>
      </c>
      <c r="O31" s="38">
        <f t="shared" si="2"/>
        <v>313.51971830985917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64</v>
      </c>
      <c r="M33" s="115"/>
      <c r="N33" s="115"/>
      <c r="O33" s="43">
        <v>1420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105793</v>
      </c>
      <c r="E5" s="27">
        <f t="shared" si="0"/>
        <v>67726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173519</v>
      </c>
      <c r="O5" s="33">
        <f t="shared" ref="O5:O31" si="2">(N5/O$33)</f>
        <v>122.28259337561663</v>
      </c>
      <c r="P5" s="6"/>
    </row>
    <row r="6" spans="1:133">
      <c r="A6" s="12"/>
      <c r="B6" s="25">
        <v>311</v>
      </c>
      <c r="C6" s="20" t="s">
        <v>2</v>
      </c>
      <c r="D6" s="46">
        <v>44198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44198</v>
      </c>
      <c r="O6" s="47">
        <f t="shared" si="2"/>
        <v>31.147286821705425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10632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10632</v>
      </c>
      <c r="O7" s="47">
        <f t="shared" si="2"/>
        <v>7.4926004228329806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57094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57094</v>
      </c>
      <c r="O8" s="47">
        <f t="shared" si="2"/>
        <v>40.235377026074701</v>
      </c>
      <c r="P8" s="9"/>
    </row>
    <row r="9" spans="1:133">
      <c r="A9" s="12"/>
      <c r="B9" s="25">
        <v>314.10000000000002</v>
      </c>
      <c r="C9" s="20" t="s">
        <v>12</v>
      </c>
      <c r="D9" s="46">
        <v>39656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39656</v>
      </c>
      <c r="O9" s="47">
        <f t="shared" si="2"/>
        <v>27.946441155743482</v>
      </c>
      <c r="P9" s="9"/>
    </row>
    <row r="10" spans="1:133">
      <c r="A10" s="12"/>
      <c r="B10" s="25">
        <v>315</v>
      </c>
      <c r="C10" s="20" t="s">
        <v>13</v>
      </c>
      <c r="D10" s="46">
        <v>21720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21720</v>
      </c>
      <c r="O10" s="47">
        <f t="shared" si="2"/>
        <v>15.306553911205073</v>
      </c>
      <c r="P10" s="9"/>
    </row>
    <row r="11" spans="1:133">
      <c r="A11" s="12"/>
      <c r="B11" s="25">
        <v>316</v>
      </c>
      <c r="C11" s="20" t="s">
        <v>14</v>
      </c>
      <c r="D11" s="46">
        <v>219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219</v>
      </c>
      <c r="O11" s="47">
        <f t="shared" si="2"/>
        <v>0.15433403805496829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128925</v>
      </c>
      <c r="E12" s="32">
        <f t="shared" si="3"/>
        <v>37450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166375</v>
      </c>
      <c r="O12" s="45">
        <f t="shared" si="2"/>
        <v>117.24806201550388</v>
      </c>
      <c r="P12" s="10"/>
    </row>
    <row r="13" spans="1:133">
      <c r="A13" s="12"/>
      <c r="B13" s="25">
        <v>322</v>
      </c>
      <c r="C13" s="20" t="s">
        <v>0</v>
      </c>
      <c r="D13" s="46">
        <v>2135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2135</v>
      </c>
      <c r="O13" s="47">
        <f t="shared" si="2"/>
        <v>1.5045806906272023</v>
      </c>
      <c r="P13" s="9"/>
    </row>
    <row r="14" spans="1:133">
      <c r="A14" s="12"/>
      <c r="B14" s="25">
        <v>323.10000000000002</v>
      </c>
      <c r="C14" s="20" t="s">
        <v>16</v>
      </c>
      <c r="D14" s="46">
        <v>85973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85973</v>
      </c>
      <c r="O14" s="47">
        <f t="shared" si="2"/>
        <v>60.587033121916846</v>
      </c>
      <c r="P14" s="9"/>
    </row>
    <row r="15" spans="1:133">
      <c r="A15" s="12"/>
      <c r="B15" s="25">
        <v>323.39999999999998</v>
      </c>
      <c r="C15" s="20" t="s">
        <v>17</v>
      </c>
      <c r="D15" s="46">
        <v>1988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1988</v>
      </c>
      <c r="O15" s="47">
        <f t="shared" si="2"/>
        <v>1.4009866102889359</v>
      </c>
      <c r="P15" s="9"/>
    </row>
    <row r="16" spans="1:133">
      <c r="A16" s="12"/>
      <c r="B16" s="25">
        <v>323.7</v>
      </c>
      <c r="C16" s="20" t="s">
        <v>55</v>
      </c>
      <c r="D16" s="46">
        <v>5849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5849</v>
      </c>
      <c r="O16" s="47">
        <f t="shared" si="2"/>
        <v>4.1219168428470754</v>
      </c>
      <c r="P16" s="9"/>
    </row>
    <row r="17" spans="1:119">
      <c r="A17" s="12"/>
      <c r="B17" s="25">
        <v>324.31</v>
      </c>
      <c r="C17" s="20" t="s">
        <v>18</v>
      </c>
      <c r="D17" s="46">
        <v>0</v>
      </c>
      <c r="E17" s="46">
        <v>37450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37450</v>
      </c>
      <c r="O17" s="47">
        <f t="shared" si="2"/>
        <v>26.391825229034531</v>
      </c>
      <c r="P17" s="9"/>
    </row>
    <row r="18" spans="1:119">
      <c r="A18" s="12"/>
      <c r="B18" s="25">
        <v>329</v>
      </c>
      <c r="C18" s="20" t="s">
        <v>48</v>
      </c>
      <c r="D18" s="46">
        <v>32980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32980</v>
      </c>
      <c r="O18" s="47">
        <f t="shared" si="2"/>
        <v>23.241719520789289</v>
      </c>
      <c r="P18" s="9"/>
    </row>
    <row r="19" spans="1:119" ht="15.75">
      <c r="A19" s="29" t="s">
        <v>19</v>
      </c>
      <c r="B19" s="30"/>
      <c r="C19" s="31"/>
      <c r="D19" s="32">
        <f t="shared" ref="D19:M19" si="4">SUM(D20:D24)</f>
        <v>102751</v>
      </c>
      <c r="E19" s="32">
        <f t="shared" si="4"/>
        <v>14340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117091</v>
      </c>
      <c r="O19" s="45">
        <f t="shared" si="2"/>
        <v>82.516560958421422</v>
      </c>
      <c r="P19" s="10"/>
    </row>
    <row r="20" spans="1:119">
      <c r="A20" s="12"/>
      <c r="B20" s="25">
        <v>334.49</v>
      </c>
      <c r="C20" s="20" t="s">
        <v>21</v>
      </c>
      <c r="D20" s="46">
        <v>2593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2593</v>
      </c>
      <c r="O20" s="47">
        <f t="shared" si="2"/>
        <v>1.8273431994362226</v>
      </c>
      <c r="P20" s="9"/>
    </row>
    <row r="21" spans="1:119">
      <c r="A21" s="12"/>
      <c r="B21" s="25">
        <v>335.12</v>
      </c>
      <c r="C21" s="20" t="s">
        <v>22</v>
      </c>
      <c r="D21" s="46">
        <v>37181</v>
      </c>
      <c r="E21" s="46">
        <v>14340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51521</v>
      </c>
      <c r="O21" s="47">
        <f t="shared" si="2"/>
        <v>36.307963354474985</v>
      </c>
      <c r="P21" s="9"/>
    </row>
    <row r="22" spans="1:119">
      <c r="A22" s="12"/>
      <c r="B22" s="25">
        <v>335.15</v>
      </c>
      <c r="C22" s="20" t="s">
        <v>23</v>
      </c>
      <c r="D22" s="46">
        <v>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734</v>
      </c>
      <c r="O22" s="47">
        <f t="shared" si="2"/>
        <v>0.51726568005637774</v>
      </c>
      <c r="P22" s="9"/>
    </row>
    <row r="23" spans="1:119">
      <c r="A23" s="12"/>
      <c r="B23" s="25">
        <v>335.18</v>
      </c>
      <c r="C23" s="20" t="s">
        <v>24</v>
      </c>
      <c r="D23" s="46">
        <v>60403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60403</v>
      </c>
      <c r="O23" s="47">
        <f t="shared" si="2"/>
        <v>42.567300916138123</v>
      </c>
      <c r="P23" s="9"/>
    </row>
    <row r="24" spans="1:119">
      <c r="A24" s="12"/>
      <c r="B24" s="25">
        <v>338</v>
      </c>
      <c r="C24" s="20" t="s">
        <v>25</v>
      </c>
      <c r="D24" s="46">
        <v>1840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1840</v>
      </c>
      <c r="O24" s="47">
        <f t="shared" si="2"/>
        <v>1.2966878083157154</v>
      </c>
      <c r="P24" s="9"/>
    </row>
    <row r="25" spans="1:119" ht="15.75">
      <c r="A25" s="29" t="s">
        <v>30</v>
      </c>
      <c r="B25" s="30"/>
      <c r="C25" s="31"/>
      <c r="D25" s="32">
        <f t="shared" ref="D25:M25" si="5">SUM(D26:D26)</f>
        <v>48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48</v>
      </c>
      <c r="O25" s="45">
        <f t="shared" si="2"/>
        <v>3.382663847780127E-2</v>
      </c>
      <c r="P25" s="10"/>
    </row>
    <row r="26" spans="1:119">
      <c r="A26" s="13"/>
      <c r="B26" s="39">
        <v>351.1</v>
      </c>
      <c r="C26" s="21" t="s">
        <v>49</v>
      </c>
      <c r="D26" s="46">
        <v>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48</v>
      </c>
      <c r="O26" s="47">
        <f t="shared" si="2"/>
        <v>3.382663847780127E-2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SUM(D28:D30)</f>
        <v>21653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21653</v>
      </c>
      <c r="O27" s="45">
        <f t="shared" si="2"/>
        <v>15.259337561663143</v>
      </c>
      <c r="P27" s="10"/>
    </row>
    <row r="28" spans="1:119">
      <c r="A28" s="12"/>
      <c r="B28" s="25">
        <v>361.1</v>
      </c>
      <c r="C28" s="20" t="s">
        <v>35</v>
      </c>
      <c r="D28" s="46">
        <v>11505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11505</v>
      </c>
      <c r="O28" s="47">
        <f t="shared" si="2"/>
        <v>8.1078224101479908</v>
      </c>
      <c r="P28" s="9"/>
    </row>
    <row r="29" spans="1:119">
      <c r="A29" s="12"/>
      <c r="B29" s="25">
        <v>361.3</v>
      </c>
      <c r="C29" s="20" t="s">
        <v>36</v>
      </c>
      <c r="D29" s="46">
        <v>3041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3041</v>
      </c>
      <c r="O29" s="47">
        <f t="shared" si="2"/>
        <v>2.1430584918957014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7107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7107</v>
      </c>
      <c r="O30" s="47">
        <f t="shared" si="2"/>
        <v>5.0084566596194504</v>
      </c>
      <c r="P30" s="9"/>
    </row>
    <row r="31" spans="1:119" ht="16.5" thickBot="1">
      <c r="A31" s="14" t="s">
        <v>32</v>
      </c>
      <c r="B31" s="23"/>
      <c r="C31" s="22"/>
      <c r="D31" s="15">
        <f>SUM(D5,D12,D19,D25,D27)</f>
        <v>359170</v>
      </c>
      <c r="E31" s="15">
        <f t="shared" ref="E31:M31" si="7">SUM(E5,E12,E19,E25,E27)</f>
        <v>119516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1"/>
        <v>478686</v>
      </c>
      <c r="O31" s="38">
        <f t="shared" si="2"/>
        <v>337.34038054968289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56</v>
      </c>
      <c r="M33" s="115"/>
      <c r="N33" s="115"/>
      <c r="O33" s="43">
        <v>1419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51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114773</v>
      </c>
      <c r="E5" s="27">
        <f t="shared" si="0"/>
        <v>63288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178061</v>
      </c>
      <c r="O5" s="33">
        <f t="shared" ref="O5:O31" si="2">(N5/O$33)</f>
        <v>129.21698113207546</v>
      </c>
      <c r="P5" s="6"/>
    </row>
    <row r="6" spans="1:133">
      <c r="A6" s="12"/>
      <c r="B6" s="25">
        <v>311</v>
      </c>
      <c r="C6" s="20" t="s">
        <v>2</v>
      </c>
      <c r="D6" s="46">
        <v>45878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45878</v>
      </c>
      <c r="O6" s="47">
        <f t="shared" si="2"/>
        <v>33.293178519593617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10937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10937</v>
      </c>
      <c r="O7" s="47">
        <f t="shared" si="2"/>
        <v>7.9368650217706822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52351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52351</v>
      </c>
      <c r="O8" s="47">
        <f t="shared" si="2"/>
        <v>37.990566037735846</v>
      </c>
      <c r="P8" s="9"/>
    </row>
    <row r="9" spans="1:133">
      <c r="A9" s="12"/>
      <c r="B9" s="25">
        <v>314.10000000000002</v>
      </c>
      <c r="C9" s="20" t="s">
        <v>12</v>
      </c>
      <c r="D9" s="46">
        <v>42111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42111</v>
      </c>
      <c r="O9" s="47">
        <f t="shared" si="2"/>
        <v>30.559506531204644</v>
      </c>
      <c r="P9" s="9"/>
    </row>
    <row r="10" spans="1:133">
      <c r="A10" s="12"/>
      <c r="B10" s="25">
        <v>315</v>
      </c>
      <c r="C10" s="20" t="s">
        <v>13</v>
      </c>
      <c r="D10" s="46">
        <v>26624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26624</v>
      </c>
      <c r="O10" s="47">
        <f t="shared" si="2"/>
        <v>19.320754716981131</v>
      </c>
      <c r="P10" s="9"/>
    </row>
    <row r="11" spans="1:133">
      <c r="A11" s="12"/>
      <c r="B11" s="25">
        <v>316</v>
      </c>
      <c r="C11" s="20" t="s">
        <v>14</v>
      </c>
      <c r="D11" s="46">
        <v>160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160</v>
      </c>
      <c r="O11" s="47">
        <f t="shared" si="2"/>
        <v>0.11611030478955008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130178</v>
      </c>
      <c r="E12" s="32">
        <f t="shared" si="3"/>
        <v>1000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131178</v>
      </c>
      <c r="O12" s="45">
        <f t="shared" si="2"/>
        <v>95.194484760522499</v>
      </c>
      <c r="P12" s="10"/>
    </row>
    <row r="13" spans="1:133">
      <c r="A13" s="12"/>
      <c r="B13" s="25">
        <v>322</v>
      </c>
      <c r="C13" s="20" t="s">
        <v>0</v>
      </c>
      <c r="D13" s="46">
        <v>7431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7431</v>
      </c>
      <c r="O13" s="47">
        <f t="shared" si="2"/>
        <v>5.3925979680696665</v>
      </c>
      <c r="P13" s="9"/>
    </row>
    <row r="14" spans="1:133">
      <c r="A14" s="12"/>
      <c r="B14" s="25">
        <v>323.10000000000002</v>
      </c>
      <c r="C14" s="20" t="s">
        <v>16</v>
      </c>
      <c r="D14" s="46">
        <v>93591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93591</v>
      </c>
      <c r="O14" s="47">
        <f t="shared" si="2"/>
        <v>67.917997097242377</v>
      </c>
      <c r="P14" s="9"/>
    </row>
    <row r="15" spans="1:133">
      <c r="A15" s="12"/>
      <c r="B15" s="25">
        <v>323.39999999999998</v>
      </c>
      <c r="C15" s="20" t="s">
        <v>17</v>
      </c>
      <c r="D15" s="46">
        <v>4422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4422</v>
      </c>
      <c r="O15" s="47">
        <f t="shared" si="2"/>
        <v>3.2089985486211901</v>
      </c>
      <c r="P15" s="9"/>
    </row>
    <row r="16" spans="1:133">
      <c r="A16" s="12"/>
      <c r="B16" s="25">
        <v>324.31</v>
      </c>
      <c r="C16" s="20" t="s">
        <v>18</v>
      </c>
      <c r="D16" s="46">
        <v>0</v>
      </c>
      <c r="E16" s="46">
        <v>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0.72568940493468792</v>
      </c>
      <c r="P16" s="9"/>
    </row>
    <row r="17" spans="1:119">
      <c r="A17" s="12"/>
      <c r="B17" s="25">
        <v>329</v>
      </c>
      <c r="C17" s="20" t="s">
        <v>48</v>
      </c>
      <c r="D17" s="46">
        <v>24734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24734</v>
      </c>
      <c r="O17" s="47">
        <f t="shared" si="2"/>
        <v>17.949201741654573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SUM(D19:D24)</f>
        <v>109421</v>
      </c>
      <c r="E18" s="32">
        <f t="shared" si="4"/>
        <v>16531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125952</v>
      </c>
      <c r="O18" s="45">
        <f t="shared" si="2"/>
        <v>91.40203193033382</v>
      </c>
      <c r="P18" s="10"/>
    </row>
    <row r="19" spans="1:119">
      <c r="A19" s="12"/>
      <c r="B19" s="25">
        <v>331.7</v>
      </c>
      <c r="C19" s="20" t="s">
        <v>20</v>
      </c>
      <c r="D19" s="46">
        <v>3433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3433</v>
      </c>
      <c r="O19" s="47">
        <f t="shared" si="2"/>
        <v>2.491291727140784</v>
      </c>
      <c r="P19" s="9"/>
    </row>
    <row r="20" spans="1:119">
      <c r="A20" s="12"/>
      <c r="B20" s="25">
        <v>334.49</v>
      </c>
      <c r="C20" s="20" t="s">
        <v>21</v>
      </c>
      <c r="D20" s="46">
        <v>2363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2363</v>
      </c>
      <c r="O20" s="47">
        <f t="shared" si="2"/>
        <v>1.7148040638606676</v>
      </c>
      <c r="P20" s="9"/>
    </row>
    <row r="21" spans="1:119">
      <c r="A21" s="12"/>
      <c r="B21" s="25">
        <v>335.12</v>
      </c>
      <c r="C21" s="20" t="s">
        <v>22</v>
      </c>
      <c r="D21" s="46">
        <v>31801</v>
      </c>
      <c r="E21" s="46">
        <v>16531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48332</v>
      </c>
      <c r="O21" s="47">
        <f t="shared" si="2"/>
        <v>35.074020319303337</v>
      </c>
      <c r="P21" s="9"/>
    </row>
    <row r="22" spans="1:119">
      <c r="A22" s="12"/>
      <c r="B22" s="25">
        <v>335.15</v>
      </c>
      <c r="C22" s="20" t="s">
        <v>23</v>
      </c>
      <c r="D22" s="46">
        <v>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734</v>
      </c>
      <c r="O22" s="47">
        <f t="shared" si="2"/>
        <v>0.53265602322206096</v>
      </c>
      <c r="P22" s="9"/>
    </row>
    <row r="23" spans="1:119">
      <c r="A23" s="12"/>
      <c r="B23" s="25">
        <v>335.18</v>
      </c>
      <c r="C23" s="20" t="s">
        <v>24</v>
      </c>
      <c r="D23" s="46">
        <v>69830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69830</v>
      </c>
      <c r="O23" s="47">
        <f t="shared" si="2"/>
        <v>50.67489114658926</v>
      </c>
      <c r="P23" s="9"/>
    </row>
    <row r="24" spans="1:119">
      <c r="A24" s="12"/>
      <c r="B24" s="25">
        <v>338</v>
      </c>
      <c r="C24" s="20" t="s">
        <v>25</v>
      </c>
      <c r="D24" s="46">
        <v>1260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1260</v>
      </c>
      <c r="O24" s="47">
        <f t="shared" si="2"/>
        <v>0.91436865021770686</v>
      </c>
      <c r="P24" s="9"/>
    </row>
    <row r="25" spans="1:119" ht="15.75">
      <c r="A25" s="29" t="s">
        <v>30</v>
      </c>
      <c r="B25" s="30"/>
      <c r="C25" s="31"/>
      <c r="D25" s="32">
        <f t="shared" ref="D25:M25" si="5">SUM(D26:D26)</f>
        <v>180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180</v>
      </c>
      <c r="O25" s="45">
        <f t="shared" si="2"/>
        <v>0.13062409288824384</v>
      </c>
      <c r="P25" s="10"/>
    </row>
    <row r="26" spans="1:119">
      <c r="A26" s="13"/>
      <c r="B26" s="39">
        <v>351.1</v>
      </c>
      <c r="C26" s="21" t="s">
        <v>49</v>
      </c>
      <c r="D26" s="46">
        <v>180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180</v>
      </c>
      <c r="O26" s="47">
        <f t="shared" si="2"/>
        <v>0.13062409288824384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SUM(D28:D30)</f>
        <v>19962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19962</v>
      </c>
      <c r="O27" s="45">
        <f t="shared" si="2"/>
        <v>14.486211901306241</v>
      </c>
      <c r="P27" s="10"/>
    </row>
    <row r="28" spans="1:119">
      <c r="A28" s="12"/>
      <c r="B28" s="25">
        <v>361.1</v>
      </c>
      <c r="C28" s="20" t="s">
        <v>35</v>
      </c>
      <c r="D28" s="46">
        <v>15560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15560</v>
      </c>
      <c r="O28" s="47">
        <f t="shared" si="2"/>
        <v>11.291727140783745</v>
      </c>
      <c r="P28" s="9"/>
    </row>
    <row r="29" spans="1:119">
      <c r="A29" s="12"/>
      <c r="B29" s="25">
        <v>361.3</v>
      </c>
      <c r="C29" s="20" t="s">
        <v>36</v>
      </c>
      <c r="D29" s="46">
        <v>1900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1900</v>
      </c>
      <c r="O29" s="47">
        <f t="shared" si="2"/>
        <v>1.3788098693759072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2502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2502</v>
      </c>
      <c r="O30" s="47">
        <f t="shared" si="2"/>
        <v>1.8156748911465892</v>
      </c>
      <c r="P30" s="9"/>
    </row>
    <row r="31" spans="1:119" ht="16.5" thickBot="1">
      <c r="A31" s="14" t="s">
        <v>32</v>
      </c>
      <c r="B31" s="23"/>
      <c r="C31" s="22"/>
      <c r="D31" s="15">
        <f>SUM(D5,D12,D18,D25,D27)</f>
        <v>374514</v>
      </c>
      <c r="E31" s="15">
        <f t="shared" ref="E31:M31" si="7">SUM(E5,E12,E18,E25,E27)</f>
        <v>80819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1"/>
        <v>455333</v>
      </c>
      <c r="O31" s="38">
        <f t="shared" si="2"/>
        <v>330.43033381712627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52</v>
      </c>
      <c r="M33" s="115"/>
      <c r="N33" s="115"/>
      <c r="O33" s="43">
        <v>1378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47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173242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173242</v>
      </c>
      <c r="O5" s="33">
        <f t="shared" ref="O5:O31" si="2">(N5/O$33)</f>
        <v>129.28507462686568</v>
      </c>
      <c r="P5" s="6"/>
    </row>
    <row r="6" spans="1:133">
      <c r="A6" s="12"/>
      <c r="B6" s="25">
        <v>311</v>
      </c>
      <c r="C6" s="20" t="s">
        <v>2</v>
      </c>
      <c r="D6" s="46">
        <v>49754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49754</v>
      </c>
      <c r="O6" s="47">
        <f t="shared" si="2"/>
        <v>37.129850746268659</v>
      </c>
      <c r="P6" s="9"/>
    </row>
    <row r="7" spans="1:133">
      <c r="A7" s="12"/>
      <c r="B7" s="25">
        <v>312.41000000000003</v>
      </c>
      <c r="C7" s="20" t="s">
        <v>10</v>
      </c>
      <c r="D7" s="46">
        <v>11309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11309</v>
      </c>
      <c r="O7" s="47">
        <f t="shared" si="2"/>
        <v>8.4395522388059696</v>
      </c>
      <c r="P7" s="9"/>
    </row>
    <row r="8" spans="1:133">
      <c r="A8" s="12"/>
      <c r="B8" s="25">
        <v>312.60000000000002</v>
      </c>
      <c r="C8" s="20" t="s">
        <v>11</v>
      </c>
      <c r="D8" s="46">
        <v>47426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47426</v>
      </c>
      <c r="O8" s="47">
        <f t="shared" si="2"/>
        <v>35.392537313432832</v>
      </c>
      <c r="P8" s="9"/>
    </row>
    <row r="9" spans="1:133">
      <c r="A9" s="12"/>
      <c r="B9" s="25">
        <v>314.10000000000002</v>
      </c>
      <c r="C9" s="20" t="s">
        <v>12</v>
      </c>
      <c r="D9" s="46">
        <v>39942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39942</v>
      </c>
      <c r="O9" s="47">
        <f t="shared" si="2"/>
        <v>29.807462686567163</v>
      </c>
      <c r="P9" s="9"/>
    </row>
    <row r="10" spans="1:133">
      <c r="A10" s="12"/>
      <c r="B10" s="25">
        <v>315</v>
      </c>
      <c r="C10" s="20" t="s">
        <v>13</v>
      </c>
      <c r="D10" s="46">
        <v>24616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24616</v>
      </c>
      <c r="O10" s="47">
        <f t="shared" si="2"/>
        <v>18.370149253731345</v>
      </c>
      <c r="P10" s="9"/>
    </row>
    <row r="11" spans="1:133">
      <c r="A11" s="12"/>
      <c r="B11" s="25">
        <v>316</v>
      </c>
      <c r="C11" s="20" t="s">
        <v>14</v>
      </c>
      <c r="D11" s="46">
        <v>195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195</v>
      </c>
      <c r="O11" s="47">
        <f t="shared" si="2"/>
        <v>0.1455223880597015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129658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129658</v>
      </c>
      <c r="O12" s="45">
        <f t="shared" si="2"/>
        <v>96.759701492537317</v>
      </c>
      <c r="P12" s="10"/>
    </row>
    <row r="13" spans="1:133">
      <c r="A13" s="12"/>
      <c r="B13" s="25">
        <v>322</v>
      </c>
      <c r="C13" s="20" t="s">
        <v>0</v>
      </c>
      <c r="D13" s="46">
        <v>4583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4583</v>
      </c>
      <c r="O13" s="47">
        <f t="shared" si="2"/>
        <v>3.4201492537313434</v>
      </c>
      <c r="P13" s="9"/>
    </row>
    <row r="14" spans="1:133">
      <c r="A14" s="12"/>
      <c r="B14" s="25">
        <v>323.10000000000002</v>
      </c>
      <c r="C14" s="20" t="s">
        <v>16</v>
      </c>
      <c r="D14" s="46">
        <v>90789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90789</v>
      </c>
      <c r="O14" s="47">
        <f t="shared" si="2"/>
        <v>67.752985074626864</v>
      </c>
      <c r="P14" s="9"/>
    </row>
    <row r="15" spans="1:133">
      <c r="A15" s="12"/>
      <c r="B15" s="25">
        <v>323.39999999999998</v>
      </c>
      <c r="C15" s="20" t="s">
        <v>17</v>
      </c>
      <c r="D15" s="46">
        <v>2173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2173</v>
      </c>
      <c r="O15" s="47">
        <f t="shared" si="2"/>
        <v>1.621641791044776</v>
      </c>
      <c r="P15" s="9"/>
    </row>
    <row r="16" spans="1:133">
      <c r="A16" s="12"/>
      <c r="B16" s="25">
        <v>324.31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0.74626865671641796</v>
      </c>
      <c r="P16" s="9"/>
    </row>
    <row r="17" spans="1:119">
      <c r="A17" s="12"/>
      <c r="B17" s="25">
        <v>329</v>
      </c>
      <c r="C17" s="20" t="s">
        <v>48</v>
      </c>
      <c r="D17" s="46">
        <v>31113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31113</v>
      </c>
      <c r="O17" s="47">
        <f t="shared" si="2"/>
        <v>23.218656716417911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SUM(D19:D24)</f>
        <v>116658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116658</v>
      </c>
      <c r="O18" s="45">
        <f t="shared" si="2"/>
        <v>87.058208955223876</v>
      </c>
      <c r="P18" s="10"/>
    </row>
    <row r="19" spans="1:119">
      <c r="A19" s="12"/>
      <c r="B19" s="25">
        <v>331.7</v>
      </c>
      <c r="C19" s="20" t="s">
        <v>20</v>
      </c>
      <c r="D19" s="46">
        <v>3987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3987</v>
      </c>
      <c r="O19" s="47">
        <f t="shared" si="2"/>
        <v>2.975373134328358</v>
      </c>
      <c r="P19" s="9"/>
    </row>
    <row r="20" spans="1:119">
      <c r="A20" s="12"/>
      <c r="B20" s="25">
        <v>334.49</v>
      </c>
      <c r="C20" s="20" t="s">
        <v>21</v>
      </c>
      <c r="D20" s="46">
        <v>2134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2134</v>
      </c>
      <c r="O20" s="47">
        <f t="shared" si="2"/>
        <v>1.5925373134328358</v>
      </c>
      <c r="P20" s="9"/>
    </row>
    <row r="21" spans="1:119">
      <c r="A21" s="12"/>
      <c r="B21" s="25">
        <v>335.12</v>
      </c>
      <c r="C21" s="20" t="s">
        <v>22</v>
      </c>
      <c r="D21" s="46">
        <v>44259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44259</v>
      </c>
      <c r="O21" s="47">
        <f t="shared" si="2"/>
        <v>33.029104477611938</v>
      </c>
      <c r="P21" s="9"/>
    </row>
    <row r="22" spans="1:119">
      <c r="A22" s="12"/>
      <c r="B22" s="25">
        <v>335.15</v>
      </c>
      <c r="C22" s="20" t="s">
        <v>23</v>
      </c>
      <c r="D22" s="46">
        <v>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98</v>
      </c>
      <c r="O22" s="47">
        <f t="shared" si="2"/>
        <v>7.3134328358208961E-2</v>
      </c>
      <c r="P22" s="9"/>
    </row>
    <row r="23" spans="1:119">
      <c r="A23" s="12"/>
      <c r="B23" s="25">
        <v>335.18</v>
      </c>
      <c r="C23" s="20" t="s">
        <v>24</v>
      </c>
      <c r="D23" s="46">
        <v>64831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64831</v>
      </c>
      <c r="O23" s="47">
        <f t="shared" si="2"/>
        <v>48.38134328358209</v>
      </c>
      <c r="P23" s="9"/>
    </row>
    <row r="24" spans="1:119">
      <c r="A24" s="12"/>
      <c r="B24" s="25">
        <v>338</v>
      </c>
      <c r="C24" s="20" t="s">
        <v>25</v>
      </c>
      <c r="D24" s="46">
        <v>1349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1349</v>
      </c>
      <c r="O24" s="47">
        <f t="shared" si="2"/>
        <v>1.0067164179104477</v>
      </c>
      <c r="P24" s="9"/>
    </row>
    <row r="25" spans="1:119" ht="15.75">
      <c r="A25" s="29" t="s">
        <v>30</v>
      </c>
      <c r="B25" s="30"/>
      <c r="C25" s="31"/>
      <c r="D25" s="32">
        <f t="shared" ref="D25:M25" si="5">SUM(D26:D26)</f>
        <v>42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42</v>
      </c>
      <c r="O25" s="45">
        <f t="shared" si="2"/>
        <v>3.134328358208955E-2</v>
      </c>
      <c r="P25" s="10"/>
    </row>
    <row r="26" spans="1:119">
      <c r="A26" s="13"/>
      <c r="B26" s="39">
        <v>351.1</v>
      </c>
      <c r="C26" s="21" t="s">
        <v>49</v>
      </c>
      <c r="D26" s="46">
        <v>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42</v>
      </c>
      <c r="O26" s="47">
        <f t="shared" si="2"/>
        <v>3.134328358208955E-2</v>
      </c>
      <c r="P26" s="9"/>
    </row>
    <row r="27" spans="1:119" ht="15.75">
      <c r="A27" s="29" t="s">
        <v>3</v>
      </c>
      <c r="B27" s="30"/>
      <c r="C27" s="31"/>
      <c r="D27" s="32">
        <f t="shared" ref="D27:M27" si="6">SUM(D28:D30)</f>
        <v>28008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28008</v>
      </c>
      <c r="O27" s="45">
        <f t="shared" si="2"/>
        <v>20.901492537313434</v>
      </c>
      <c r="P27" s="10"/>
    </row>
    <row r="28" spans="1:119">
      <c r="A28" s="12"/>
      <c r="B28" s="25">
        <v>361.1</v>
      </c>
      <c r="C28" s="20" t="s">
        <v>35</v>
      </c>
      <c r="D28" s="46">
        <v>16508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16508</v>
      </c>
      <c r="O28" s="47">
        <f t="shared" si="2"/>
        <v>12.319402985074626</v>
      </c>
      <c r="P28" s="9"/>
    </row>
    <row r="29" spans="1:119">
      <c r="A29" s="12"/>
      <c r="B29" s="25">
        <v>361.3</v>
      </c>
      <c r="C29" s="20" t="s">
        <v>36</v>
      </c>
      <c r="D29" s="46">
        <v>5518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5518</v>
      </c>
      <c r="O29" s="47">
        <f t="shared" si="2"/>
        <v>4.1179104477611936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5982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5982</v>
      </c>
      <c r="O30" s="47">
        <f t="shared" si="2"/>
        <v>4.464179104477612</v>
      </c>
      <c r="P30" s="9"/>
    </row>
    <row r="31" spans="1:119" ht="16.5" thickBot="1">
      <c r="A31" s="14" t="s">
        <v>32</v>
      </c>
      <c r="B31" s="23"/>
      <c r="C31" s="22"/>
      <c r="D31" s="15">
        <f>SUM(D5,D12,D18,D25,D27)</f>
        <v>447608</v>
      </c>
      <c r="E31" s="15">
        <f t="shared" ref="E31:M31" si="7">SUM(E5,E12,E18,E25,E27)</f>
        <v>0</v>
      </c>
      <c r="F31" s="15">
        <f t="shared" si="7"/>
        <v>0</v>
      </c>
      <c r="G31" s="15">
        <f t="shared" si="7"/>
        <v>0</v>
      </c>
      <c r="H31" s="15">
        <f t="shared" si="7"/>
        <v>0</v>
      </c>
      <c r="I31" s="15">
        <f t="shared" si="7"/>
        <v>0</v>
      </c>
      <c r="J31" s="15">
        <f t="shared" si="7"/>
        <v>0</v>
      </c>
      <c r="K31" s="15">
        <f t="shared" si="7"/>
        <v>0</v>
      </c>
      <c r="L31" s="15">
        <f t="shared" si="7"/>
        <v>0</v>
      </c>
      <c r="M31" s="15">
        <f t="shared" si="7"/>
        <v>0</v>
      </c>
      <c r="N31" s="15">
        <f t="shared" si="1"/>
        <v>447608</v>
      </c>
      <c r="O31" s="38">
        <f t="shared" si="2"/>
        <v>334.03582089552236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50</v>
      </c>
      <c r="M33" s="115"/>
      <c r="N33" s="115"/>
      <c r="O33" s="43">
        <v>1340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A35:O35"/>
    <mergeCell ref="L33:N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33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189300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189300</v>
      </c>
      <c r="O5" s="33">
        <f t="shared" ref="O5:O32" si="2">(N5/O$34)</f>
        <v>133.78091872791521</v>
      </c>
      <c r="P5" s="6"/>
    </row>
    <row r="6" spans="1:133">
      <c r="A6" s="12"/>
      <c r="B6" s="25">
        <v>311</v>
      </c>
      <c r="C6" s="20" t="s">
        <v>2</v>
      </c>
      <c r="D6" s="46">
        <v>66263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66263</v>
      </c>
      <c r="O6" s="47">
        <f t="shared" si="2"/>
        <v>46.828975265017668</v>
      </c>
      <c r="P6" s="9"/>
    </row>
    <row r="7" spans="1:133">
      <c r="A7" s="12"/>
      <c r="B7" s="25">
        <v>312.41000000000003</v>
      </c>
      <c r="C7" s="20" t="s">
        <v>10</v>
      </c>
      <c r="D7" s="46">
        <v>13496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13496</v>
      </c>
      <c r="O7" s="47">
        <f t="shared" si="2"/>
        <v>9.5378091872791515</v>
      </c>
      <c r="P7" s="9"/>
    </row>
    <row r="8" spans="1:133">
      <c r="A8" s="12"/>
      <c r="B8" s="25">
        <v>312.60000000000002</v>
      </c>
      <c r="C8" s="20" t="s">
        <v>11</v>
      </c>
      <c r="D8" s="46">
        <v>45556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45556</v>
      </c>
      <c r="O8" s="47">
        <f t="shared" si="2"/>
        <v>32.195053003533566</v>
      </c>
      <c r="P8" s="9"/>
    </row>
    <row r="9" spans="1:133">
      <c r="A9" s="12"/>
      <c r="B9" s="25">
        <v>314.10000000000002</v>
      </c>
      <c r="C9" s="20" t="s">
        <v>12</v>
      </c>
      <c r="D9" s="46">
        <v>34595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34595</v>
      </c>
      <c r="O9" s="47">
        <f t="shared" si="2"/>
        <v>24.448763250883392</v>
      </c>
      <c r="P9" s="9"/>
    </row>
    <row r="10" spans="1:133">
      <c r="A10" s="12"/>
      <c r="B10" s="25">
        <v>315</v>
      </c>
      <c r="C10" s="20" t="s">
        <v>13</v>
      </c>
      <c r="D10" s="46">
        <v>29155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29155</v>
      </c>
      <c r="O10" s="47">
        <f t="shared" si="2"/>
        <v>20.604240282685513</v>
      </c>
      <c r="P10" s="9"/>
    </row>
    <row r="11" spans="1:133">
      <c r="A11" s="12"/>
      <c r="B11" s="25">
        <v>316</v>
      </c>
      <c r="C11" s="20" t="s">
        <v>14</v>
      </c>
      <c r="D11" s="46">
        <v>235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235</v>
      </c>
      <c r="O11" s="47">
        <f t="shared" si="2"/>
        <v>0.16607773851590105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94992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94992</v>
      </c>
      <c r="O12" s="45">
        <f t="shared" si="2"/>
        <v>67.132155477031802</v>
      </c>
      <c r="P12" s="10"/>
    </row>
    <row r="13" spans="1:133">
      <c r="A13" s="12"/>
      <c r="B13" s="25">
        <v>322</v>
      </c>
      <c r="C13" s="20" t="s">
        <v>0</v>
      </c>
      <c r="D13" s="46">
        <v>694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694</v>
      </c>
      <c r="O13" s="47">
        <f t="shared" si="2"/>
        <v>0.49045936395759715</v>
      </c>
      <c r="P13" s="9"/>
    </row>
    <row r="14" spans="1:133">
      <c r="A14" s="12"/>
      <c r="B14" s="25">
        <v>323.10000000000002</v>
      </c>
      <c r="C14" s="20" t="s">
        <v>16</v>
      </c>
      <c r="D14" s="46">
        <v>91209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91209</v>
      </c>
      <c r="O14" s="47">
        <f t="shared" si="2"/>
        <v>64.458657243816248</v>
      </c>
      <c r="P14" s="9"/>
    </row>
    <row r="15" spans="1:133">
      <c r="A15" s="12"/>
      <c r="B15" s="25">
        <v>323.39999999999998</v>
      </c>
      <c r="C15" s="20" t="s">
        <v>17</v>
      </c>
      <c r="D15" s="46">
        <v>2089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2089</v>
      </c>
      <c r="O15" s="47">
        <f t="shared" si="2"/>
        <v>1.4763250883392227</v>
      </c>
      <c r="P15" s="9"/>
    </row>
    <row r="16" spans="1:133">
      <c r="A16" s="12"/>
      <c r="B16" s="25">
        <v>324.31</v>
      </c>
      <c r="C16" s="20" t="s">
        <v>18</v>
      </c>
      <c r="D16" s="46">
        <v>1000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0.70671378091872794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SUM(D18:D23)</f>
        <v>116249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116249</v>
      </c>
      <c r="O17" s="45">
        <f t="shared" si="2"/>
        <v>82.154770318021207</v>
      </c>
      <c r="P17" s="10"/>
    </row>
    <row r="18" spans="1:119">
      <c r="A18" s="12"/>
      <c r="B18" s="25">
        <v>331.7</v>
      </c>
      <c r="C18" s="20" t="s">
        <v>20</v>
      </c>
      <c r="D18" s="46">
        <v>3037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3037</v>
      </c>
      <c r="O18" s="47">
        <f t="shared" si="2"/>
        <v>2.1462897526501767</v>
      </c>
      <c r="P18" s="9"/>
    </row>
    <row r="19" spans="1:119">
      <c r="A19" s="12"/>
      <c r="B19" s="25">
        <v>334.49</v>
      </c>
      <c r="C19" s="20" t="s">
        <v>21</v>
      </c>
      <c r="D19" s="46">
        <v>2025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2025</v>
      </c>
      <c r="O19" s="47">
        <f t="shared" si="2"/>
        <v>1.431095406360424</v>
      </c>
      <c r="P19" s="9"/>
    </row>
    <row r="20" spans="1:119">
      <c r="A20" s="12"/>
      <c r="B20" s="25">
        <v>335.12</v>
      </c>
      <c r="C20" s="20" t="s">
        <v>22</v>
      </c>
      <c r="D20" s="46">
        <v>43902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43902</v>
      </c>
      <c r="O20" s="47">
        <f t="shared" si="2"/>
        <v>31.026148409893992</v>
      </c>
      <c r="P20" s="9"/>
    </row>
    <row r="21" spans="1:119">
      <c r="A21" s="12"/>
      <c r="B21" s="25">
        <v>335.15</v>
      </c>
      <c r="C21" s="20" t="s">
        <v>23</v>
      </c>
      <c r="D21" s="46">
        <v>1277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1277</v>
      </c>
      <c r="O21" s="47">
        <f t="shared" si="2"/>
        <v>0.90247349823321554</v>
      </c>
      <c r="P21" s="9"/>
    </row>
    <row r="22" spans="1:119">
      <c r="A22" s="12"/>
      <c r="B22" s="25">
        <v>335.18</v>
      </c>
      <c r="C22" s="20" t="s">
        <v>24</v>
      </c>
      <c r="D22" s="46">
        <v>64589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64589</v>
      </c>
      <c r="O22" s="47">
        <f t="shared" si="2"/>
        <v>45.645936395759719</v>
      </c>
      <c r="P22" s="9"/>
    </row>
    <row r="23" spans="1:119">
      <c r="A23" s="12"/>
      <c r="B23" s="25">
        <v>338</v>
      </c>
      <c r="C23" s="20" t="s">
        <v>25</v>
      </c>
      <c r="D23" s="46">
        <v>1419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1419</v>
      </c>
      <c r="O23" s="47">
        <f t="shared" si="2"/>
        <v>1.002826855123675</v>
      </c>
      <c r="P23" s="9"/>
    </row>
    <row r="24" spans="1:119" ht="15.75">
      <c r="A24" s="29" t="s">
        <v>30</v>
      </c>
      <c r="B24" s="30"/>
      <c r="C24" s="31"/>
      <c r="D24" s="32">
        <f t="shared" ref="D24:M24" si="5">SUM(D25:D25)</f>
        <v>391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391</v>
      </c>
      <c r="O24" s="45">
        <f t="shared" si="2"/>
        <v>0.27632508833922259</v>
      </c>
      <c r="P24" s="10"/>
    </row>
    <row r="25" spans="1:119">
      <c r="A25" s="13"/>
      <c r="B25" s="39">
        <v>351.5</v>
      </c>
      <c r="C25" s="21" t="s">
        <v>34</v>
      </c>
      <c r="D25" s="46">
        <v>391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391</v>
      </c>
      <c r="O25" s="47">
        <f t="shared" si="2"/>
        <v>0.27632508833922259</v>
      </c>
      <c r="P25" s="9"/>
    </row>
    <row r="26" spans="1:119" ht="15.75">
      <c r="A26" s="29" t="s">
        <v>3</v>
      </c>
      <c r="B26" s="30"/>
      <c r="C26" s="31"/>
      <c r="D26" s="32">
        <f t="shared" ref="D26:M26" si="6">SUM(D27:D29)</f>
        <v>20672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20672</v>
      </c>
      <c r="O26" s="45">
        <f t="shared" si="2"/>
        <v>14.609187279151943</v>
      </c>
      <c r="P26" s="10"/>
    </row>
    <row r="27" spans="1:119">
      <c r="A27" s="12"/>
      <c r="B27" s="25">
        <v>361.1</v>
      </c>
      <c r="C27" s="20" t="s">
        <v>35</v>
      </c>
      <c r="D27" s="46">
        <v>25507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25507</v>
      </c>
      <c r="O27" s="47">
        <f t="shared" si="2"/>
        <v>18.026148409893992</v>
      </c>
      <c r="P27" s="9"/>
    </row>
    <row r="28" spans="1:119">
      <c r="A28" s="12"/>
      <c r="B28" s="25">
        <v>361.3</v>
      </c>
      <c r="C28" s="20" t="s">
        <v>36</v>
      </c>
      <c r="D28" s="46">
        <v>-5092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-5092</v>
      </c>
      <c r="O28" s="47">
        <f t="shared" si="2"/>
        <v>-3.5985865724381627</v>
      </c>
      <c r="P28" s="9"/>
    </row>
    <row r="29" spans="1:119">
      <c r="A29" s="12"/>
      <c r="B29" s="25">
        <v>369.9</v>
      </c>
      <c r="C29" s="20" t="s">
        <v>37</v>
      </c>
      <c r="D29" s="46">
        <v>257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257</v>
      </c>
      <c r="O29" s="47">
        <f t="shared" si="2"/>
        <v>0.18162544169611308</v>
      </c>
      <c r="P29" s="9"/>
    </row>
    <row r="30" spans="1:119" ht="15.75">
      <c r="A30" s="29" t="s">
        <v>31</v>
      </c>
      <c r="B30" s="30"/>
      <c r="C30" s="31"/>
      <c r="D30" s="32">
        <f t="shared" ref="D30:M30" si="7">SUM(D31:D31)</f>
        <v>13836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13836</v>
      </c>
      <c r="O30" s="45">
        <f t="shared" si="2"/>
        <v>9.7780918727915189</v>
      </c>
      <c r="P30" s="9"/>
    </row>
    <row r="31" spans="1:119" ht="15.75" thickBot="1">
      <c r="A31" s="12"/>
      <c r="B31" s="25">
        <v>383</v>
      </c>
      <c r="C31" s="20" t="s">
        <v>38</v>
      </c>
      <c r="D31" s="46">
        <v>13836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13836</v>
      </c>
      <c r="O31" s="47">
        <f t="shared" si="2"/>
        <v>9.7780918727915189</v>
      </c>
      <c r="P31" s="9"/>
    </row>
    <row r="32" spans="1:119" ht="16.5" thickBot="1">
      <c r="A32" s="14" t="s">
        <v>32</v>
      </c>
      <c r="B32" s="23"/>
      <c r="C32" s="22"/>
      <c r="D32" s="15">
        <f>SUM(D5,D12,D17,D24,D26,D30)</f>
        <v>435440</v>
      </c>
      <c r="E32" s="15">
        <f t="shared" ref="E32:M32" si="8">SUM(E5,E12,E17,E24,E26,E30)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0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435440</v>
      </c>
      <c r="O32" s="38">
        <f t="shared" si="2"/>
        <v>307.73144876325091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45</v>
      </c>
      <c r="M34" s="115"/>
      <c r="N34" s="115"/>
      <c r="O34" s="43">
        <v>1415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A36:O36"/>
    <mergeCell ref="A1:O1"/>
    <mergeCell ref="D3:H3"/>
    <mergeCell ref="I3:J3"/>
    <mergeCell ref="K3:L3"/>
    <mergeCell ref="O3:O4"/>
    <mergeCell ref="A2:O2"/>
    <mergeCell ref="A3:C4"/>
    <mergeCell ref="A35:O35"/>
    <mergeCell ref="L34:N3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183507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183507</v>
      </c>
      <c r="O5" s="33">
        <f t="shared" ref="O5:O31" si="2">(N5/O$33)</f>
        <v>137.87152516904584</v>
      </c>
      <c r="P5" s="6"/>
    </row>
    <row r="6" spans="1:133">
      <c r="A6" s="12"/>
      <c r="B6" s="25">
        <v>311</v>
      </c>
      <c r="C6" s="20" t="s">
        <v>2</v>
      </c>
      <c r="D6" s="46">
        <v>66969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66969</v>
      </c>
      <c r="O6" s="47">
        <f t="shared" si="2"/>
        <v>50.314800901577762</v>
      </c>
      <c r="P6" s="9"/>
    </row>
    <row r="7" spans="1:133">
      <c r="A7" s="12"/>
      <c r="B7" s="25">
        <v>312.10000000000002</v>
      </c>
      <c r="C7" s="20" t="s">
        <v>66</v>
      </c>
      <c r="D7" s="46">
        <v>48896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48896</v>
      </c>
      <c r="O7" s="47">
        <f t="shared" si="2"/>
        <v>36.736288504883547</v>
      </c>
      <c r="P7" s="9"/>
    </row>
    <row r="8" spans="1:133">
      <c r="A8" s="12"/>
      <c r="B8" s="25">
        <v>312.41000000000003</v>
      </c>
      <c r="C8" s="20" t="s">
        <v>10</v>
      </c>
      <c r="D8" s="46">
        <v>12204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12204</v>
      </c>
      <c r="O8" s="47">
        <f t="shared" si="2"/>
        <v>9.1690458302028546</v>
      </c>
      <c r="P8" s="9"/>
    </row>
    <row r="9" spans="1:133">
      <c r="A9" s="12"/>
      <c r="B9" s="25">
        <v>314.10000000000002</v>
      </c>
      <c r="C9" s="20" t="s">
        <v>12</v>
      </c>
      <c r="D9" s="46">
        <v>31703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31703</v>
      </c>
      <c r="O9" s="47">
        <f t="shared" si="2"/>
        <v>23.818933132982721</v>
      </c>
      <c r="P9" s="9"/>
    </row>
    <row r="10" spans="1:133">
      <c r="A10" s="12"/>
      <c r="B10" s="25">
        <v>315</v>
      </c>
      <c r="C10" s="20" t="s">
        <v>13</v>
      </c>
      <c r="D10" s="46">
        <v>23565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23565</v>
      </c>
      <c r="O10" s="47">
        <f t="shared" si="2"/>
        <v>17.70473328324568</v>
      </c>
      <c r="P10" s="9"/>
    </row>
    <row r="11" spans="1:133">
      <c r="A11" s="12"/>
      <c r="B11" s="25">
        <v>316</v>
      </c>
      <c r="C11" s="20" t="s">
        <v>14</v>
      </c>
      <c r="D11" s="46">
        <v>170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170</v>
      </c>
      <c r="O11" s="47">
        <f t="shared" si="2"/>
        <v>0.12772351615326821</v>
      </c>
      <c r="P11" s="9"/>
    </row>
    <row r="12" spans="1:133" ht="15.75">
      <c r="A12" s="29" t="s">
        <v>67</v>
      </c>
      <c r="B12" s="30"/>
      <c r="C12" s="31"/>
      <c r="D12" s="32">
        <f t="shared" ref="D12:M12" si="3">SUM(D13:D16)</f>
        <v>92171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92171</v>
      </c>
      <c r="O12" s="45">
        <f t="shared" si="2"/>
        <v>69.249436513899326</v>
      </c>
      <c r="P12" s="10"/>
    </row>
    <row r="13" spans="1:133">
      <c r="A13" s="12"/>
      <c r="B13" s="25">
        <v>322</v>
      </c>
      <c r="C13" s="20" t="s">
        <v>0</v>
      </c>
      <c r="D13" s="46">
        <v>207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207</v>
      </c>
      <c r="O13" s="47">
        <f t="shared" si="2"/>
        <v>0.15552216378662659</v>
      </c>
      <c r="P13" s="9"/>
    </row>
    <row r="14" spans="1:133">
      <c r="A14" s="12"/>
      <c r="B14" s="25">
        <v>323.10000000000002</v>
      </c>
      <c r="C14" s="20" t="s">
        <v>16</v>
      </c>
      <c r="D14" s="46">
        <v>85611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85611</v>
      </c>
      <c r="O14" s="47">
        <f t="shared" si="2"/>
        <v>64.320811419984977</v>
      </c>
      <c r="P14" s="9"/>
    </row>
    <row r="15" spans="1:133">
      <c r="A15" s="12"/>
      <c r="B15" s="25">
        <v>323.39999999999998</v>
      </c>
      <c r="C15" s="20" t="s">
        <v>17</v>
      </c>
      <c r="D15" s="46">
        <v>2168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2168</v>
      </c>
      <c r="O15" s="47">
        <f t="shared" si="2"/>
        <v>1.6288504883546207</v>
      </c>
      <c r="P15" s="9"/>
    </row>
    <row r="16" spans="1:133">
      <c r="A16" s="12"/>
      <c r="B16" s="25">
        <v>329</v>
      </c>
      <c r="C16" s="20" t="s">
        <v>68</v>
      </c>
      <c r="D16" s="46">
        <v>4185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4185</v>
      </c>
      <c r="O16" s="47">
        <f t="shared" si="2"/>
        <v>3.1442524417731028</v>
      </c>
      <c r="P16" s="9"/>
    </row>
    <row r="17" spans="1:119" ht="15.75">
      <c r="A17" s="29" t="s">
        <v>19</v>
      </c>
      <c r="B17" s="30"/>
      <c r="C17" s="31"/>
      <c r="D17" s="32">
        <f t="shared" ref="D17:M17" si="4">SUM(D18:D21)</f>
        <v>111765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111765</v>
      </c>
      <c r="O17" s="45">
        <f t="shared" si="2"/>
        <v>83.970698722764837</v>
      </c>
      <c r="P17" s="10"/>
    </row>
    <row r="18" spans="1:119">
      <c r="A18" s="12"/>
      <c r="B18" s="25">
        <v>331.7</v>
      </c>
      <c r="C18" s="20" t="s">
        <v>20</v>
      </c>
      <c r="D18" s="46">
        <v>2873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2873</v>
      </c>
      <c r="O18" s="47">
        <f t="shared" si="2"/>
        <v>2.1585274229902329</v>
      </c>
      <c r="P18" s="9"/>
    </row>
    <row r="19" spans="1:119">
      <c r="A19" s="12"/>
      <c r="B19" s="25">
        <v>335.12</v>
      </c>
      <c r="C19" s="20" t="s">
        <v>22</v>
      </c>
      <c r="D19" s="46">
        <v>40225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40225</v>
      </c>
      <c r="O19" s="47">
        <f t="shared" si="2"/>
        <v>30.221637866265965</v>
      </c>
      <c r="P19" s="9"/>
    </row>
    <row r="20" spans="1:119">
      <c r="A20" s="12"/>
      <c r="B20" s="25">
        <v>335.18</v>
      </c>
      <c r="C20" s="20" t="s">
        <v>24</v>
      </c>
      <c r="D20" s="46">
        <v>67247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67247</v>
      </c>
      <c r="O20" s="47">
        <f t="shared" si="2"/>
        <v>50.523666416228401</v>
      </c>
      <c r="P20" s="9"/>
    </row>
    <row r="21" spans="1:119">
      <c r="A21" s="12"/>
      <c r="B21" s="25">
        <v>338</v>
      </c>
      <c r="C21" s="20" t="s">
        <v>25</v>
      </c>
      <c r="D21" s="46">
        <v>1420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1420</v>
      </c>
      <c r="O21" s="47">
        <f t="shared" si="2"/>
        <v>1.0668670172802404</v>
      </c>
      <c r="P21" s="9"/>
    </row>
    <row r="22" spans="1:119" ht="15.75">
      <c r="A22" s="29" t="s">
        <v>69</v>
      </c>
      <c r="B22" s="30"/>
      <c r="C22" s="31"/>
      <c r="D22" s="32">
        <f t="shared" ref="D22:M22" si="5">SUM(D23:D23)</f>
        <v>1935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1935</v>
      </c>
      <c r="O22" s="45">
        <f t="shared" si="2"/>
        <v>1.4537941397445531</v>
      </c>
      <c r="P22" s="10"/>
    </row>
    <row r="23" spans="1:119">
      <c r="A23" s="12"/>
      <c r="B23" s="25">
        <v>343.1</v>
      </c>
      <c r="C23" s="20" t="s">
        <v>70</v>
      </c>
      <c r="D23" s="46">
        <v>1935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1935</v>
      </c>
      <c r="O23" s="47">
        <f t="shared" si="2"/>
        <v>1.4537941397445531</v>
      </c>
      <c r="P23" s="9"/>
    </row>
    <row r="24" spans="1:119" ht="15.75">
      <c r="A24" s="29" t="s">
        <v>30</v>
      </c>
      <c r="B24" s="30"/>
      <c r="C24" s="31"/>
      <c r="D24" s="32">
        <f t="shared" ref="D24:M24" si="6">SUM(D25:D25)</f>
        <v>180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180</v>
      </c>
      <c r="O24" s="45">
        <f t="shared" si="2"/>
        <v>0.135236664162284</v>
      </c>
      <c r="P24" s="10"/>
    </row>
    <row r="25" spans="1:119">
      <c r="A25" s="13"/>
      <c r="B25" s="39">
        <v>351.5</v>
      </c>
      <c r="C25" s="21" t="s">
        <v>34</v>
      </c>
      <c r="D25" s="46">
        <v>180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180</v>
      </c>
      <c r="O25" s="47">
        <f t="shared" si="2"/>
        <v>0.135236664162284</v>
      </c>
      <c r="P25" s="9"/>
    </row>
    <row r="26" spans="1:119" ht="15.75">
      <c r="A26" s="29" t="s">
        <v>3</v>
      </c>
      <c r="B26" s="30"/>
      <c r="C26" s="31"/>
      <c r="D26" s="32">
        <f t="shared" ref="D26:M26" si="7">SUM(D27:D30)</f>
        <v>25174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25174</v>
      </c>
      <c r="O26" s="45">
        <f t="shared" si="2"/>
        <v>18.91359879789632</v>
      </c>
      <c r="P26" s="10"/>
    </row>
    <row r="27" spans="1:119">
      <c r="A27" s="12"/>
      <c r="B27" s="25">
        <v>361.1</v>
      </c>
      <c r="C27" s="20" t="s">
        <v>35</v>
      </c>
      <c r="D27" s="46">
        <v>28745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28745</v>
      </c>
      <c r="O27" s="47">
        <f t="shared" si="2"/>
        <v>21.596543951915852</v>
      </c>
      <c r="P27" s="9"/>
    </row>
    <row r="28" spans="1:119">
      <c r="A28" s="12"/>
      <c r="B28" s="25">
        <v>361.3</v>
      </c>
      <c r="C28" s="20" t="s">
        <v>36</v>
      </c>
      <c r="D28" s="46">
        <v>-6002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-6002</v>
      </c>
      <c r="O28" s="47">
        <f t="shared" si="2"/>
        <v>-4.5093914350112696</v>
      </c>
      <c r="P28" s="9"/>
    </row>
    <row r="29" spans="1:119">
      <c r="A29" s="12"/>
      <c r="B29" s="25">
        <v>363.29</v>
      </c>
      <c r="C29" s="20" t="s">
        <v>71</v>
      </c>
      <c r="D29" s="46">
        <v>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2000</v>
      </c>
      <c r="O29" s="47">
        <f t="shared" si="2"/>
        <v>1.5026296018031555</v>
      </c>
      <c r="P29" s="9"/>
    </row>
    <row r="30" spans="1:119" ht="15.75" thickBot="1">
      <c r="A30" s="12"/>
      <c r="B30" s="25">
        <v>369.9</v>
      </c>
      <c r="C30" s="20" t="s">
        <v>37</v>
      </c>
      <c r="D30" s="46">
        <v>431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431</v>
      </c>
      <c r="O30" s="47">
        <f t="shared" si="2"/>
        <v>0.32381667918858004</v>
      </c>
      <c r="P30" s="9"/>
    </row>
    <row r="31" spans="1:119" ht="16.5" thickBot="1">
      <c r="A31" s="14" t="s">
        <v>32</v>
      </c>
      <c r="B31" s="23"/>
      <c r="C31" s="22"/>
      <c r="D31" s="15">
        <f>SUM(D5,D12,D17,D22,D24,D26)</f>
        <v>414732</v>
      </c>
      <c r="E31" s="15">
        <f t="shared" ref="E31:M31" si="8">SUM(E5,E12,E17,E22,E24,E26)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0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414732</v>
      </c>
      <c r="O31" s="38">
        <f t="shared" si="2"/>
        <v>311.59429000751317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5" t="s">
        <v>72</v>
      </c>
      <c r="M33" s="115"/>
      <c r="N33" s="115"/>
      <c r="O33" s="43">
        <v>1331</v>
      </c>
    </row>
    <row r="34" spans="1:15">
      <c r="A34" s="116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  <row r="35" spans="1:15" ht="15.75" customHeight="1" thickBot="1">
      <c r="A35" s="117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7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107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6"/>
      <c r="M3" s="127"/>
      <c r="N3" s="36"/>
      <c r="O3" s="37"/>
      <c r="P3" s="128" t="s">
        <v>94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95</v>
      </c>
      <c r="N4" s="35" t="s">
        <v>9</v>
      </c>
      <c r="O4" s="35" t="s">
        <v>96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97</v>
      </c>
      <c r="B5" s="26"/>
      <c r="C5" s="26"/>
      <c r="D5" s="27">
        <f t="shared" ref="D5:N5" si="0">SUM(D6:D11)</f>
        <v>59963</v>
      </c>
      <c r="E5" s="27">
        <f t="shared" si="0"/>
        <v>346370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406333</v>
      </c>
      <c r="P5" s="33">
        <f t="shared" ref="P5:P30" si="1">(O5/P$32)</f>
        <v>165.04183590576767</v>
      </c>
      <c r="Q5" s="6"/>
    </row>
    <row r="6" spans="1:134">
      <c r="A6" s="12"/>
      <c r="B6" s="25">
        <v>311</v>
      </c>
      <c r="C6" s="20" t="s">
        <v>2</v>
      </c>
      <c r="D6" s="46">
        <v>7683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7683</v>
      </c>
      <c r="P6" s="47">
        <f t="shared" si="1"/>
        <v>3.1206336311941509</v>
      </c>
      <c r="Q6" s="9"/>
    </row>
    <row r="7" spans="1:134">
      <c r="A7" s="12"/>
      <c r="B7" s="25">
        <v>312.41000000000003</v>
      </c>
      <c r="C7" s="20" t="s">
        <v>98</v>
      </c>
      <c r="D7" s="46">
        <v>0</v>
      </c>
      <c r="E7" s="46">
        <v>10520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10520</v>
      </c>
      <c r="P7" s="47">
        <f t="shared" si="1"/>
        <v>4.2729488220958567</v>
      </c>
      <c r="Q7" s="9"/>
    </row>
    <row r="8" spans="1:134">
      <c r="A8" s="12"/>
      <c r="B8" s="25">
        <v>312.63</v>
      </c>
      <c r="C8" s="20" t="s">
        <v>99</v>
      </c>
      <c r="D8" s="46">
        <v>0</v>
      </c>
      <c r="E8" s="46">
        <v>335850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335850</v>
      </c>
      <c r="P8" s="47">
        <f t="shared" si="1"/>
        <v>136.41348497156784</v>
      </c>
      <c r="Q8" s="9"/>
    </row>
    <row r="9" spans="1:134">
      <c r="A9" s="12"/>
      <c r="B9" s="25">
        <v>314.10000000000002</v>
      </c>
      <c r="C9" s="20" t="s">
        <v>12</v>
      </c>
      <c r="D9" s="46">
        <v>37180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37180</v>
      </c>
      <c r="P9" s="47">
        <f t="shared" si="1"/>
        <v>15.101543460601137</v>
      </c>
      <c r="Q9" s="9"/>
    </row>
    <row r="10" spans="1:134">
      <c r="A10" s="12"/>
      <c r="B10" s="25">
        <v>315.2</v>
      </c>
      <c r="C10" s="20" t="s">
        <v>100</v>
      </c>
      <c r="D10" s="46">
        <v>14654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14654</v>
      </c>
      <c r="P10" s="47">
        <f t="shared" si="1"/>
        <v>5.952071486596263</v>
      </c>
      <c r="Q10" s="9"/>
    </row>
    <row r="11" spans="1:134">
      <c r="A11" s="12"/>
      <c r="B11" s="25">
        <v>316</v>
      </c>
      <c r="C11" s="20" t="s">
        <v>59</v>
      </c>
      <c r="D11" s="46">
        <v>446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446</v>
      </c>
      <c r="P11" s="47">
        <f t="shared" si="1"/>
        <v>0.18115353371242893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SUM(D13:D17)</f>
        <v>109705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109705</v>
      </c>
      <c r="P12" s="45">
        <f t="shared" si="1"/>
        <v>44.559301380991066</v>
      </c>
      <c r="Q12" s="10"/>
    </row>
    <row r="13" spans="1:134">
      <c r="A13" s="12"/>
      <c r="B13" s="25">
        <v>322</v>
      </c>
      <c r="C13" s="20" t="s">
        <v>101</v>
      </c>
      <c r="D13" s="46">
        <v>4060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4060</v>
      </c>
      <c r="P13" s="47">
        <f t="shared" si="1"/>
        <v>1.6490658001624696</v>
      </c>
      <c r="Q13" s="9"/>
    </row>
    <row r="14" spans="1:134">
      <c r="A14" s="12"/>
      <c r="B14" s="25">
        <v>323.10000000000002</v>
      </c>
      <c r="C14" s="20" t="s">
        <v>16</v>
      </c>
      <c r="D14" s="46">
        <v>81444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7" si="4">SUM(D14:N14)</f>
        <v>81444</v>
      </c>
      <c r="P14" s="47">
        <f t="shared" si="1"/>
        <v>33.080422420796104</v>
      </c>
      <c r="Q14" s="9"/>
    </row>
    <row r="15" spans="1:134">
      <c r="A15" s="12"/>
      <c r="B15" s="25">
        <v>323.39999999999998</v>
      </c>
      <c r="C15" s="20" t="s">
        <v>17</v>
      </c>
      <c r="D15" s="46">
        <v>4509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4509</v>
      </c>
      <c r="P15" s="47">
        <f t="shared" si="1"/>
        <v>1.831437855402112</v>
      </c>
      <c r="Q15" s="9"/>
    </row>
    <row r="16" spans="1:134">
      <c r="A16" s="12"/>
      <c r="B16" s="25">
        <v>323.7</v>
      </c>
      <c r="C16" s="20" t="s">
        <v>55</v>
      </c>
      <c r="D16" s="46">
        <v>6493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6493</v>
      </c>
      <c r="P16" s="47">
        <f t="shared" si="1"/>
        <v>2.6372867587327375</v>
      </c>
      <c r="Q16" s="9"/>
    </row>
    <row r="17" spans="1:120">
      <c r="A17" s="12"/>
      <c r="B17" s="25">
        <v>329.5</v>
      </c>
      <c r="C17" s="20" t="s">
        <v>102</v>
      </c>
      <c r="D17" s="46">
        <v>13199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13199</v>
      </c>
      <c r="P17" s="47">
        <f t="shared" si="1"/>
        <v>5.3610885458976441</v>
      </c>
      <c r="Q17" s="9"/>
    </row>
    <row r="18" spans="1:120" ht="15.75">
      <c r="A18" s="29" t="s">
        <v>103</v>
      </c>
      <c r="B18" s="30"/>
      <c r="C18" s="31"/>
      <c r="D18" s="32">
        <f t="shared" ref="D18:N18" si="5">SUM(D19:D25)</f>
        <v>361378</v>
      </c>
      <c r="E18" s="32">
        <f t="shared" si="5"/>
        <v>211459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572837</v>
      </c>
      <c r="P18" s="45">
        <f t="shared" si="1"/>
        <v>232.67140536149472</v>
      </c>
      <c r="Q18" s="10"/>
    </row>
    <row r="19" spans="1:120">
      <c r="A19" s="12"/>
      <c r="B19" s="25">
        <v>331.51</v>
      </c>
      <c r="C19" s="20" t="s">
        <v>108</v>
      </c>
      <c r="D19" s="46">
        <v>0</v>
      </c>
      <c r="E19" s="46">
        <v>153738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153738</v>
      </c>
      <c r="P19" s="47">
        <f t="shared" si="1"/>
        <v>62.444354183590576</v>
      </c>
      <c r="Q19" s="9"/>
    </row>
    <row r="20" spans="1:120">
      <c r="A20" s="12"/>
      <c r="B20" s="25">
        <v>334.49</v>
      </c>
      <c r="C20" s="20" t="s">
        <v>21</v>
      </c>
      <c r="D20" s="46">
        <v>4698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4698</v>
      </c>
      <c r="P20" s="47">
        <f t="shared" si="1"/>
        <v>1.9082047116165719</v>
      </c>
      <c r="Q20" s="9"/>
    </row>
    <row r="21" spans="1:120">
      <c r="A21" s="12"/>
      <c r="B21" s="25">
        <v>335.125</v>
      </c>
      <c r="C21" s="20" t="s">
        <v>104</v>
      </c>
      <c r="D21" s="46">
        <v>228314</v>
      </c>
      <c r="E21" s="46">
        <v>57721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286035</v>
      </c>
      <c r="P21" s="47">
        <f t="shared" si="1"/>
        <v>116.17993501218521</v>
      </c>
      <c r="Q21" s="9"/>
    </row>
    <row r="22" spans="1:120">
      <c r="A22" s="12"/>
      <c r="B22" s="25">
        <v>335.14</v>
      </c>
      <c r="C22" s="20" t="s">
        <v>74</v>
      </c>
      <c r="D22" s="46">
        <v>132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132</v>
      </c>
      <c r="P22" s="47">
        <f t="shared" si="1"/>
        <v>5.3614947197400488E-2</v>
      </c>
      <c r="Q22" s="9"/>
    </row>
    <row r="23" spans="1:120">
      <c r="A23" s="12"/>
      <c r="B23" s="25">
        <v>335.15</v>
      </c>
      <c r="C23" s="20" t="s">
        <v>62</v>
      </c>
      <c r="D23" s="46">
        <v>133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133</v>
      </c>
      <c r="P23" s="47">
        <f t="shared" si="1"/>
        <v>5.402112103980504E-2</v>
      </c>
      <c r="Q23" s="9"/>
    </row>
    <row r="24" spans="1:120">
      <c r="A24" s="12"/>
      <c r="B24" s="25">
        <v>335.18</v>
      </c>
      <c r="C24" s="20" t="s">
        <v>105</v>
      </c>
      <c r="D24" s="46">
        <v>126645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126645</v>
      </c>
      <c r="P24" s="47">
        <f t="shared" si="1"/>
        <v>51.439886271324127</v>
      </c>
      <c r="Q24" s="9"/>
    </row>
    <row r="25" spans="1:120">
      <c r="A25" s="12"/>
      <c r="B25" s="25">
        <v>338</v>
      </c>
      <c r="C25" s="20" t="s">
        <v>25</v>
      </c>
      <c r="D25" s="46">
        <v>1456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1456</v>
      </c>
      <c r="P25" s="47">
        <f t="shared" si="1"/>
        <v>0.59138911454102361</v>
      </c>
      <c r="Q25" s="9"/>
    </row>
    <row r="26" spans="1:120" ht="15.75">
      <c r="A26" s="29" t="s">
        <v>3</v>
      </c>
      <c r="B26" s="30"/>
      <c r="C26" s="31"/>
      <c r="D26" s="32">
        <f t="shared" ref="D26:N26" si="7">SUM(D27:D29)</f>
        <v>30511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7"/>
        <v>0</v>
      </c>
      <c r="O26" s="32">
        <f>SUM(D26:N26)</f>
        <v>30511</v>
      </c>
      <c r="P26" s="45">
        <f t="shared" si="1"/>
        <v>12.3927701056052</v>
      </c>
      <c r="Q26" s="10"/>
    </row>
    <row r="27" spans="1:120">
      <c r="A27" s="12"/>
      <c r="B27" s="25">
        <v>361.1</v>
      </c>
      <c r="C27" s="20" t="s">
        <v>35</v>
      </c>
      <c r="D27" s="46">
        <v>20178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20178</v>
      </c>
      <c r="P27" s="47">
        <f t="shared" si="1"/>
        <v>8.195775792038992</v>
      </c>
      <c r="Q27" s="9"/>
    </row>
    <row r="28" spans="1:120">
      <c r="A28" s="12"/>
      <c r="B28" s="25">
        <v>362</v>
      </c>
      <c r="C28" s="20" t="s">
        <v>75</v>
      </c>
      <c r="D28" s="46">
        <v>9641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29" si="8">SUM(D28:N28)</f>
        <v>9641</v>
      </c>
      <c r="P28" s="47">
        <f t="shared" si="1"/>
        <v>3.9159220146222582</v>
      </c>
      <c r="Q28" s="9"/>
    </row>
    <row r="29" spans="1:120" ht="15.75" thickBot="1">
      <c r="A29" s="12"/>
      <c r="B29" s="25">
        <v>369.9</v>
      </c>
      <c r="C29" s="20" t="s">
        <v>37</v>
      </c>
      <c r="D29" s="46">
        <v>692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692</v>
      </c>
      <c r="P29" s="47">
        <f t="shared" si="1"/>
        <v>0.28107229894394803</v>
      </c>
      <c r="Q29" s="9"/>
    </row>
    <row r="30" spans="1:120" ht="16.5" thickBot="1">
      <c r="A30" s="14" t="s">
        <v>32</v>
      </c>
      <c r="B30" s="23"/>
      <c r="C30" s="22"/>
      <c r="D30" s="15">
        <f>SUM(D5,D12,D18,D26)</f>
        <v>561557</v>
      </c>
      <c r="E30" s="15">
        <f t="shared" ref="E30:N30" si="9">SUM(E5,E12,E18,E26)</f>
        <v>557829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0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9"/>
        <v>0</v>
      </c>
      <c r="O30" s="15">
        <f>SUM(D30:N30)</f>
        <v>1119386</v>
      </c>
      <c r="P30" s="38">
        <f t="shared" si="1"/>
        <v>454.66531275385864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5" t="s">
        <v>109</v>
      </c>
      <c r="N32" s="115"/>
      <c r="O32" s="115"/>
      <c r="P32" s="43">
        <v>2462</v>
      </c>
    </row>
    <row r="33" spans="1:16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1:16" ht="15.75" customHeight="1" thickBot="1">
      <c r="A34" s="117" t="s">
        <v>53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20"/>
      <c r="Q1" s="7"/>
      <c r="R1"/>
    </row>
    <row r="2" spans="1:134" ht="24" thickBot="1">
      <c r="A2" s="121" t="s">
        <v>93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3"/>
      <c r="Q2" s="7"/>
      <c r="R2"/>
    </row>
    <row r="3" spans="1:134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6"/>
      <c r="M3" s="127"/>
      <c r="N3" s="36"/>
      <c r="O3" s="37"/>
      <c r="P3" s="128" t="s">
        <v>94</v>
      </c>
      <c r="Q3" s="11"/>
      <c r="R3"/>
    </row>
    <row r="4" spans="1:134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95</v>
      </c>
      <c r="N4" s="35" t="s">
        <v>9</v>
      </c>
      <c r="O4" s="35" t="s">
        <v>96</v>
      </c>
      <c r="P4" s="11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97</v>
      </c>
      <c r="B5" s="26"/>
      <c r="C5" s="26"/>
      <c r="D5" s="27">
        <f t="shared" ref="D5:N5" si="0">SUM(D6:D11)</f>
        <v>50613</v>
      </c>
      <c r="E5" s="27">
        <f t="shared" si="0"/>
        <v>296448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0" si="1">SUM(D5:N5)</f>
        <v>347061</v>
      </c>
      <c r="P5" s="33">
        <f t="shared" ref="P5:P30" si="2">(O5/P$32)</f>
        <v>146.87304274227677</v>
      </c>
      <c r="Q5" s="6"/>
    </row>
    <row r="6" spans="1:134">
      <c r="A6" s="12"/>
      <c r="B6" s="25">
        <v>311</v>
      </c>
      <c r="C6" s="20" t="s">
        <v>2</v>
      </c>
      <c r="D6" s="46">
        <v>7279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7279</v>
      </c>
      <c r="P6" s="47">
        <f t="shared" si="2"/>
        <v>3.0804062632247144</v>
      </c>
      <c r="Q6" s="9"/>
    </row>
    <row r="7" spans="1:134">
      <c r="A7" s="12"/>
      <c r="B7" s="25">
        <v>312.41000000000003</v>
      </c>
      <c r="C7" s="20" t="s">
        <v>98</v>
      </c>
      <c r="D7" s="46">
        <v>0</v>
      </c>
      <c r="E7" s="46">
        <v>10044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10044</v>
      </c>
      <c r="P7" s="47">
        <f t="shared" si="2"/>
        <v>4.2505289885738469</v>
      </c>
      <c r="Q7" s="9"/>
    </row>
    <row r="8" spans="1:134">
      <c r="A8" s="12"/>
      <c r="B8" s="25">
        <v>312.63</v>
      </c>
      <c r="C8" s="20" t="s">
        <v>99</v>
      </c>
      <c r="D8" s="46">
        <v>0</v>
      </c>
      <c r="E8" s="46">
        <v>286404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286404</v>
      </c>
      <c r="P8" s="47">
        <f t="shared" si="2"/>
        <v>121.20355480321625</v>
      </c>
      <c r="Q8" s="9"/>
    </row>
    <row r="9" spans="1:134">
      <c r="A9" s="12"/>
      <c r="B9" s="25">
        <v>314.10000000000002</v>
      </c>
      <c r="C9" s="20" t="s">
        <v>12</v>
      </c>
      <c r="D9" s="46">
        <v>32202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32202</v>
      </c>
      <c r="P9" s="47">
        <f t="shared" si="2"/>
        <v>13.62759204401185</v>
      </c>
      <c r="Q9" s="9"/>
    </row>
    <row r="10" spans="1:134">
      <c r="A10" s="12"/>
      <c r="B10" s="25">
        <v>315.2</v>
      </c>
      <c r="C10" s="20" t="s">
        <v>100</v>
      </c>
      <c r="D10" s="46">
        <v>10921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10921</v>
      </c>
      <c r="P10" s="47">
        <f t="shared" si="2"/>
        <v>4.6216673719847652</v>
      </c>
      <c r="Q10" s="9"/>
    </row>
    <row r="11" spans="1:134">
      <c r="A11" s="12"/>
      <c r="B11" s="25">
        <v>316</v>
      </c>
      <c r="C11" s="20" t="s">
        <v>59</v>
      </c>
      <c r="D11" s="46">
        <v>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211</v>
      </c>
      <c r="P11" s="47">
        <f t="shared" si="2"/>
        <v>8.9293271265340673E-2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SUM(D13:D18)</f>
        <v>85863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85863</v>
      </c>
      <c r="P12" s="45">
        <f t="shared" si="2"/>
        <v>36.336436732966568</v>
      </c>
      <c r="Q12" s="10"/>
    </row>
    <row r="13" spans="1:134">
      <c r="A13" s="12"/>
      <c r="B13" s="25">
        <v>322</v>
      </c>
      <c r="C13" s="20" t="s">
        <v>101</v>
      </c>
      <c r="D13" s="46">
        <v>3176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3176</v>
      </c>
      <c r="P13" s="47">
        <f t="shared" si="2"/>
        <v>1.3440541684299618</v>
      </c>
      <c r="Q13" s="9"/>
    </row>
    <row r="14" spans="1:134">
      <c r="A14" s="12"/>
      <c r="B14" s="25">
        <v>323.10000000000002</v>
      </c>
      <c r="C14" s="20" t="s">
        <v>16</v>
      </c>
      <c r="D14" s="46">
        <v>57621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57621</v>
      </c>
      <c r="P14" s="47">
        <f t="shared" si="2"/>
        <v>24.384680490901395</v>
      </c>
      <c r="Q14" s="9"/>
    </row>
    <row r="15" spans="1:134">
      <c r="A15" s="12"/>
      <c r="B15" s="25">
        <v>323.39999999999998</v>
      </c>
      <c r="C15" s="20" t="s">
        <v>17</v>
      </c>
      <c r="D15" s="46">
        <v>1125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1125</v>
      </c>
      <c r="P15" s="47">
        <f t="shared" si="2"/>
        <v>0.47608971646212439</v>
      </c>
      <c r="Q15" s="9"/>
    </row>
    <row r="16" spans="1:134">
      <c r="A16" s="12"/>
      <c r="B16" s="25">
        <v>323.7</v>
      </c>
      <c r="C16" s="20" t="s">
        <v>55</v>
      </c>
      <c r="D16" s="46">
        <v>5806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5806</v>
      </c>
      <c r="P16" s="47">
        <f t="shared" si="2"/>
        <v>2.4570461278036393</v>
      </c>
      <c r="Q16" s="9"/>
    </row>
    <row r="17" spans="1:120">
      <c r="A17" s="12"/>
      <c r="B17" s="25">
        <v>324.31</v>
      </c>
      <c r="C17" s="20" t="s">
        <v>18</v>
      </c>
      <c r="D17" s="46">
        <v>1083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1083</v>
      </c>
      <c r="P17" s="47">
        <f t="shared" si="2"/>
        <v>0.45831570038087177</v>
      </c>
      <c r="Q17" s="9"/>
    </row>
    <row r="18" spans="1:120">
      <c r="A18" s="12"/>
      <c r="B18" s="25">
        <v>329.5</v>
      </c>
      <c r="C18" s="20" t="s">
        <v>102</v>
      </c>
      <c r="D18" s="46">
        <v>17052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17052</v>
      </c>
      <c r="P18" s="47">
        <f t="shared" si="2"/>
        <v>7.2162505289885734</v>
      </c>
      <c r="Q18" s="9"/>
    </row>
    <row r="19" spans="1:120" ht="15.75">
      <c r="A19" s="29" t="s">
        <v>103</v>
      </c>
      <c r="B19" s="30"/>
      <c r="C19" s="31"/>
      <c r="D19" s="32">
        <f t="shared" ref="D19:N19" si="4">SUM(D20:D25)</f>
        <v>235363</v>
      </c>
      <c r="E19" s="32">
        <f t="shared" si="4"/>
        <v>33998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44">
        <f t="shared" si="1"/>
        <v>269361</v>
      </c>
      <c r="P19" s="45">
        <f t="shared" si="2"/>
        <v>113.99111299195937</v>
      </c>
      <c r="Q19" s="10"/>
    </row>
    <row r="20" spans="1:120">
      <c r="A20" s="12"/>
      <c r="B20" s="25">
        <v>334.49</v>
      </c>
      <c r="C20" s="20" t="s">
        <v>21</v>
      </c>
      <c r="D20" s="46">
        <v>4592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4592</v>
      </c>
      <c r="P20" s="47">
        <f t="shared" si="2"/>
        <v>1.9432924248836225</v>
      </c>
      <c r="Q20" s="9"/>
    </row>
    <row r="21" spans="1:120">
      <c r="A21" s="12"/>
      <c r="B21" s="25">
        <v>335.125</v>
      </c>
      <c r="C21" s="20" t="s">
        <v>104</v>
      </c>
      <c r="D21" s="46">
        <v>123434</v>
      </c>
      <c r="E21" s="46">
        <v>33998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157432</v>
      </c>
      <c r="P21" s="47">
        <f t="shared" si="2"/>
        <v>66.623783326280147</v>
      </c>
      <c r="Q21" s="9"/>
    </row>
    <row r="22" spans="1:120">
      <c r="A22" s="12"/>
      <c r="B22" s="25">
        <v>335.14</v>
      </c>
      <c r="C22" s="20" t="s">
        <v>74</v>
      </c>
      <c r="D22" s="46">
        <v>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97</v>
      </c>
      <c r="P22" s="47">
        <f t="shared" si="2"/>
        <v>4.1049513330512058E-2</v>
      </c>
      <c r="Q22" s="9"/>
    </row>
    <row r="23" spans="1:120">
      <c r="A23" s="12"/>
      <c r="B23" s="25">
        <v>335.15</v>
      </c>
      <c r="C23" s="20" t="s">
        <v>62</v>
      </c>
      <c r="D23" s="46">
        <v>133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133</v>
      </c>
      <c r="P23" s="47">
        <f t="shared" si="2"/>
        <v>5.6284384257300042E-2</v>
      </c>
      <c r="Q23" s="9"/>
    </row>
    <row r="24" spans="1:120">
      <c r="A24" s="12"/>
      <c r="B24" s="25">
        <v>335.18</v>
      </c>
      <c r="C24" s="20" t="s">
        <v>105</v>
      </c>
      <c r="D24" s="46">
        <v>106007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106007</v>
      </c>
      <c r="P24" s="47">
        <f t="shared" si="2"/>
        <v>44.861193398222596</v>
      </c>
      <c r="Q24" s="9"/>
    </row>
    <row r="25" spans="1:120">
      <c r="A25" s="12"/>
      <c r="B25" s="25">
        <v>338</v>
      </c>
      <c r="C25" s="20" t="s">
        <v>25</v>
      </c>
      <c r="D25" s="46">
        <v>1100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1100</v>
      </c>
      <c r="P25" s="47">
        <f t="shared" si="2"/>
        <v>0.46550994498518833</v>
      </c>
      <c r="Q25" s="9"/>
    </row>
    <row r="26" spans="1:120" ht="15.75">
      <c r="A26" s="29" t="s">
        <v>3</v>
      </c>
      <c r="B26" s="30"/>
      <c r="C26" s="31"/>
      <c r="D26" s="32">
        <f t="shared" ref="D26:N26" si="5">SUM(D27:D29)</f>
        <v>39026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32">
        <f t="shared" si="1"/>
        <v>39026</v>
      </c>
      <c r="P26" s="45">
        <f t="shared" si="2"/>
        <v>16.515446466356327</v>
      </c>
      <c r="Q26" s="10"/>
    </row>
    <row r="27" spans="1:120">
      <c r="A27" s="12"/>
      <c r="B27" s="25">
        <v>361.1</v>
      </c>
      <c r="C27" s="20" t="s">
        <v>35</v>
      </c>
      <c r="D27" s="46">
        <v>37339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37339</v>
      </c>
      <c r="P27" s="47">
        <f t="shared" si="2"/>
        <v>15.801523487092679</v>
      </c>
      <c r="Q27" s="9"/>
    </row>
    <row r="28" spans="1:120">
      <c r="A28" s="12"/>
      <c r="B28" s="25">
        <v>362</v>
      </c>
      <c r="C28" s="20" t="s">
        <v>75</v>
      </c>
      <c r="D28" s="46">
        <v>200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200</v>
      </c>
      <c r="P28" s="47">
        <f t="shared" si="2"/>
        <v>8.4638171815488786E-2</v>
      </c>
      <c r="Q28" s="9"/>
    </row>
    <row r="29" spans="1:120" ht="15.75" thickBot="1">
      <c r="A29" s="12"/>
      <c r="B29" s="25">
        <v>369.9</v>
      </c>
      <c r="C29" s="20" t="s">
        <v>37</v>
      </c>
      <c r="D29" s="46">
        <v>1487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1487</v>
      </c>
      <c r="P29" s="47">
        <f t="shared" si="2"/>
        <v>0.62928480744815907</v>
      </c>
      <c r="Q29" s="9"/>
    </row>
    <row r="30" spans="1:120" ht="16.5" thickBot="1">
      <c r="A30" s="14" t="s">
        <v>32</v>
      </c>
      <c r="B30" s="23"/>
      <c r="C30" s="22"/>
      <c r="D30" s="15">
        <f>SUM(D5,D12,D19,D26)</f>
        <v>410865</v>
      </c>
      <c r="E30" s="15">
        <f t="shared" ref="E30:N30" si="6">SUM(E5,E12,E19,E26)</f>
        <v>330446</v>
      </c>
      <c r="F30" s="15">
        <f t="shared" si="6"/>
        <v>0</v>
      </c>
      <c r="G30" s="15">
        <f t="shared" si="6"/>
        <v>0</v>
      </c>
      <c r="H30" s="15">
        <f t="shared" si="6"/>
        <v>0</v>
      </c>
      <c r="I30" s="15">
        <f t="shared" si="6"/>
        <v>0</v>
      </c>
      <c r="J30" s="15">
        <f t="shared" si="6"/>
        <v>0</v>
      </c>
      <c r="K30" s="15">
        <f t="shared" si="6"/>
        <v>0</v>
      </c>
      <c r="L30" s="15">
        <f t="shared" si="6"/>
        <v>0</v>
      </c>
      <c r="M30" s="15">
        <f t="shared" si="6"/>
        <v>0</v>
      </c>
      <c r="N30" s="15">
        <f t="shared" si="6"/>
        <v>0</v>
      </c>
      <c r="O30" s="15">
        <f t="shared" si="1"/>
        <v>741311</v>
      </c>
      <c r="P30" s="38">
        <f t="shared" si="2"/>
        <v>313.71603893355905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42"/>
      <c r="M32" s="115" t="s">
        <v>106</v>
      </c>
      <c r="N32" s="115"/>
      <c r="O32" s="115"/>
      <c r="P32" s="43">
        <v>2363</v>
      </c>
    </row>
    <row r="33" spans="1:16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  <row r="34" spans="1:16" ht="15.75" customHeight="1" thickBot="1">
      <c r="A34" s="117" t="s">
        <v>53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7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47085</v>
      </c>
      <c r="E5" s="27">
        <f t="shared" si="0"/>
        <v>250780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9" si="1">SUM(D5:M5)</f>
        <v>297865</v>
      </c>
      <c r="O5" s="33">
        <f t="shared" ref="O5:O29" si="2">(N5/O$31)</f>
        <v>215.84420289855072</v>
      </c>
      <c r="P5" s="6"/>
    </row>
    <row r="6" spans="1:133">
      <c r="A6" s="12"/>
      <c r="B6" s="25">
        <v>311</v>
      </c>
      <c r="C6" s="20" t="s">
        <v>2</v>
      </c>
      <c r="D6" s="46">
        <v>6936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6936</v>
      </c>
      <c r="O6" s="47">
        <f t="shared" si="2"/>
        <v>5.0260869565217394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6566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6566</v>
      </c>
      <c r="O7" s="47">
        <f t="shared" si="2"/>
        <v>4.7579710144927541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244214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244214</v>
      </c>
      <c r="O8" s="47">
        <f t="shared" si="2"/>
        <v>176.96666666666667</v>
      </c>
      <c r="P8" s="9"/>
    </row>
    <row r="9" spans="1:133">
      <c r="A9" s="12"/>
      <c r="B9" s="25">
        <v>314.10000000000002</v>
      </c>
      <c r="C9" s="20" t="s">
        <v>12</v>
      </c>
      <c r="D9" s="46">
        <v>32001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32001</v>
      </c>
      <c r="O9" s="47">
        <f t="shared" si="2"/>
        <v>23.189130434782609</v>
      </c>
      <c r="P9" s="9"/>
    </row>
    <row r="10" spans="1:133">
      <c r="A10" s="12"/>
      <c r="B10" s="25">
        <v>315</v>
      </c>
      <c r="C10" s="20" t="s">
        <v>58</v>
      </c>
      <c r="D10" s="46">
        <v>7935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7935</v>
      </c>
      <c r="O10" s="47">
        <f t="shared" si="2"/>
        <v>5.75</v>
      </c>
      <c r="P10" s="9"/>
    </row>
    <row r="11" spans="1:133">
      <c r="A11" s="12"/>
      <c r="B11" s="25">
        <v>316</v>
      </c>
      <c r="C11" s="20" t="s">
        <v>59</v>
      </c>
      <c r="D11" s="46">
        <v>213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213</v>
      </c>
      <c r="O11" s="47">
        <f t="shared" si="2"/>
        <v>0.15434782608695652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118823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118823</v>
      </c>
      <c r="O12" s="45">
        <f t="shared" si="2"/>
        <v>86.103623188405791</v>
      </c>
      <c r="P12" s="10"/>
    </row>
    <row r="13" spans="1:133">
      <c r="A13" s="12"/>
      <c r="B13" s="25">
        <v>322</v>
      </c>
      <c r="C13" s="20" t="s">
        <v>0</v>
      </c>
      <c r="D13" s="46">
        <v>25390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25390</v>
      </c>
      <c r="O13" s="47">
        <f t="shared" si="2"/>
        <v>18.39855072463768</v>
      </c>
      <c r="P13" s="9"/>
    </row>
    <row r="14" spans="1:133">
      <c r="A14" s="12"/>
      <c r="B14" s="25">
        <v>323.10000000000002</v>
      </c>
      <c r="C14" s="20" t="s">
        <v>16</v>
      </c>
      <c r="D14" s="46">
        <v>60934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60934</v>
      </c>
      <c r="O14" s="47">
        <f t="shared" si="2"/>
        <v>44.155072463768114</v>
      </c>
      <c r="P14" s="9"/>
    </row>
    <row r="15" spans="1:133">
      <c r="A15" s="12"/>
      <c r="B15" s="25">
        <v>323.39999999999998</v>
      </c>
      <c r="C15" s="20" t="s">
        <v>17</v>
      </c>
      <c r="D15" s="46">
        <v>1086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1086</v>
      </c>
      <c r="O15" s="47">
        <f t="shared" si="2"/>
        <v>0.78695652173913044</v>
      </c>
      <c r="P15" s="9"/>
    </row>
    <row r="16" spans="1:133">
      <c r="A16" s="12"/>
      <c r="B16" s="25">
        <v>323.7</v>
      </c>
      <c r="C16" s="20" t="s">
        <v>55</v>
      </c>
      <c r="D16" s="46">
        <v>4662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4662</v>
      </c>
      <c r="O16" s="47">
        <f t="shared" si="2"/>
        <v>3.3782608695652172</v>
      </c>
      <c r="P16" s="9"/>
    </row>
    <row r="17" spans="1:119">
      <c r="A17" s="12"/>
      <c r="B17" s="25">
        <v>329</v>
      </c>
      <c r="C17" s="20" t="s">
        <v>48</v>
      </c>
      <c r="D17" s="46">
        <v>26751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26751</v>
      </c>
      <c r="O17" s="47">
        <f t="shared" si="2"/>
        <v>19.384782608695652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SUM(D19:D24)</f>
        <v>195014</v>
      </c>
      <c r="E18" s="32">
        <f t="shared" si="4"/>
        <v>28732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223746</v>
      </c>
      <c r="O18" s="45">
        <f t="shared" si="2"/>
        <v>162.13478260869564</v>
      </c>
      <c r="P18" s="10"/>
    </row>
    <row r="19" spans="1:119">
      <c r="A19" s="12"/>
      <c r="B19" s="25">
        <v>334.49</v>
      </c>
      <c r="C19" s="20" t="s">
        <v>21</v>
      </c>
      <c r="D19" s="46">
        <v>4458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4458</v>
      </c>
      <c r="O19" s="47">
        <f t="shared" si="2"/>
        <v>3.2304347826086954</v>
      </c>
      <c r="P19" s="9"/>
    </row>
    <row r="20" spans="1:119">
      <c r="A20" s="12"/>
      <c r="B20" s="25">
        <v>335.12</v>
      </c>
      <c r="C20" s="20" t="s">
        <v>61</v>
      </c>
      <c r="D20" s="46">
        <v>98727</v>
      </c>
      <c r="E20" s="46">
        <v>28732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127459</v>
      </c>
      <c r="O20" s="47">
        <f t="shared" si="2"/>
        <v>92.361594202898544</v>
      </c>
      <c r="P20" s="9"/>
    </row>
    <row r="21" spans="1:119">
      <c r="A21" s="12"/>
      <c r="B21" s="25">
        <v>335.14</v>
      </c>
      <c r="C21" s="20" t="s">
        <v>74</v>
      </c>
      <c r="D21" s="46">
        <v>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55</v>
      </c>
      <c r="O21" s="47">
        <f t="shared" si="2"/>
        <v>3.9855072463768113E-2</v>
      </c>
      <c r="P21" s="9"/>
    </row>
    <row r="22" spans="1:119">
      <c r="A22" s="12"/>
      <c r="B22" s="25">
        <v>335.15</v>
      </c>
      <c r="C22" s="20" t="s">
        <v>62</v>
      </c>
      <c r="D22" s="46">
        <v>769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769</v>
      </c>
      <c r="O22" s="47">
        <f t="shared" si="2"/>
        <v>0.55724637681159417</v>
      </c>
      <c r="P22" s="9"/>
    </row>
    <row r="23" spans="1:119">
      <c r="A23" s="12"/>
      <c r="B23" s="25">
        <v>335.18</v>
      </c>
      <c r="C23" s="20" t="s">
        <v>63</v>
      </c>
      <c r="D23" s="46">
        <v>89827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89827</v>
      </c>
      <c r="O23" s="47">
        <f t="shared" si="2"/>
        <v>65.092028985507241</v>
      </c>
      <c r="P23" s="9"/>
    </row>
    <row r="24" spans="1:119">
      <c r="A24" s="12"/>
      <c r="B24" s="25">
        <v>338</v>
      </c>
      <c r="C24" s="20" t="s">
        <v>25</v>
      </c>
      <c r="D24" s="46">
        <v>1178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1178</v>
      </c>
      <c r="O24" s="47">
        <f t="shared" si="2"/>
        <v>0.8536231884057971</v>
      </c>
      <c r="P24" s="9"/>
    </row>
    <row r="25" spans="1:119" ht="15.75">
      <c r="A25" s="29" t="s">
        <v>3</v>
      </c>
      <c r="B25" s="30"/>
      <c r="C25" s="31"/>
      <c r="D25" s="32">
        <f t="shared" ref="D25:M25" si="5">SUM(D26:D28)</f>
        <v>44308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44308</v>
      </c>
      <c r="O25" s="45">
        <f t="shared" si="2"/>
        <v>32.107246376811595</v>
      </c>
      <c r="P25" s="10"/>
    </row>
    <row r="26" spans="1:119">
      <c r="A26" s="12"/>
      <c r="B26" s="25">
        <v>361.1</v>
      </c>
      <c r="C26" s="20" t="s">
        <v>35</v>
      </c>
      <c r="D26" s="46">
        <v>39387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39387</v>
      </c>
      <c r="O26" s="47">
        <f t="shared" si="2"/>
        <v>28.541304347826088</v>
      </c>
      <c r="P26" s="9"/>
    </row>
    <row r="27" spans="1:119">
      <c r="A27" s="12"/>
      <c r="B27" s="25">
        <v>362</v>
      </c>
      <c r="C27" s="20" t="s">
        <v>75</v>
      </c>
      <c r="D27" s="46">
        <v>400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400</v>
      </c>
      <c r="O27" s="47">
        <f t="shared" si="2"/>
        <v>0.28985507246376813</v>
      </c>
      <c r="P27" s="9"/>
    </row>
    <row r="28" spans="1:119" ht="15.75" thickBot="1">
      <c r="A28" s="12"/>
      <c r="B28" s="25">
        <v>369.9</v>
      </c>
      <c r="C28" s="20" t="s">
        <v>37</v>
      </c>
      <c r="D28" s="46">
        <v>4521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4521</v>
      </c>
      <c r="O28" s="47">
        <f t="shared" si="2"/>
        <v>3.276086956521739</v>
      </c>
      <c r="P28" s="9"/>
    </row>
    <row r="29" spans="1:119" ht="16.5" thickBot="1">
      <c r="A29" s="14" t="s">
        <v>32</v>
      </c>
      <c r="B29" s="23"/>
      <c r="C29" s="22"/>
      <c r="D29" s="15">
        <f>SUM(D5,D12,D18,D25)</f>
        <v>405230</v>
      </c>
      <c r="E29" s="15">
        <f t="shared" ref="E29:M29" si="6">SUM(E5,E12,E18,E25)</f>
        <v>279512</v>
      </c>
      <c r="F29" s="15">
        <f t="shared" si="6"/>
        <v>0</v>
      </c>
      <c r="G29" s="15">
        <f t="shared" si="6"/>
        <v>0</v>
      </c>
      <c r="H29" s="15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5">
        <f t="shared" si="6"/>
        <v>0</v>
      </c>
      <c r="M29" s="15">
        <f t="shared" si="6"/>
        <v>0</v>
      </c>
      <c r="N29" s="15">
        <f t="shared" si="1"/>
        <v>684742</v>
      </c>
      <c r="O29" s="38">
        <f t="shared" si="2"/>
        <v>496.18985507246379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40"/>
      <c r="B31" s="41"/>
      <c r="C31" s="41"/>
      <c r="D31" s="42"/>
      <c r="E31" s="42"/>
      <c r="F31" s="42"/>
      <c r="G31" s="42"/>
      <c r="H31" s="42"/>
      <c r="I31" s="42"/>
      <c r="J31" s="42"/>
      <c r="K31" s="42"/>
      <c r="L31" s="115" t="s">
        <v>92</v>
      </c>
      <c r="M31" s="115"/>
      <c r="N31" s="115"/>
      <c r="O31" s="43">
        <v>1380</v>
      </c>
    </row>
    <row r="32" spans="1:119">
      <c r="A32" s="116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  <row r="33" spans="1:15" ht="15.75" customHeight="1" thickBot="1">
      <c r="A33" s="117" t="s">
        <v>53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89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51153</v>
      </c>
      <c r="E5" s="27">
        <f t="shared" si="0"/>
        <v>240488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291641</v>
      </c>
      <c r="O5" s="33">
        <f t="shared" ref="O5:O30" si="2">(N5/O$32)</f>
        <v>220.10641509433961</v>
      </c>
      <c r="P5" s="6"/>
    </row>
    <row r="6" spans="1:133">
      <c r="A6" s="12"/>
      <c r="B6" s="25">
        <v>311</v>
      </c>
      <c r="C6" s="20" t="s">
        <v>2</v>
      </c>
      <c r="D6" s="46">
        <v>6411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6411</v>
      </c>
      <c r="O6" s="47">
        <f t="shared" si="2"/>
        <v>4.838490566037736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3160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3160</v>
      </c>
      <c r="O7" s="47">
        <f t="shared" si="2"/>
        <v>2.3849056603773584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237328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237328</v>
      </c>
      <c r="O8" s="47">
        <f t="shared" si="2"/>
        <v>179.1154716981132</v>
      </c>
      <c r="P8" s="9"/>
    </row>
    <row r="9" spans="1:133">
      <c r="A9" s="12"/>
      <c r="B9" s="25">
        <v>314.10000000000002</v>
      </c>
      <c r="C9" s="20" t="s">
        <v>12</v>
      </c>
      <c r="D9" s="46">
        <v>32814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32814</v>
      </c>
      <c r="O9" s="47">
        <f t="shared" si="2"/>
        <v>24.765283018867926</v>
      </c>
      <c r="P9" s="9"/>
    </row>
    <row r="10" spans="1:133">
      <c r="A10" s="12"/>
      <c r="B10" s="25">
        <v>315</v>
      </c>
      <c r="C10" s="20" t="s">
        <v>58</v>
      </c>
      <c r="D10" s="46">
        <v>11407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11407</v>
      </c>
      <c r="O10" s="47">
        <f t="shared" si="2"/>
        <v>8.6090566037735847</v>
      </c>
      <c r="P10" s="9"/>
    </row>
    <row r="11" spans="1:133">
      <c r="A11" s="12"/>
      <c r="B11" s="25">
        <v>316</v>
      </c>
      <c r="C11" s="20" t="s">
        <v>59</v>
      </c>
      <c r="D11" s="46">
        <v>521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521</v>
      </c>
      <c r="O11" s="47">
        <f t="shared" si="2"/>
        <v>0.39320754716981132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84884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84884</v>
      </c>
      <c r="O12" s="45">
        <f t="shared" si="2"/>
        <v>64.063396226415094</v>
      </c>
      <c r="P12" s="10"/>
    </row>
    <row r="13" spans="1:133">
      <c r="A13" s="12"/>
      <c r="B13" s="25">
        <v>322</v>
      </c>
      <c r="C13" s="20" t="s">
        <v>0</v>
      </c>
      <c r="D13" s="46">
        <v>1054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1054</v>
      </c>
      <c r="O13" s="47">
        <f t="shared" si="2"/>
        <v>0.7954716981132075</v>
      </c>
      <c r="P13" s="9"/>
    </row>
    <row r="14" spans="1:133">
      <c r="A14" s="12"/>
      <c r="B14" s="25">
        <v>323.10000000000002</v>
      </c>
      <c r="C14" s="20" t="s">
        <v>16</v>
      </c>
      <c r="D14" s="46">
        <v>66675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66675</v>
      </c>
      <c r="O14" s="47">
        <f t="shared" si="2"/>
        <v>50.320754716981135</v>
      </c>
      <c r="P14" s="9"/>
    </row>
    <row r="15" spans="1:133">
      <c r="A15" s="12"/>
      <c r="B15" s="25">
        <v>323.39999999999998</v>
      </c>
      <c r="C15" s="20" t="s">
        <v>17</v>
      </c>
      <c r="D15" s="46">
        <v>1405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1405</v>
      </c>
      <c r="O15" s="47">
        <f t="shared" si="2"/>
        <v>1.060377358490566</v>
      </c>
      <c r="P15" s="9"/>
    </row>
    <row r="16" spans="1:133">
      <c r="A16" s="12"/>
      <c r="B16" s="25">
        <v>323.7</v>
      </c>
      <c r="C16" s="20" t="s">
        <v>55</v>
      </c>
      <c r="D16" s="46">
        <v>3480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3480</v>
      </c>
      <c r="O16" s="47">
        <f t="shared" si="2"/>
        <v>2.6264150943396225</v>
      </c>
      <c r="P16" s="9"/>
    </row>
    <row r="17" spans="1:119">
      <c r="A17" s="12"/>
      <c r="B17" s="25">
        <v>329</v>
      </c>
      <c r="C17" s="20" t="s">
        <v>48</v>
      </c>
      <c r="D17" s="46">
        <v>12270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12270</v>
      </c>
      <c r="O17" s="47">
        <f t="shared" si="2"/>
        <v>9.2603773584905653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SUM(D19:D25)</f>
        <v>218676</v>
      </c>
      <c r="E18" s="32">
        <f t="shared" si="4"/>
        <v>33290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251966</v>
      </c>
      <c r="O18" s="45">
        <f t="shared" si="2"/>
        <v>190.16301886792454</v>
      </c>
      <c r="P18" s="10"/>
    </row>
    <row r="19" spans="1:119">
      <c r="A19" s="12"/>
      <c r="B19" s="25">
        <v>331.7</v>
      </c>
      <c r="C19" s="20" t="s">
        <v>20</v>
      </c>
      <c r="D19" s="46">
        <v>2754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2754</v>
      </c>
      <c r="O19" s="47">
        <f t="shared" si="2"/>
        <v>2.0784905660377357</v>
      </c>
      <c r="P19" s="9"/>
    </row>
    <row r="20" spans="1:119">
      <c r="A20" s="12"/>
      <c r="B20" s="25">
        <v>334.9</v>
      </c>
      <c r="C20" s="20" t="s">
        <v>83</v>
      </c>
      <c r="D20" s="46">
        <v>4328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4328</v>
      </c>
      <c r="O20" s="47">
        <f t="shared" si="2"/>
        <v>3.2664150943396226</v>
      </c>
      <c r="P20" s="9"/>
    </row>
    <row r="21" spans="1:119">
      <c r="A21" s="12"/>
      <c r="B21" s="25">
        <v>335.12</v>
      </c>
      <c r="C21" s="20" t="s">
        <v>61</v>
      </c>
      <c r="D21" s="46">
        <v>111573</v>
      </c>
      <c r="E21" s="46">
        <v>33290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144863</v>
      </c>
      <c r="O21" s="47">
        <f t="shared" si="2"/>
        <v>109.33056603773585</v>
      </c>
      <c r="P21" s="9"/>
    </row>
    <row r="22" spans="1:119">
      <c r="A22" s="12"/>
      <c r="B22" s="25">
        <v>335.14</v>
      </c>
      <c r="C22" s="20" t="s">
        <v>74</v>
      </c>
      <c r="D22" s="46">
        <v>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79</v>
      </c>
      <c r="O22" s="47">
        <f t="shared" si="2"/>
        <v>5.9622641509433964E-2</v>
      </c>
      <c r="P22" s="9"/>
    </row>
    <row r="23" spans="1:119">
      <c r="A23" s="12"/>
      <c r="B23" s="25">
        <v>335.15</v>
      </c>
      <c r="C23" s="20" t="s">
        <v>62</v>
      </c>
      <c r="D23" s="46">
        <v>769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769</v>
      </c>
      <c r="O23" s="47">
        <f t="shared" si="2"/>
        <v>0.58037735849056604</v>
      </c>
      <c r="P23" s="9"/>
    </row>
    <row r="24" spans="1:119">
      <c r="A24" s="12"/>
      <c r="B24" s="25">
        <v>335.18</v>
      </c>
      <c r="C24" s="20" t="s">
        <v>63</v>
      </c>
      <c r="D24" s="46">
        <v>98290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98290</v>
      </c>
      <c r="O24" s="47">
        <f t="shared" si="2"/>
        <v>74.181132075471695</v>
      </c>
      <c r="P24" s="9"/>
    </row>
    <row r="25" spans="1:119">
      <c r="A25" s="12"/>
      <c r="B25" s="25">
        <v>338</v>
      </c>
      <c r="C25" s="20" t="s">
        <v>25</v>
      </c>
      <c r="D25" s="46">
        <v>883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883</v>
      </c>
      <c r="O25" s="47">
        <f t="shared" si="2"/>
        <v>0.66641509433962265</v>
      </c>
      <c r="P25" s="9"/>
    </row>
    <row r="26" spans="1:119" ht="15.75">
      <c r="A26" s="29" t="s">
        <v>3</v>
      </c>
      <c r="B26" s="30"/>
      <c r="C26" s="31"/>
      <c r="D26" s="32">
        <f t="shared" ref="D26:M26" si="5">SUM(D27:D29)</f>
        <v>35598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35598</v>
      </c>
      <c r="O26" s="45">
        <f t="shared" si="2"/>
        <v>26.866415094339622</v>
      </c>
      <c r="P26" s="10"/>
    </row>
    <row r="27" spans="1:119">
      <c r="A27" s="12"/>
      <c r="B27" s="25">
        <v>361.1</v>
      </c>
      <c r="C27" s="20" t="s">
        <v>35</v>
      </c>
      <c r="D27" s="46">
        <v>25032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25032</v>
      </c>
      <c r="O27" s="47">
        <f t="shared" si="2"/>
        <v>18.892075471698114</v>
      </c>
      <c r="P27" s="9"/>
    </row>
    <row r="28" spans="1:119">
      <c r="A28" s="12"/>
      <c r="B28" s="25">
        <v>362</v>
      </c>
      <c r="C28" s="20" t="s">
        <v>75</v>
      </c>
      <c r="D28" s="46">
        <v>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600</v>
      </c>
      <c r="O28" s="47">
        <f t="shared" si="2"/>
        <v>0.45283018867924529</v>
      </c>
      <c r="P28" s="9"/>
    </row>
    <row r="29" spans="1:119" ht="15.75" thickBot="1">
      <c r="A29" s="12"/>
      <c r="B29" s="25">
        <v>369.9</v>
      </c>
      <c r="C29" s="20" t="s">
        <v>37</v>
      </c>
      <c r="D29" s="46">
        <v>9966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9966</v>
      </c>
      <c r="O29" s="47">
        <f t="shared" si="2"/>
        <v>7.5215094339622643</v>
      </c>
      <c r="P29" s="9"/>
    </row>
    <row r="30" spans="1:119" ht="16.5" thickBot="1">
      <c r="A30" s="14" t="s">
        <v>32</v>
      </c>
      <c r="B30" s="23"/>
      <c r="C30" s="22"/>
      <c r="D30" s="15">
        <f>SUM(D5,D12,D18,D26)</f>
        <v>390311</v>
      </c>
      <c r="E30" s="15">
        <f t="shared" ref="E30:M30" si="6">SUM(E5,E12,E18,E26)</f>
        <v>273778</v>
      </c>
      <c r="F30" s="15">
        <f t="shared" si="6"/>
        <v>0</v>
      </c>
      <c r="G30" s="15">
        <f t="shared" si="6"/>
        <v>0</v>
      </c>
      <c r="H30" s="15">
        <f t="shared" si="6"/>
        <v>0</v>
      </c>
      <c r="I30" s="15">
        <f t="shared" si="6"/>
        <v>0</v>
      </c>
      <c r="J30" s="15">
        <f t="shared" si="6"/>
        <v>0</v>
      </c>
      <c r="K30" s="15">
        <f t="shared" si="6"/>
        <v>0</v>
      </c>
      <c r="L30" s="15">
        <f t="shared" si="6"/>
        <v>0</v>
      </c>
      <c r="M30" s="15">
        <f t="shared" si="6"/>
        <v>0</v>
      </c>
      <c r="N30" s="15">
        <f t="shared" si="1"/>
        <v>664089</v>
      </c>
      <c r="O30" s="38">
        <f t="shared" si="2"/>
        <v>501.19924528301885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5" t="s">
        <v>90</v>
      </c>
      <c r="M32" s="115"/>
      <c r="N32" s="115"/>
      <c r="O32" s="43">
        <v>1325</v>
      </c>
    </row>
    <row r="33" spans="1:15">
      <c r="A33" s="116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  <row r="34" spans="1:15" ht="15.75" customHeight="1" thickBot="1">
      <c r="A34" s="117" t="s">
        <v>53</v>
      </c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53394</v>
      </c>
      <c r="E5" s="27">
        <f t="shared" si="0"/>
        <v>219931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273325</v>
      </c>
      <c r="O5" s="33">
        <f t="shared" ref="O5:O32" si="2">(N5/O$34)</f>
        <v>207.22137983320698</v>
      </c>
      <c r="P5" s="6"/>
    </row>
    <row r="6" spans="1:133">
      <c r="A6" s="12"/>
      <c r="B6" s="25">
        <v>311</v>
      </c>
      <c r="C6" s="20" t="s">
        <v>2</v>
      </c>
      <c r="D6" s="46">
        <v>6696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6696</v>
      </c>
      <c r="O6" s="47">
        <f t="shared" si="2"/>
        <v>5.0765731614859746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3060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3060</v>
      </c>
      <c r="O7" s="47">
        <f t="shared" si="2"/>
        <v>2.3199393479909021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216871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216871</v>
      </c>
      <c r="O8" s="47">
        <f t="shared" si="2"/>
        <v>164.420773313116</v>
      </c>
      <c r="P8" s="9"/>
    </row>
    <row r="9" spans="1:133">
      <c r="A9" s="12"/>
      <c r="B9" s="25">
        <v>314.10000000000002</v>
      </c>
      <c r="C9" s="20" t="s">
        <v>12</v>
      </c>
      <c r="D9" s="46">
        <v>33355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33355</v>
      </c>
      <c r="O9" s="47">
        <f t="shared" si="2"/>
        <v>25.288097043214556</v>
      </c>
      <c r="P9" s="9"/>
    </row>
    <row r="10" spans="1:133">
      <c r="A10" s="12"/>
      <c r="B10" s="25">
        <v>315</v>
      </c>
      <c r="C10" s="20" t="s">
        <v>58</v>
      </c>
      <c r="D10" s="46">
        <v>13174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13174</v>
      </c>
      <c r="O10" s="47">
        <f t="shared" si="2"/>
        <v>9.9878695981804402</v>
      </c>
      <c r="P10" s="9"/>
    </row>
    <row r="11" spans="1:133">
      <c r="A11" s="12"/>
      <c r="B11" s="25">
        <v>316</v>
      </c>
      <c r="C11" s="20" t="s">
        <v>59</v>
      </c>
      <c r="D11" s="46">
        <v>169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169</v>
      </c>
      <c r="O11" s="47">
        <f t="shared" si="2"/>
        <v>0.12812736921910539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90045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90045</v>
      </c>
      <c r="O12" s="45">
        <f t="shared" si="2"/>
        <v>68.267626990144052</v>
      </c>
      <c r="P12" s="10"/>
    </row>
    <row r="13" spans="1:133">
      <c r="A13" s="12"/>
      <c r="B13" s="25">
        <v>322</v>
      </c>
      <c r="C13" s="20" t="s">
        <v>0</v>
      </c>
      <c r="D13" s="46">
        <v>493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493</v>
      </c>
      <c r="O13" s="47">
        <f t="shared" si="2"/>
        <v>0.37376800606520089</v>
      </c>
      <c r="P13" s="9"/>
    </row>
    <row r="14" spans="1:133">
      <c r="A14" s="12"/>
      <c r="B14" s="25">
        <v>323.10000000000002</v>
      </c>
      <c r="C14" s="20" t="s">
        <v>16</v>
      </c>
      <c r="D14" s="46">
        <v>74102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74102</v>
      </c>
      <c r="O14" s="47">
        <f t="shared" si="2"/>
        <v>56.180439727065959</v>
      </c>
      <c r="P14" s="9"/>
    </row>
    <row r="15" spans="1:133">
      <c r="A15" s="12"/>
      <c r="B15" s="25">
        <v>323.39999999999998</v>
      </c>
      <c r="C15" s="20" t="s">
        <v>17</v>
      </c>
      <c r="D15" s="46">
        <v>1608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1608</v>
      </c>
      <c r="O15" s="47">
        <f t="shared" si="2"/>
        <v>1.2191053828658074</v>
      </c>
      <c r="P15" s="9"/>
    </row>
    <row r="16" spans="1:133">
      <c r="A16" s="12"/>
      <c r="B16" s="25">
        <v>323.7</v>
      </c>
      <c r="C16" s="20" t="s">
        <v>55</v>
      </c>
      <c r="D16" s="46">
        <v>4185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4185</v>
      </c>
      <c r="O16" s="47">
        <f t="shared" si="2"/>
        <v>3.1728582259287337</v>
      </c>
      <c r="P16" s="9"/>
    </row>
    <row r="17" spans="1:119">
      <c r="A17" s="12"/>
      <c r="B17" s="25">
        <v>329</v>
      </c>
      <c r="C17" s="20" t="s">
        <v>48</v>
      </c>
      <c r="D17" s="46">
        <v>9657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9657</v>
      </c>
      <c r="O17" s="47">
        <f t="shared" si="2"/>
        <v>7.3214556482183468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SUM(D19:D25)</f>
        <v>208483</v>
      </c>
      <c r="E18" s="32">
        <f t="shared" si="4"/>
        <v>32707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241190</v>
      </c>
      <c r="O18" s="45">
        <f t="shared" si="2"/>
        <v>182.8582259287339</v>
      </c>
      <c r="P18" s="10"/>
    </row>
    <row r="19" spans="1:119">
      <c r="A19" s="12"/>
      <c r="B19" s="25">
        <v>331.7</v>
      </c>
      <c r="C19" s="20" t="s">
        <v>20</v>
      </c>
      <c r="D19" s="46">
        <v>4548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4548</v>
      </c>
      <c r="O19" s="47">
        <f t="shared" si="2"/>
        <v>3.4480667172100077</v>
      </c>
      <c r="P19" s="9"/>
    </row>
    <row r="20" spans="1:119">
      <c r="A20" s="12"/>
      <c r="B20" s="25">
        <v>334.9</v>
      </c>
      <c r="C20" s="20" t="s">
        <v>83</v>
      </c>
      <c r="D20" s="46">
        <v>4202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4202</v>
      </c>
      <c r="O20" s="47">
        <f t="shared" si="2"/>
        <v>3.1857467778620165</v>
      </c>
      <c r="P20" s="9"/>
    </row>
    <row r="21" spans="1:119">
      <c r="A21" s="12"/>
      <c r="B21" s="25">
        <v>335.12</v>
      </c>
      <c r="C21" s="20" t="s">
        <v>61</v>
      </c>
      <c r="D21" s="46">
        <v>105857</v>
      </c>
      <c r="E21" s="46">
        <v>32707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138564</v>
      </c>
      <c r="O21" s="47">
        <f t="shared" si="2"/>
        <v>105.05231235784686</v>
      </c>
      <c r="P21" s="9"/>
    </row>
    <row r="22" spans="1:119">
      <c r="A22" s="12"/>
      <c r="B22" s="25">
        <v>335.14</v>
      </c>
      <c r="C22" s="20" t="s">
        <v>74</v>
      </c>
      <c r="D22" s="46">
        <v>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</v>
      </c>
      <c r="O22" s="47">
        <f t="shared" si="2"/>
        <v>4.1698256254738442E-2</v>
      </c>
      <c r="P22" s="9"/>
    </row>
    <row r="23" spans="1:119">
      <c r="A23" s="12"/>
      <c r="B23" s="25">
        <v>335.15</v>
      </c>
      <c r="C23" s="20" t="s">
        <v>62</v>
      </c>
      <c r="D23" s="46">
        <v>769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769</v>
      </c>
      <c r="O23" s="47">
        <f t="shared" si="2"/>
        <v>0.58301743745261558</v>
      </c>
      <c r="P23" s="9"/>
    </row>
    <row r="24" spans="1:119">
      <c r="A24" s="12"/>
      <c r="B24" s="25">
        <v>335.18</v>
      </c>
      <c r="C24" s="20" t="s">
        <v>63</v>
      </c>
      <c r="D24" s="46">
        <v>91844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91844</v>
      </c>
      <c r="O24" s="47">
        <f t="shared" si="2"/>
        <v>69.631539044730857</v>
      </c>
      <c r="P24" s="9"/>
    </row>
    <row r="25" spans="1:119">
      <c r="A25" s="12"/>
      <c r="B25" s="25">
        <v>338</v>
      </c>
      <c r="C25" s="20" t="s">
        <v>25</v>
      </c>
      <c r="D25" s="46">
        <v>1208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1208</v>
      </c>
      <c r="O25" s="47">
        <f t="shared" si="2"/>
        <v>0.91584533737680063</v>
      </c>
      <c r="P25" s="9"/>
    </row>
    <row r="26" spans="1:119" ht="15.75">
      <c r="A26" s="29" t="s">
        <v>30</v>
      </c>
      <c r="B26" s="30"/>
      <c r="C26" s="31"/>
      <c r="D26" s="32">
        <f t="shared" ref="D26:M26" si="5">SUM(D27:D27)</f>
        <v>6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6</v>
      </c>
      <c r="O26" s="45">
        <f t="shared" si="2"/>
        <v>4.5489006823351023E-3</v>
      </c>
      <c r="P26" s="10"/>
    </row>
    <row r="27" spans="1:119">
      <c r="A27" s="13"/>
      <c r="B27" s="39">
        <v>351.1</v>
      </c>
      <c r="C27" s="21" t="s">
        <v>49</v>
      </c>
      <c r="D27" s="46">
        <v>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</v>
      </c>
      <c r="O27" s="47">
        <f t="shared" si="2"/>
        <v>4.5489006823351023E-3</v>
      </c>
      <c r="P27" s="9"/>
    </row>
    <row r="28" spans="1:119" ht="15.75">
      <c r="A28" s="29" t="s">
        <v>3</v>
      </c>
      <c r="B28" s="30"/>
      <c r="C28" s="31"/>
      <c r="D28" s="32">
        <f t="shared" ref="D28:M28" si="6">SUM(D29:D31)</f>
        <v>12469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12469</v>
      </c>
      <c r="O28" s="45">
        <f t="shared" si="2"/>
        <v>9.453373768006065</v>
      </c>
      <c r="P28" s="10"/>
    </row>
    <row r="29" spans="1:119">
      <c r="A29" s="12"/>
      <c r="B29" s="25">
        <v>361.1</v>
      </c>
      <c r="C29" s="20" t="s">
        <v>35</v>
      </c>
      <c r="D29" s="46">
        <v>8650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8650</v>
      </c>
      <c r="O29" s="47">
        <f t="shared" si="2"/>
        <v>6.5579984836997722</v>
      </c>
      <c r="P29" s="9"/>
    </row>
    <row r="30" spans="1:119">
      <c r="A30" s="12"/>
      <c r="B30" s="25">
        <v>362</v>
      </c>
      <c r="C30" s="20" t="s">
        <v>75</v>
      </c>
      <c r="D30" s="46">
        <v>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200</v>
      </c>
      <c r="O30" s="47">
        <f t="shared" si="2"/>
        <v>0.15163002274450341</v>
      </c>
      <c r="P30" s="9"/>
    </row>
    <row r="31" spans="1:119" ht="15.75" thickBot="1">
      <c r="A31" s="12"/>
      <c r="B31" s="25">
        <v>369.9</v>
      </c>
      <c r="C31" s="20" t="s">
        <v>37</v>
      </c>
      <c r="D31" s="46">
        <v>3619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3619</v>
      </c>
      <c r="O31" s="47">
        <f t="shared" si="2"/>
        <v>2.7437452615617892</v>
      </c>
      <c r="P31" s="9"/>
    </row>
    <row r="32" spans="1:119" ht="16.5" thickBot="1">
      <c r="A32" s="14" t="s">
        <v>32</v>
      </c>
      <c r="B32" s="23"/>
      <c r="C32" s="22"/>
      <c r="D32" s="15">
        <f>SUM(D5,D12,D18,D26,D28)</f>
        <v>364397</v>
      </c>
      <c r="E32" s="15">
        <f t="shared" ref="E32:M32" si="7">SUM(E5,E12,E18,E26,E28)</f>
        <v>252638</v>
      </c>
      <c r="F32" s="15">
        <f t="shared" si="7"/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1"/>
        <v>617035</v>
      </c>
      <c r="O32" s="38">
        <f t="shared" si="2"/>
        <v>467.8051554207733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88</v>
      </c>
      <c r="M34" s="115"/>
      <c r="N34" s="115"/>
      <c r="O34" s="43">
        <v>1319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52846</v>
      </c>
      <c r="E5" s="27">
        <f t="shared" si="0"/>
        <v>206960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259806</v>
      </c>
      <c r="O5" s="33">
        <f t="shared" ref="O5:O33" si="2">(N5/O$35)</f>
        <v>180.17059639389737</v>
      </c>
      <c r="P5" s="6"/>
    </row>
    <row r="6" spans="1:133">
      <c r="A6" s="12"/>
      <c r="B6" s="25">
        <v>311</v>
      </c>
      <c r="C6" s="20" t="s">
        <v>2</v>
      </c>
      <c r="D6" s="46">
        <v>6656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6656</v>
      </c>
      <c r="O6" s="47">
        <f t="shared" si="2"/>
        <v>4.6158113730929262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2914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2914</v>
      </c>
      <c r="O7" s="47">
        <f t="shared" si="2"/>
        <v>2.0208044382801664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204046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204046</v>
      </c>
      <c r="O8" s="47">
        <f t="shared" si="2"/>
        <v>141.50208044382802</v>
      </c>
      <c r="P8" s="9"/>
    </row>
    <row r="9" spans="1:133">
      <c r="A9" s="12"/>
      <c r="B9" s="25">
        <v>314.10000000000002</v>
      </c>
      <c r="C9" s="20" t="s">
        <v>12</v>
      </c>
      <c r="D9" s="46">
        <v>34510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34510</v>
      </c>
      <c r="O9" s="47">
        <f t="shared" si="2"/>
        <v>23.932038834951456</v>
      </c>
      <c r="P9" s="9"/>
    </row>
    <row r="10" spans="1:133">
      <c r="A10" s="12"/>
      <c r="B10" s="25">
        <v>315</v>
      </c>
      <c r="C10" s="20" t="s">
        <v>58</v>
      </c>
      <c r="D10" s="46">
        <v>11495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11495</v>
      </c>
      <c r="O10" s="47">
        <f t="shared" si="2"/>
        <v>7.9715672676837723</v>
      </c>
      <c r="P10" s="9"/>
    </row>
    <row r="11" spans="1:133">
      <c r="A11" s="12"/>
      <c r="B11" s="25">
        <v>316</v>
      </c>
      <c r="C11" s="20" t="s">
        <v>59</v>
      </c>
      <c r="D11" s="46">
        <v>185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185</v>
      </c>
      <c r="O11" s="47">
        <f t="shared" si="2"/>
        <v>0.12829403606102635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83034</v>
      </c>
      <c r="E12" s="32">
        <f t="shared" si="3"/>
        <v>5500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88534</v>
      </c>
      <c r="O12" s="45">
        <f t="shared" si="2"/>
        <v>61.396671289875172</v>
      </c>
      <c r="P12" s="10"/>
    </row>
    <row r="13" spans="1:133">
      <c r="A13" s="12"/>
      <c r="B13" s="25">
        <v>322</v>
      </c>
      <c r="C13" s="20" t="s">
        <v>0</v>
      </c>
      <c r="D13" s="46">
        <v>1120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1120</v>
      </c>
      <c r="O13" s="47">
        <f t="shared" si="2"/>
        <v>0.77669902912621358</v>
      </c>
      <c r="P13" s="9"/>
    </row>
    <row r="14" spans="1:133">
      <c r="A14" s="12"/>
      <c r="B14" s="25">
        <v>323.10000000000002</v>
      </c>
      <c r="C14" s="20" t="s">
        <v>16</v>
      </c>
      <c r="D14" s="46">
        <v>61250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61250</v>
      </c>
      <c r="O14" s="47">
        <f t="shared" si="2"/>
        <v>42.475728155339809</v>
      </c>
      <c r="P14" s="9"/>
    </row>
    <row r="15" spans="1:133">
      <c r="A15" s="12"/>
      <c r="B15" s="25">
        <v>323.39999999999998</v>
      </c>
      <c r="C15" s="20" t="s">
        <v>17</v>
      </c>
      <c r="D15" s="46">
        <v>1414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1414</v>
      </c>
      <c r="O15" s="47">
        <f t="shared" si="2"/>
        <v>0.98058252427184467</v>
      </c>
      <c r="P15" s="9"/>
    </row>
    <row r="16" spans="1:133">
      <c r="A16" s="12"/>
      <c r="B16" s="25">
        <v>323.7</v>
      </c>
      <c r="C16" s="20" t="s">
        <v>55</v>
      </c>
      <c r="D16" s="46">
        <v>5322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5322</v>
      </c>
      <c r="O16" s="47">
        <f t="shared" si="2"/>
        <v>3.6907073509015258</v>
      </c>
      <c r="P16" s="9"/>
    </row>
    <row r="17" spans="1:16">
      <c r="A17" s="12"/>
      <c r="B17" s="25">
        <v>324.31</v>
      </c>
      <c r="C17" s="20" t="s">
        <v>18</v>
      </c>
      <c r="D17" s="46">
        <v>0</v>
      </c>
      <c r="E17" s="46">
        <v>5500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5500</v>
      </c>
      <c r="O17" s="47">
        <f t="shared" si="2"/>
        <v>3.8141470180305133</v>
      </c>
      <c r="P17" s="9"/>
    </row>
    <row r="18" spans="1:16">
      <c r="A18" s="12"/>
      <c r="B18" s="25">
        <v>329</v>
      </c>
      <c r="C18" s="20" t="s">
        <v>48</v>
      </c>
      <c r="D18" s="46">
        <v>13928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13928</v>
      </c>
      <c r="O18" s="47">
        <f t="shared" si="2"/>
        <v>9.6588072122052697</v>
      </c>
      <c r="P18" s="9"/>
    </row>
    <row r="19" spans="1:16" ht="15.75">
      <c r="A19" s="29" t="s">
        <v>19</v>
      </c>
      <c r="B19" s="30"/>
      <c r="C19" s="31"/>
      <c r="D19" s="32">
        <f t="shared" ref="D19:M19" si="4">SUM(D20:D26)</f>
        <v>197116</v>
      </c>
      <c r="E19" s="32">
        <f t="shared" si="4"/>
        <v>31050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228166</v>
      </c>
      <c r="O19" s="45">
        <f t="shared" si="2"/>
        <v>158.22884882108184</v>
      </c>
      <c r="P19" s="10"/>
    </row>
    <row r="20" spans="1:16">
      <c r="A20" s="12"/>
      <c r="B20" s="25">
        <v>331.7</v>
      </c>
      <c r="C20" s="20" t="s">
        <v>20</v>
      </c>
      <c r="D20" s="46">
        <v>6263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6263</v>
      </c>
      <c r="O20" s="47">
        <f t="shared" si="2"/>
        <v>4.3432732316227458</v>
      </c>
      <c r="P20" s="9"/>
    </row>
    <row r="21" spans="1:16">
      <c r="A21" s="12"/>
      <c r="B21" s="25">
        <v>334.9</v>
      </c>
      <c r="C21" s="20" t="s">
        <v>83</v>
      </c>
      <c r="D21" s="46">
        <v>4080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4080</v>
      </c>
      <c r="O21" s="47">
        <f t="shared" si="2"/>
        <v>2.8294036061026353</v>
      </c>
      <c r="P21" s="9"/>
    </row>
    <row r="22" spans="1:16">
      <c r="A22" s="12"/>
      <c r="B22" s="25">
        <v>335.12</v>
      </c>
      <c r="C22" s="20" t="s">
        <v>61</v>
      </c>
      <c r="D22" s="46">
        <v>98313</v>
      </c>
      <c r="E22" s="46">
        <v>31050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129363</v>
      </c>
      <c r="O22" s="47">
        <f t="shared" si="2"/>
        <v>89.710818307905683</v>
      </c>
      <c r="P22" s="9"/>
    </row>
    <row r="23" spans="1:16">
      <c r="A23" s="12"/>
      <c r="B23" s="25">
        <v>335.14</v>
      </c>
      <c r="C23" s="20" t="s">
        <v>74</v>
      </c>
      <c r="D23" s="46">
        <v>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67</v>
      </c>
      <c r="O23" s="47">
        <f t="shared" si="2"/>
        <v>4.6463245492371706E-2</v>
      </c>
      <c r="P23" s="9"/>
    </row>
    <row r="24" spans="1:16">
      <c r="A24" s="12"/>
      <c r="B24" s="25">
        <v>335.15</v>
      </c>
      <c r="C24" s="20" t="s">
        <v>62</v>
      </c>
      <c r="D24" s="46">
        <v>787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787</v>
      </c>
      <c r="O24" s="47">
        <f t="shared" si="2"/>
        <v>0.54576976421636614</v>
      </c>
      <c r="P24" s="9"/>
    </row>
    <row r="25" spans="1:16">
      <c r="A25" s="12"/>
      <c r="B25" s="25">
        <v>335.18</v>
      </c>
      <c r="C25" s="20" t="s">
        <v>63</v>
      </c>
      <c r="D25" s="46">
        <v>86469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86469</v>
      </c>
      <c r="O25" s="47">
        <f t="shared" si="2"/>
        <v>59.964632454923716</v>
      </c>
      <c r="P25" s="9"/>
    </row>
    <row r="26" spans="1:16">
      <c r="A26" s="12"/>
      <c r="B26" s="25">
        <v>338</v>
      </c>
      <c r="C26" s="20" t="s">
        <v>25</v>
      </c>
      <c r="D26" s="46">
        <v>1137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1137</v>
      </c>
      <c r="O26" s="47">
        <f t="shared" si="2"/>
        <v>0.78848821081830789</v>
      </c>
      <c r="P26" s="9"/>
    </row>
    <row r="27" spans="1:16" ht="15.75">
      <c r="A27" s="29" t="s">
        <v>30</v>
      </c>
      <c r="B27" s="30"/>
      <c r="C27" s="31"/>
      <c r="D27" s="32">
        <f t="shared" ref="D27:M27" si="5">SUM(D28:D28)</f>
        <v>37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37</v>
      </c>
      <c r="O27" s="45">
        <f t="shared" si="2"/>
        <v>2.5658807212205269E-2</v>
      </c>
      <c r="P27" s="10"/>
    </row>
    <row r="28" spans="1:16">
      <c r="A28" s="13"/>
      <c r="B28" s="39">
        <v>351.1</v>
      </c>
      <c r="C28" s="21" t="s">
        <v>49</v>
      </c>
      <c r="D28" s="46">
        <v>37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37</v>
      </c>
      <c r="O28" s="47">
        <f t="shared" si="2"/>
        <v>2.5658807212205269E-2</v>
      </c>
      <c r="P28" s="9"/>
    </row>
    <row r="29" spans="1:16" ht="15.75">
      <c r="A29" s="29" t="s">
        <v>3</v>
      </c>
      <c r="B29" s="30"/>
      <c r="C29" s="31"/>
      <c r="D29" s="32">
        <f t="shared" ref="D29:M29" si="6">SUM(D30:D32)</f>
        <v>8003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8003</v>
      </c>
      <c r="O29" s="45">
        <f t="shared" si="2"/>
        <v>5.5499306518723994</v>
      </c>
      <c r="P29" s="10"/>
    </row>
    <row r="30" spans="1:16">
      <c r="A30" s="12"/>
      <c r="B30" s="25">
        <v>361.1</v>
      </c>
      <c r="C30" s="20" t="s">
        <v>35</v>
      </c>
      <c r="D30" s="46">
        <v>6949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6949</v>
      </c>
      <c r="O30" s="47">
        <f t="shared" si="2"/>
        <v>4.8190013869625519</v>
      </c>
      <c r="P30" s="9"/>
    </row>
    <row r="31" spans="1:16">
      <c r="A31" s="12"/>
      <c r="B31" s="25">
        <v>362</v>
      </c>
      <c r="C31" s="20" t="s">
        <v>75</v>
      </c>
      <c r="D31" s="46">
        <v>150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150</v>
      </c>
      <c r="O31" s="47">
        <f t="shared" si="2"/>
        <v>0.10402219140083217</v>
      </c>
      <c r="P31" s="9"/>
    </row>
    <row r="32" spans="1:16" ht="15.75" thickBot="1">
      <c r="A32" s="12"/>
      <c r="B32" s="25">
        <v>369.9</v>
      </c>
      <c r="C32" s="20" t="s">
        <v>37</v>
      </c>
      <c r="D32" s="46">
        <v>904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904</v>
      </c>
      <c r="O32" s="47">
        <f t="shared" si="2"/>
        <v>0.62690707350901531</v>
      </c>
      <c r="P32" s="9"/>
    </row>
    <row r="33" spans="1:119" ht="16.5" thickBot="1">
      <c r="A33" s="14" t="s">
        <v>32</v>
      </c>
      <c r="B33" s="23"/>
      <c r="C33" s="22"/>
      <c r="D33" s="15">
        <f>SUM(D5,D12,D19,D27,D29)</f>
        <v>341036</v>
      </c>
      <c r="E33" s="15">
        <f t="shared" ref="E33:M33" si="7">SUM(E5,E12,E19,E27,E29)</f>
        <v>243510</v>
      </c>
      <c r="F33" s="15">
        <f t="shared" si="7"/>
        <v>0</v>
      </c>
      <c r="G33" s="15">
        <f t="shared" si="7"/>
        <v>0</v>
      </c>
      <c r="H33" s="15">
        <f t="shared" si="7"/>
        <v>0</v>
      </c>
      <c r="I33" s="15">
        <f t="shared" si="7"/>
        <v>0</v>
      </c>
      <c r="J33" s="15">
        <f t="shared" si="7"/>
        <v>0</v>
      </c>
      <c r="K33" s="15">
        <f t="shared" si="7"/>
        <v>0</v>
      </c>
      <c r="L33" s="15">
        <f t="shared" si="7"/>
        <v>0</v>
      </c>
      <c r="M33" s="15">
        <f t="shared" si="7"/>
        <v>0</v>
      </c>
      <c r="N33" s="15">
        <f t="shared" si="1"/>
        <v>584546</v>
      </c>
      <c r="O33" s="38">
        <f t="shared" si="2"/>
        <v>405.37170596393895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5" t="s">
        <v>86</v>
      </c>
      <c r="M35" s="115"/>
      <c r="N35" s="115"/>
      <c r="O35" s="43">
        <v>1442</v>
      </c>
    </row>
    <row r="36" spans="1:119">
      <c r="A36" s="116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  <row r="37" spans="1:119" ht="15.75" customHeight="1" thickBot="1">
      <c r="A37" s="117" t="s">
        <v>53</v>
      </c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82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49860</v>
      </c>
      <c r="E5" s="27">
        <f t="shared" si="0"/>
        <v>199772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249632</v>
      </c>
      <c r="O5" s="33">
        <f t="shared" ref="O5:O32" si="2">(N5/O$34)</f>
        <v>182.21313868613137</v>
      </c>
      <c r="P5" s="6"/>
    </row>
    <row r="6" spans="1:133">
      <c r="A6" s="12"/>
      <c r="B6" s="25">
        <v>311</v>
      </c>
      <c r="C6" s="20" t="s">
        <v>2</v>
      </c>
      <c r="D6" s="46">
        <v>4736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4736</v>
      </c>
      <c r="O6" s="47">
        <f t="shared" si="2"/>
        <v>3.4569343065693432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2801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2801</v>
      </c>
      <c r="O7" s="47">
        <f t="shared" si="2"/>
        <v>2.0445255474452555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196971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196971</v>
      </c>
      <c r="O8" s="47">
        <f t="shared" si="2"/>
        <v>143.77445255474453</v>
      </c>
      <c r="P8" s="9"/>
    </row>
    <row r="9" spans="1:133">
      <c r="A9" s="12"/>
      <c r="B9" s="25">
        <v>314.10000000000002</v>
      </c>
      <c r="C9" s="20" t="s">
        <v>12</v>
      </c>
      <c r="D9" s="46">
        <v>32238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32238</v>
      </c>
      <c r="O9" s="47">
        <f t="shared" si="2"/>
        <v>23.531386861313869</v>
      </c>
      <c r="P9" s="9"/>
    </row>
    <row r="10" spans="1:133">
      <c r="A10" s="12"/>
      <c r="B10" s="25">
        <v>315</v>
      </c>
      <c r="C10" s="20" t="s">
        <v>58</v>
      </c>
      <c r="D10" s="46">
        <v>12721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12721</v>
      </c>
      <c r="O10" s="47">
        <f t="shared" si="2"/>
        <v>9.2854014598540147</v>
      </c>
      <c r="P10" s="9"/>
    </row>
    <row r="11" spans="1:133">
      <c r="A11" s="12"/>
      <c r="B11" s="25">
        <v>316</v>
      </c>
      <c r="C11" s="20" t="s">
        <v>59</v>
      </c>
      <c r="D11" s="46">
        <v>165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165</v>
      </c>
      <c r="O11" s="47">
        <f t="shared" si="2"/>
        <v>0.12043795620437957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141010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141010</v>
      </c>
      <c r="O12" s="45">
        <f t="shared" si="2"/>
        <v>102.92700729927007</v>
      </c>
      <c r="P12" s="10"/>
    </row>
    <row r="13" spans="1:133">
      <c r="A13" s="12"/>
      <c r="B13" s="25">
        <v>322</v>
      </c>
      <c r="C13" s="20" t="s">
        <v>0</v>
      </c>
      <c r="D13" s="46">
        <v>7124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7124</v>
      </c>
      <c r="O13" s="47">
        <f t="shared" si="2"/>
        <v>5.2</v>
      </c>
      <c r="P13" s="9"/>
    </row>
    <row r="14" spans="1:133">
      <c r="A14" s="12"/>
      <c r="B14" s="25">
        <v>323.10000000000002</v>
      </c>
      <c r="C14" s="20" t="s">
        <v>16</v>
      </c>
      <c r="D14" s="46">
        <v>77776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77776</v>
      </c>
      <c r="O14" s="47">
        <f t="shared" si="2"/>
        <v>56.770802919708032</v>
      </c>
      <c r="P14" s="9"/>
    </row>
    <row r="15" spans="1:133">
      <c r="A15" s="12"/>
      <c r="B15" s="25">
        <v>323.39999999999998</v>
      </c>
      <c r="C15" s="20" t="s">
        <v>17</v>
      </c>
      <c r="D15" s="46">
        <v>1750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1750</v>
      </c>
      <c r="O15" s="47">
        <f t="shared" si="2"/>
        <v>1.2773722627737227</v>
      </c>
      <c r="P15" s="9"/>
    </row>
    <row r="16" spans="1:133">
      <c r="A16" s="12"/>
      <c r="B16" s="25">
        <v>323.7</v>
      </c>
      <c r="C16" s="20" t="s">
        <v>55</v>
      </c>
      <c r="D16" s="46">
        <v>8448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8448</v>
      </c>
      <c r="O16" s="47">
        <f t="shared" si="2"/>
        <v>6.1664233576642333</v>
      </c>
      <c r="P16" s="9"/>
    </row>
    <row r="17" spans="1:119">
      <c r="A17" s="12"/>
      <c r="B17" s="25">
        <v>329</v>
      </c>
      <c r="C17" s="20" t="s">
        <v>48</v>
      </c>
      <c r="D17" s="46">
        <v>45912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45912</v>
      </c>
      <c r="O17" s="47">
        <f t="shared" si="2"/>
        <v>33.512408759124085</v>
      </c>
      <c r="P17" s="9"/>
    </row>
    <row r="18" spans="1:119" ht="15.75">
      <c r="A18" s="29" t="s">
        <v>19</v>
      </c>
      <c r="B18" s="30"/>
      <c r="C18" s="31"/>
      <c r="D18" s="32">
        <f t="shared" ref="D18:M18" si="4">SUM(D19:D25)</f>
        <v>175257</v>
      </c>
      <c r="E18" s="32">
        <f t="shared" si="4"/>
        <v>21615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196872</v>
      </c>
      <c r="O18" s="45">
        <f t="shared" si="2"/>
        <v>143.7021897810219</v>
      </c>
      <c r="P18" s="10"/>
    </row>
    <row r="19" spans="1:119">
      <c r="A19" s="12"/>
      <c r="B19" s="25">
        <v>331.7</v>
      </c>
      <c r="C19" s="20" t="s">
        <v>20</v>
      </c>
      <c r="D19" s="46">
        <v>2322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2322</v>
      </c>
      <c r="O19" s="47">
        <f t="shared" si="2"/>
        <v>1.6948905109489052</v>
      </c>
      <c r="P19" s="9"/>
    </row>
    <row r="20" spans="1:119">
      <c r="A20" s="12"/>
      <c r="B20" s="25">
        <v>334.9</v>
      </c>
      <c r="C20" s="20" t="s">
        <v>83</v>
      </c>
      <c r="D20" s="46">
        <v>3960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3960</v>
      </c>
      <c r="O20" s="47">
        <f t="shared" si="2"/>
        <v>2.8905109489051095</v>
      </c>
      <c r="P20" s="9"/>
    </row>
    <row r="21" spans="1:119">
      <c r="A21" s="12"/>
      <c r="B21" s="25">
        <v>335.12</v>
      </c>
      <c r="C21" s="20" t="s">
        <v>61</v>
      </c>
      <c r="D21" s="46">
        <v>73739</v>
      </c>
      <c r="E21" s="46">
        <v>21615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95354</v>
      </c>
      <c r="O21" s="47">
        <f t="shared" si="2"/>
        <v>69.601459854014593</v>
      </c>
      <c r="P21" s="9"/>
    </row>
    <row r="22" spans="1:119">
      <c r="A22" s="12"/>
      <c r="B22" s="25">
        <v>335.14</v>
      </c>
      <c r="C22" s="20" t="s">
        <v>74</v>
      </c>
      <c r="D22" s="46">
        <v>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44</v>
      </c>
      <c r="O22" s="47">
        <f t="shared" si="2"/>
        <v>3.2116788321167884E-2</v>
      </c>
      <c r="P22" s="9"/>
    </row>
    <row r="23" spans="1:119">
      <c r="A23" s="12"/>
      <c r="B23" s="25">
        <v>335.15</v>
      </c>
      <c r="C23" s="20" t="s">
        <v>62</v>
      </c>
      <c r="D23" s="46">
        <v>734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734</v>
      </c>
      <c r="O23" s="47">
        <f t="shared" si="2"/>
        <v>0.53576642335766422</v>
      </c>
      <c r="P23" s="9"/>
    </row>
    <row r="24" spans="1:119">
      <c r="A24" s="12"/>
      <c r="B24" s="25">
        <v>335.18</v>
      </c>
      <c r="C24" s="20" t="s">
        <v>63</v>
      </c>
      <c r="D24" s="46">
        <v>91592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91592</v>
      </c>
      <c r="O24" s="47">
        <f t="shared" si="2"/>
        <v>66.855474452554745</v>
      </c>
      <c r="P24" s="9"/>
    </row>
    <row r="25" spans="1:119">
      <c r="A25" s="12"/>
      <c r="B25" s="25">
        <v>338</v>
      </c>
      <c r="C25" s="20" t="s">
        <v>25</v>
      </c>
      <c r="D25" s="46">
        <v>2866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2866</v>
      </c>
      <c r="O25" s="47">
        <f t="shared" si="2"/>
        <v>2.0919708029197079</v>
      </c>
      <c r="P25" s="9"/>
    </row>
    <row r="26" spans="1:119" ht="15.75">
      <c r="A26" s="29" t="s">
        <v>30</v>
      </c>
      <c r="B26" s="30"/>
      <c r="C26" s="31"/>
      <c r="D26" s="32">
        <f t="shared" ref="D26:M26" si="5">SUM(D27:D27)</f>
        <v>200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200</v>
      </c>
      <c r="O26" s="45">
        <f t="shared" si="2"/>
        <v>0.145985401459854</v>
      </c>
      <c r="P26" s="10"/>
    </row>
    <row r="27" spans="1:119">
      <c r="A27" s="13"/>
      <c r="B27" s="39">
        <v>351.1</v>
      </c>
      <c r="C27" s="21" t="s">
        <v>49</v>
      </c>
      <c r="D27" s="46">
        <v>200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200</v>
      </c>
      <c r="O27" s="47">
        <f t="shared" si="2"/>
        <v>0.145985401459854</v>
      </c>
      <c r="P27" s="9"/>
    </row>
    <row r="28" spans="1:119" ht="15.75">
      <c r="A28" s="29" t="s">
        <v>3</v>
      </c>
      <c r="B28" s="30"/>
      <c r="C28" s="31"/>
      <c r="D28" s="32">
        <f t="shared" ref="D28:M28" si="6">SUM(D29:D31)</f>
        <v>6867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6867</v>
      </c>
      <c r="O28" s="45">
        <f t="shared" si="2"/>
        <v>5.0124087591240878</v>
      </c>
      <c r="P28" s="10"/>
    </row>
    <row r="29" spans="1:119">
      <c r="A29" s="12"/>
      <c r="B29" s="25">
        <v>361.1</v>
      </c>
      <c r="C29" s="20" t="s">
        <v>35</v>
      </c>
      <c r="D29" s="46">
        <v>5965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5965</v>
      </c>
      <c r="O29" s="47">
        <f t="shared" si="2"/>
        <v>4.3540145985401457</v>
      </c>
      <c r="P29" s="9"/>
    </row>
    <row r="30" spans="1:119">
      <c r="A30" s="12"/>
      <c r="B30" s="25">
        <v>362</v>
      </c>
      <c r="C30" s="20" t="s">
        <v>75</v>
      </c>
      <c r="D30" s="46">
        <v>300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300</v>
      </c>
      <c r="O30" s="47">
        <f t="shared" si="2"/>
        <v>0.21897810218978103</v>
      </c>
      <c r="P30" s="9"/>
    </row>
    <row r="31" spans="1:119" ht="15.75" thickBot="1">
      <c r="A31" s="12"/>
      <c r="B31" s="25">
        <v>369.9</v>
      </c>
      <c r="C31" s="20" t="s">
        <v>37</v>
      </c>
      <c r="D31" s="46">
        <v>602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602</v>
      </c>
      <c r="O31" s="47">
        <f t="shared" si="2"/>
        <v>0.43941605839416059</v>
      </c>
      <c r="P31" s="9"/>
    </row>
    <row r="32" spans="1:119" ht="16.5" thickBot="1">
      <c r="A32" s="14" t="s">
        <v>32</v>
      </c>
      <c r="B32" s="23"/>
      <c r="C32" s="22"/>
      <c r="D32" s="15">
        <f>SUM(D5,D12,D18,D26,D28)</f>
        <v>373194</v>
      </c>
      <c r="E32" s="15">
        <f t="shared" ref="E32:M32" si="7">SUM(E5,E12,E18,E26,E28)</f>
        <v>221387</v>
      </c>
      <c r="F32" s="15">
        <f t="shared" si="7"/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1"/>
        <v>594581</v>
      </c>
      <c r="O32" s="38">
        <f t="shared" si="2"/>
        <v>434.00072992700728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5" t="s">
        <v>84</v>
      </c>
      <c r="M34" s="115"/>
      <c r="N34" s="115"/>
      <c r="O34" s="43">
        <v>1370</v>
      </c>
    </row>
    <row r="35" spans="1:15">
      <c r="A35" s="116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  <row r="36" spans="1:15" ht="15.75" customHeight="1" thickBot="1">
      <c r="A36" s="117" t="s">
        <v>53</v>
      </c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8" t="s">
        <v>46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20"/>
      <c r="P1" s="7"/>
      <c r="Q1"/>
    </row>
    <row r="2" spans="1:133" ht="24" thickBot="1">
      <c r="A2" s="121" t="s">
        <v>78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7"/>
      <c r="Q2"/>
    </row>
    <row r="3" spans="1:133" ht="18" customHeight="1">
      <c r="A3" s="124" t="s">
        <v>39</v>
      </c>
      <c r="B3" s="105"/>
      <c r="C3" s="106"/>
      <c r="D3" s="125" t="s">
        <v>26</v>
      </c>
      <c r="E3" s="126"/>
      <c r="F3" s="126"/>
      <c r="G3" s="126"/>
      <c r="H3" s="127"/>
      <c r="I3" s="125" t="s">
        <v>27</v>
      </c>
      <c r="J3" s="127"/>
      <c r="K3" s="125" t="s">
        <v>29</v>
      </c>
      <c r="L3" s="127"/>
      <c r="M3" s="36"/>
      <c r="N3" s="37"/>
      <c r="O3" s="128" t="s">
        <v>44</v>
      </c>
      <c r="P3" s="11"/>
      <c r="Q3"/>
    </row>
    <row r="4" spans="1:133" ht="32.25" customHeight="1" thickBot="1">
      <c r="A4" s="107"/>
      <c r="B4" s="108"/>
      <c r="C4" s="109"/>
      <c r="D4" s="34" t="s">
        <v>4</v>
      </c>
      <c r="E4" s="34" t="s">
        <v>40</v>
      </c>
      <c r="F4" s="34" t="s">
        <v>41</v>
      </c>
      <c r="G4" s="34" t="s">
        <v>42</v>
      </c>
      <c r="H4" s="34" t="s">
        <v>5</v>
      </c>
      <c r="I4" s="34" t="s">
        <v>6</v>
      </c>
      <c r="J4" s="35" t="s">
        <v>43</v>
      </c>
      <c r="K4" s="35" t="s">
        <v>7</v>
      </c>
      <c r="L4" s="35" t="s">
        <v>8</v>
      </c>
      <c r="M4" s="35" t="s">
        <v>9</v>
      </c>
      <c r="N4" s="35" t="s">
        <v>28</v>
      </c>
      <c r="O4" s="11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54027</v>
      </c>
      <c r="E5" s="27">
        <f t="shared" si="0"/>
        <v>145548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199575</v>
      </c>
      <c r="O5" s="33">
        <f t="shared" ref="O5:O34" si="1">(N5/O$36)</f>
        <v>147.83333333333334</v>
      </c>
      <c r="P5" s="6"/>
    </row>
    <row r="6" spans="1:133">
      <c r="A6" s="12"/>
      <c r="B6" s="25">
        <v>311</v>
      </c>
      <c r="C6" s="20" t="s">
        <v>2</v>
      </c>
      <c r="D6" s="46">
        <v>7746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7746</v>
      </c>
      <c r="O6" s="47">
        <f t="shared" si="1"/>
        <v>5.7377777777777776</v>
      </c>
      <c r="P6" s="9"/>
    </row>
    <row r="7" spans="1:133">
      <c r="A7" s="12"/>
      <c r="B7" s="25">
        <v>312.41000000000003</v>
      </c>
      <c r="C7" s="20" t="s">
        <v>10</v>
      </c>
      <c r="D7" s="46">
        <v>0</v>
      </c>
      <c r="E7" s="46">
        <v>1457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1457</v>
      </c>
      <c r="O7" s="47">
        <f t="shared" si="1"/>
        <v>1.0792592592592594</v>
      </c>
      <c r="P7" s="9"/>
    </row>
    <row r="8" spans="1:133">
      <c r="A8" s="12"/>
      <c r="B8" s="25">
        <v>312.42</v>
      </c>
      <c r="C8" s="20" t="s">
        <v>79</v>
      </c>
      <c r="D8" s="46">
        <v>0</v>
      </c>
      <c r="E8" s="46">
        <v>703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703</v>
      </c>
      <c r="O8" s="47">
        <f t="shared" si="1"/>
        <v>0.52074074074074073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143388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143388</v>
      </c>
      <c r="O9" s="47">
        <f t="shared" si="1"/>
        <v>106.21333333333334</v>
      </c>
      <c r="P9" s="9"/>
    </row>
    <row r="10" spans="1:133">
      <c r="A10" s="12"/>
      <c r="B10" s="25">
        <v>314.10000000000002</v>
      </c>
      <c r="C10" s="20" t="s">
        <v>12</v>
      </c>
      <c r="D10" s="46">
        <v>31626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31626</v>
      </c>
      <c r="O10" s="47">
        <f t="shared" si="1"/>
        <v>23.426666666666666</v>
      </c>
      <c r="P10" s="9"/>
    </row>
    <row r="11" spans="1:133">
      <c r="A11" s="12"/>
      <c r="B11" s="25">
        <v>315</v>
      </c>
      <c r="C11" s="20" t="s">
        <v>58</v>
      </c>
      <c r="D11" s="46">
        <v>14353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14353</v>
      </c>
      <c r="O11" s="47">
        <f t="shared" si="1"/>
        <v>10.631851851851852</v>
      </c>
      <c r="P11" s="9"/>
    </row>
    <row r="12" spans="1:133">
      <c r="A12" s="12"/>
      <c r="B12" s="25">
        <v>316</v>
      </c>
      <c r="C12" s="20" t="s">
        <v>59</v>
      </c>
      <c r="D12" s="46">
        <v>302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</v>
      </c>
      <c r="O12" s="47">
        <f t="shared" si="1"/>
        <v>0.22370370370370371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144365</v>
      </c>
      <c r="E13" s="32">
        <f t="shared" si="3"/>
        <v>1048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4" si="4">SUM(D13:M13)</f>
        <v>145413</v>
      </c>
      <c r="O13" s="45">
        <f t="shared" si="1"/>
        <v>107.71333333333334</v>
      </c>
      <c r="P13" s="10"/>
    </row>
    <row r="14" spans="1:133">
      <c r="A14" s="12"/>
      <c r="B14" s="25">
        <v>322</v>
      </c>
      <c r="C14" s="20" t="s">
        <v>0</v>
      </c>
      <c r="D14" s="46">
        <v>3822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3822</v>
      </c>
      <c r="O14" s="47">
        <f t="shared" si="1"/>
        <v>2.8311111111111109</v>
      </c>
      <c r="P14" s="9"/>
    </row>
    <row r="15" spans="1:133">
      <c r="A15" s="12"/>
      <c r="B15" s="25">
        <v>323.10000000000002</v>
      </c>
      <c r="C15" s="20" t="s">
        <v>16</v>
      </c>
      <c r="D15" s="46">
        <v>66682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66682</v>
      </c>
      <c r="O15" s="47">
        <f t="shared" si="1"/>
        <v>49.394074074074076</v>
      </c>
      <c r="P15" s="9"/>
    </row>
    <row r="16" spans="1:133">
      <c r="A16" s="12"/>
      <c r="B16" s="25">
        <v>323.39999999999998</v>
      </c>
      <c r="C16" s="20" t="s">
        <v>17</v>
      </c>
      <c r="D16" s="46">
        <v>1542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1542</v>
      </c>
      <c r="O16" s="47">
        <f t="shared" si="1"/>
        <v>1.1422222222222222</v>
      </c>
      <c r="P16" s="9"/>
    </row>
    <row r="17" spans="1:16">
      <c r="A17" s="12"/>
      <c r="B17" s="25">
        <v>323.7</v>
      </c>
      <c r="C17" s="20" t="s">
        <v>55</v>
      </c>
      <c r="D17" s="46">
        <v>7876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7876</v>
      </c>
      <c r="O17" s="47">
        <f t="shared" si="1"/>
        <v>5.8340740740740742</v>
      </c>
      <c r="P17" s="9"/>
    </row>
    <row r="18" spans="1:16">
      <c r="A18" s="12"/>
      <c r="B18" s="25">
        <v>324.31</v>
      </c>
      <c r="C18" s="20" t="s">
        <v>18</v>
      </c>
      <c r="D18" s="46">
        <v>0</v>
      </c>
      <c r="E18" s="46">
        <v>1048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1048</v>
      </c>
      <c r="O18" s="47">
        <f t="shared" si="1"/>
        <v>0.77629629629629626</v>
      </c>
      <c r="P18" s="9"/>
    </row>
    <row r="19" spans="1:16">
      <c r="A19" s="12"/>
      <c r="B19" s="25">
        <v>329</v>
      </c>
      <c r="C19" s="20" t="s">
        <v>48</v>
      </c>
      <c r="D19" s="46">
        <v>64443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64443</v>
      </c>
      <c r="O19" s="47">
        <f t="shared" si="1"/>
        <v>47.735555555555557</v>
      </c>
      <c r="P19" s="9"/>
    </row>
    <row r="20" spans="1:16" ht="15.75">
      <c r="A20" s="29" t="s">
        <v>19</v>
      </c>
      <c r="B20" s="30"/>
      <c r="C20" s="31"/>
      <c r="D20" s="32">
        <f t="shared" ref="D20:M20" si="5">SUM(D21:D27)</f>
        <v>134506</v>
      </c>
      <c r="E20" s="32">
        <f t="shared" si="5"/>
        <v>14429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148935</v>
      </c>
      <c r="O20" s="45">
        <f t="shared" si="1"/>
        <v>110.32222222222222</v>
      </c>
      <c r="P20" s="10"/>
    </row>
    <row r="21" spans="1:16">
      <c r="A21" s="12"/>
      <c r="B21" s="25">
        <v>331.7</v>
      </c>
      <c r="C21" s="20" t="s">
        <v>20</v>
      </c>
      <c r="D21" s="46">
        <v>2867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2867</v>
      </c>
      <c r="O21" s="47">
        <f t="shared" si="1"/>
        <v>2.1237037037037036</v>
      </c>
      <c r="P21" s="9"/>
    </row>
    <row r="22" spans="1:16">
      <c r="A22" s="12"/>
      <c r="B22" s="25">
        <v>334.39</v>
      </c>
      <c r="C22" s="20" t="s">
        <v>80</v>
      </c>
      <c r="D22" s="46">
        <v>1720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1720</v>
      </c>
      <c r="O22" s="47">
        <f t="shared" si="1"/>
        <v>1.2740740740740741</v>
      </c>
      <c r="P22" s="9"/>
    </row>
    <row r="23" spans="1:16">
      <c r="A23" s="12"/>
      <c r="B23" s="25">
        <v>335.12</v>
      </c>
      <c r="C23" s="20" t="s">
        <v>61</v>
      </c>
      <c r="D23" s="46">
        <v>44693</v>
      </c>
      <c r="E23" s="46">
        <v>14429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59122</v>
      </c>
      <c r="O23" s="47">
        <f t="shared" si="1"/>
        <v>43.794074074074075</v>
      </c>
      <c r="P23" s="9"/>
    </row>
    <row r="24" spans="1:16">
      <c r="A24" s="12"/>
      <c r="B24" s="25">
        <v>335.14</v>
      </c>
      <c r="C24" s="20" t="s">
        <v>74</v>
      </c>
      <c r="D24" s="46">
        <v>89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89</v>
      </c>
      <c r="O24" s="47">
        <f t="shared" si="1"/>
        <v>6.5925925925925929E-2</v>
      </c>
      <c r="P24" s="9"/>
    </row>
    <row r="25" spans="1:16">
      <c r="A25" s="12"/>
      <c r="B25" s="25">
        <v>335.15</v>
      </c>
      <c r="C25" s="20" t="s">
        <v>62</v>
      </c>
      <c r="D25" s="46">
        <v>734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734</v>
      </c>
      <c r="O25" s="47">
        <f t="shared" si="1"/>
        <v>0.54370370370370369</v>
      </c>
      <c r="P25" s="9"/>
    </row>
    <row r="26" spans="1:16">
      <c r="A26" s="12"/>
      <c r="B26" s="25">
        <v>335.18</v>
      </c>
      <c r="C26" s="20" t="s">
        <v>63</v>
      </c>
      <c r="D26" s="46">
        <v>82908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82908</v>
      </c>
      <c r="O26" s="47">
        <f t="shared" si="1"/>
        <v>61.413333333333334</v>
      </c>
      <c r="P26" s="9"/>
    </row>
    <row r="27" spans="1:16">
      <c r="A27" s="12"/>
      <c r="B27" s="25">
        <v>338</v>
      </c>
      <c r="C27" s="20" t="s">
        <v>25</v>
      </c>
      <c r="D27" s="46">
        <v>1495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1495</v>
      </c>
      <c r="O27" s="47">
        <f t="shared" si="1"/>
        <v>1.1074074074074074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SUM(D29:D29)</f>
        <v>50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50</v>
      </c>
      <c r="O28" s="45">
        <f t="shared" si="1"/>
        <v>3.7037037037037035E-2</v>
      </c>
      <c r="P28" s="10"/>
    </row>
    <row r="29" spans="1:16">
      <c r="A29" s="13"/>
      <c r="B29" s="39">
        <v>351.1</v>
      </c>
      <c r="C29" s="21" t="s">
        <v>49</v>
      </c>
      <c r="D29" s="46">
        <v>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</v>
      </c>
      <c r="O29" s="47">
        <f t="shared" si="1"/>
        <v>3.7037037037037035E-2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SUM(D31:D33)</f>
        <v>7220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7220</v>
      </c>
      <c r="O30" s="45">
        <f t="shared" si="1"/>
        <v>5.3481481481481481</v>
      </c>
      <c r="P30" s="10"/>
    </row>
    <row r="31" spans="1:16">
      <c r="A31" s="12"/>
      <c r="B31" s="25">
        <v>361.1</v>
      </c>
      <c r="C31" s="20" t="s">
        <v>35</v>
      </c>
      <c r="D31" s="46">
        <v>5595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5595</v>
      </c>
      <c r="O31" s="47">
        <f t="shared" si="1"/>
        <v>4.1444444444444448</v>
      </c>
      <c r="P31" s="9"/>
    </row>
    <row r="32" spans="1:16">
      <c r="A32" s="12"/>
      <c r="B32" s="25">
        <v>362</v>
      </c>
      <c r="C32" s="20" t="s">
        <v>75</v>
      </c>
      <c r="D32" s="46">
        <v>125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125</v>
      </c>
      <c r="O32" s="47">
        <f t="shared" si="1"/>
        <v>9.2592592592592587E-2</v>
      </c>
      <c r="P32" s="9"/>
    </row>
    <row r="33" spans="1:119" ht="15.75" thickBot="1">
      <c r="A33" s="12"/>
      <c r="B33" s="25">
        <v>369.9</v>
      </c>
      <c r="C33" s="20" t="s">
        <v>37</v>
      </c>
      <c r="D33" s="46">
        <v>1500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1500</v>
      </c>
      <c r="O33" s="47">
        <f t="shared" si="1"/>
        <v>1.1111111111111112</v>
      </c>
      <c r="P33" s="9"/>
    </row>
    <row r="34" spans="1:119" ht="16.5" thickBot="1">
      <c r="A34" s="14" t="s">
        <v>32</v>
      </c>
      <c r="B34" s="23"/>
      <c r="C34" s="22"/>
      <c r="D34" s="15">
        <f>SUM(D5,D13,D20,D28,D30)</f>
        <v>340168</v>
      </c>
      <c r="E34" s="15">
        <f t="shared" ref="E34:M34" si="8">SUM(E5,E13,E20,E28,E30)</f>
        <v>161025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0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4"/>
        <v>501193</v>
      </c>
      <c r="O34" s="38">
        <f t="shared" si="1"/>
        <v>371.25407407407408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5" t="s">
        <v>81</v>
      </c>
      <c r="M36" s="115"/>
      <c r="N36" s="115"/>
      <c r="O36" s="43">
        <v>1350</v>
      </c>
    </row>
    <row r="37" spans="1:119">
      <c r="A37" s="116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  <row r="38" spans="1:119" ht="15.75" customHeight="1" thickBot="1">
      <c r="A38" s="117" t="s">
        <v>53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2025-04-17T22:06:36Z</cp:lastPrinted>
  <dcterms:created xsi:type="dcterms:W3CDTF">2000-08-31T21:26:31Z</dcterms:created>
  <dcterms:modified xsi:type="dcterms:W3CDTF">2025-04-17T22:06:40Z</dcterms:modified>
</cp:coreProperties>
</file>