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39" documentId="11_6EB0F0C3AD918A7503DCDF99E5E94D989CBE4932" xr6:coauthVersionLast="47" xr6:coauthVersionMax="47" xr10:uidLastSave="{CD0B8CD2-67E5-4729-B013-D9F22C83B034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1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  <sheet name="2007" sheetId="40" r:id="rId17"/>
  </sheets>
  <definedNames>
    <definedName name="_xlnm.Print_Area" localSheetId="16">'2007'!$A$1:$O$23</definedName>
    <definedName name="_xlnm.Print_Area" localSheetId="15">'2008'!$A$1:$O$22</definedName>
    <definedName name="_xlnm.Print_Area" localSheetId="14">'2009'!$A$1:$O$23</definedName>
    <definedName name="_xlnm.Print_Area" localSheetId="13">'2010'!$A$1:$O$24</definedName>
    <definedName name="_xlnm.Print_Area" localSheetId="12">'2011'!$A$1:$O$24</definedName>
    <definedName name="_xlnm.Print_Area" localSheetId="11">'2012'!$A$1:$O$24</definedName>
    <definedName name="_xlnm.Print_Area" localSheetId="10">'2013'!$A$1:$O$24</definedName>
    <definedName name="_xlnm.Print_Area" localSheetId="9">'2014'!$A$1:$O$25</definedName>
    <definedName name="_xlnm.Print_Area" localSheetId="8">'2015'!$A$1:$O$22</definedName>
    <definedName name="_xlnm.Print_Area" localSheetId="7">'2016'!$A$1:$O$22</definedName>
    <definedName name="_xlnm.Print_Area" localSheetId="6">'2017'!$A$1:$O$22</definedName>
    <definedName name="_xlnm.Print_Area" localSheetId="5">'2018'!$A$1:$O$22</definedName>
    <definedName name="_xlnm.Print_Area" localSheetId="4">'2019'!$A$1:$O$22</definedName>
    <definedName name="_xlnm.Print_Area" localSheetId="3">'2020'!$A$1:$O$22</definedName>
    <definedName name="_xlnm.Print_Area" localSheetId="2">'2021'!$A$1:$P$24</definedName>
    <definedName name="_xlnm.Print_Area" localSheetId="1">'2022'!$A$1:$P$28</definedName>
    <definedName name="_xlnm.Print_Area" localSheetId="0">'2023'!$A$1:$P$27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3" i="49" l="1"/>
  <c r="F23" i="49"/>
  <c r="G23" i="49"/>
  <c r="H23" i="49"/>
  <c r="I23" i="49"/>
  <c r="J23" i="49"/>
  <c r="K23" i="49"/>
  <c r="L23" i="49"/>
  <c r="M23" i="49"/>
  <c r="N23" i="49"/>
  <c r="D23" i="49"/>
  <c r="O22" i="49"/>
  <c r="P22" i="49" s="1"/>
  <c r="O21" i="49"/>
  <c r="P21" i="49" s="1"/>
  <c r="N20" i="49"/>
  <c r="M20" i="49"/>
  <c r="L20" i="49"/>
  <c r="K20" i="49"/>
  <c r="J20" i="49"/>
  <c r="I20" i="49"/>
  <c r="H20" i="49"/>
  <c r="G20" i="49"/>
  <c r="F20" i="49"/>
  <c r="E20" i="49"/>
  <c r="D20" i="49"/>
  <c r="O19" i="49"/>
  <c r="P19" i="49" s="1"/>
  <c r="N18" i="49"/>
  <c r="M18" i="49"/>
  <c r="L18" i="49"/>
  <c r="K18" i="49"/>
  <c r="J18" i="49"/>
  <c r="I18" i="49"/>
  <c r="H18" i="49"/>
  <c r="G18" i="49"/>
  <c r="F18" i="49"/>
  <c r="E18" i="49"/>
  <c r="D18" i="49"/>
  <c r="O17" i="49"/>
  <c r="P17" i="49" s="1"/>
  <c r="N16" i="49"/>
  <c r="M16" i="49"/>
  <c r="L16" i="49"/>
  <c r="K16" i="49"/>
  <c r="J16" i="49"/>
  <c r="I16" i="49"/>
  <c r="H16" i="49"/>
  <c r="G16" i="49"/>
  <c r="F16" i="49"/>
  <c r="E16" i="49"/>
  <c r="D16" i="49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O12" i="49"/>
  <c r="P12" i="49" s="1"/>
  <c r="O11" i="49"/>
  <c r="P11" i="49" s="1"/>
  <c r="N10" i="49"/>
  <c r="M10" i="49"/>
  <c r="L10" i="49"/>
  <c r="K10" i="49"/>
  <c r="J10" i="49"/>
  <c r="I10" i="49"/>
  <c r="H10" i="49"/>
  <c r="G10" i="49"/>
  <c r="F10" i="49"/>
  <c r="E10" i="49"/>
  <c r="D10" i="49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14" i="49" l="1"/>
  <c r="P14" i="49" s="1"/>
  <c r="O20" i="49"/>
  <c r="P20" i="49" s="1"/>
  <c r="O18" i="49"/>
  <c r="P18" i="49" s="1"/>
  <c r="O16" i="49"/>
  <c r="P16" i="49" s="1"/>
  <c r="O10" i="49"/>
  <c r="P10" i="49" s="1"/>
  <c r="O5" i="49"/>
  <c r="P5" i="49" s="1"/>
  <c r="O23" i="48"/>
  <c r="P23" i="48" s="1"/>
  <c r="O22" i="48"/>
  <c r="P22" i="48" s="1"/>
  <c r="N21" i="48"/>
  <c r="M21" i="48"/>
  <c r="L21" i="48"/>
  <c r="K21" i="48"/>
  <c r="J21" i="48"/>
  <c r="I21" i="48"/>
  <c r="H21" i="48"/>
  <c r="G21" i="48"/>
  <c r="F21" i="48"/>
  <c r="E21" i="48"/>
  <c r="D21" i="48"/>
  <c r="O20" i="48"/>
  <c r="P20" i="48" s="1"/>
  <c r="N19" i="48"/>
  <c r="M19" i="48"/>
  <c r="L19" i="48"/>
  <c r="K19" i="48"/>
  <c r="J19" i="48"/>
  <c r="I19" i="48"/>
  <c r="H19" i="48"/>
  <c r="G19" i="48"/>
  <c r="F19" i="48"/>
  <c r="E19" i="48"/>
  <c r="D19" i="48"/>
  <c r="O18" i="48"/>
  <c r="P18" i="48" s="1"/>
  <c r="N17" i="48"/>
  <c r="M17" i="48"/>
  <c r="L17" i="48"/>
  <c r="K17" i="48"/>
  <c r="J17" i="48"/>
  <c r="I17" i="48"/>
  <c r="H17" i="48"/>
  <c r="G17" i="48"/>
  <c r="F17" i="48"/>
  <c r="E17" i="48"/>
  <c r="D17" i="48"/>
  <c r="O16" i="48"/>
  <c r="P16" i="48" s="1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 s="1"/>
  <c r="N10" i="48"/>
  <c r="M10" i="48"/>
  <c r="L10" i="48"/>
  <c r="K10" i="48"/>
  <c r="J10" i="48"/>
  <c r="I10" i="48"/>
  <c r="H10" i="48"/>
  <c r="G10" i="48"/>
  <c r="F10" i="48"/>
  <c r="E10" i="48"/>
  <c r="D10" i="48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F24" i="48" s="1"/>
  <c r="E5" i="48"/>
  <c r="E24" i="48" s="1"/>
  <c r="D5" i="48"/>
  <c r="D24" i="48" s="1"/>
  <c r="O23" i="49" l="1"/>
  <c r="P23" i="49" s="1"/>
  <c r="H24" i="48"/>
  <c r="N24" i="48"/>
  <c r="J24" i="48"/>
  <c r="G24" i="48"/>
  <c r="L24" i="48"/>
  <c r="K24" i="48"/>
  <c r="I24" i="48"/>
  <c r="M24" i="48"/>
  <c r="O21" i="48"/>
  <c r="P21" i="48" s="1"/>
  <c r="O19" i="48"/>
  <c r="P19" i="48" s="1"/>
  <c r="O17" i="48"/>
  <c r="P17" i="48" s="1"/>
  <c r="O14" i="48"/>
  <c r="P14" i="48" s="1"/>
  <c r="O10" i="48"/>
  <c r="P10" i="48" s="1"/>
  <c r="O5" i="48"/>
  <c r="P5" i="48" s="1"/>
  <c r="D20" i="47"/>
  <c r="O19" i="47"/>
  <c r="P19" i="47"/>
  <c r="N18" i="47"/>
  <c r="M18" i="47"/>
  <c r="L18" i="47"/>
  <c r="K18" i="47"/>
  <c r="J18" i="47"/>
  <c r="I18" i="47"/>
  <c r="H18" i="47"/>
  <c r="G18" i="47"/>
  <c r="F18" i="47"/>
  <c r="E18" i="47"/>
  <c r="D18" i="47"/>
  <c r="O17" i="47"/>
  <c r="P17" i="47"/>
  <c r="N16" i="47"/>
  <c r="M16" i="47"/>
  <c r="L16" i="47"/>
  <c r="K16" i="47"/>
  <c r="J16" i="47"/>
  <c r="I16" i="47"/>
  <c r="H16" i="47"/>
  <c r="G16" i="47"/>
  <c r="F16" i="47"/>
  <c r="E16" i="47"/>
  <c r="O16" i="47" s="1"/>
  <c r="P16" i="47" s="1"/>
  <c r="D16" i="47"/>
  <c r="O15" i="47"/>
  <c r="P15" i="47" s="1"/>
  <c r="N14" i="47"/>
  <c r="M14" i="47"/>
  <c r="L14" i="47"/>
  <c r="K14" i="47"/>
  <c r="J14" i="47"/>
  <c r="I14" i="47"/>
  <c r="H14" i="47"/>
  <c r="G14" i="47"/>
  <c r="F14" i="47"/>
  <c r="E14" i="47"/>
  <c r="D14" i="47"/>
  <c r="O14" i="47" s="1"/>
  <c r="P14" i="47" s="1"/>
  <c r="O13" i="47"/>
  <c r="P13" i="47" s="1"/>
  <c r="O12" i="47"/>
  <c r="P12" i="47" s="1"/>
  <c r="O11" i="47"/>
  <c r="P11" i="47" s="1"/>
  <c r="N10" i="47"/>
  <c r="M10" i="47"/>
  <c r="L10" i="47"/>
  <c r="K10" i="47"/>
  <c r="O10" i="47" s="1"/>
  <c r="P10" i="47" s="1"/>
  <c r="J10" i="47"/>
  <c r="I10" i="47"/>
  <c r="H10" i="47"/>
  <c r="G10" i="47"/>
  <c r="F10" i="47"/>
  <c r="E10" i="47"/>
  <c r="D10" i="47"/>
  <c r="O9" i="47"/>
  <c r="P9" i="47" s="1"/>
  <c r="O8" i="47"/>
  <c r="P8" i="47"/>
  <c r="O7" i="47"/>
  <c r="P7" i="47"/>
  <c r="O6" i="47"/>
  <c r="P6" i="47" s="1"/>
  <c r="N5" i="47"/>
  <c r="M5" i="47"/>
  <c r="L5" i="47"/>
  <c r="K5" i="47"/>
  <c r="J5" i="47"/>
  <c r="J20" i="47" s="1"/>
  <c r="I5" i="47"/>
  <c r="I20" i="47" s="1"/>
  <c r="H5" i="47"/>
  <c r="G5" i="47"/>
  <c r="F5" i="47"/>
  <c r="E5" i="47"/>
  <c r="D5" i="47"/>
  <c r="N17" i="46"/>
  <c r="O17" i="46" s="1"/>
  <c r="M16" i="46"/>
  <c r="L16" i="46"/>
  <c r="K16" i="46"/>
  <c r="J16" i="46"/>
  <c r="I16" i="46"/>
  <c r="H16" i="46"/>
  <c r="G16" i="46"/>
  <c r="F16" i="46"/>
  <c r="E16" i="46"/>
  <c r="D16" i="46"/>
  <c r="N16" i="46" s="1"/>
  <c r="O16" i="46" s="1"/>
  <c r="N15" i="46"/>
  <c r="O15" i="46"/>
  <c r="M14" i="46"/>
  <c r="L14" i="46"/>
  <c r="K14" i="46"/>
  <c r="J14" i="46"/>
  <c r="I14" i="46"/>
  <c r="H14" i="46"/>
  <c r="G14" i="46"/>
  <c r="F14" i="46"/>
  <c r="E14" i="46"/>
  <c r="D14" i="46"/>
  <c r="N13" i="46"/>
  <c r="O13" i="46"/>
  <c r="N12" i="46"/>
  <c r="O12" i="46" s="1"/>
  <c r="N11" i="46"/>
  <c r="O11" i="46" s="1"/>
  <c r="M10" i="46"/>
  <c r="L10" i="46"/>
  <c r="K10" i="46"/>
  <c r="K18" i="46" s="1"/>
  <c r="J10" i="46"/>
  <c r="I10" i="46"/>
  <c r="H10" i="46"/>
  <c r="N10" i="46" s="1"/>
  <c r="O10" i="46" s="1"/>
  <c r="G10" i="46"/>
  <c r="F10" i="46"/>
  <c r="E10" i="46"/>
  <c r="D10" i="46"/>
  <c r="N9" i="46"/>
  <c r="O9" i="46" s="1"/>
  <c r="N8" i="46"/>
  <c r="O8" i="46" s="1"/>
  <c r="N7" i="46"/>
  <c r="O7" i="46" s="1"/>
  <c r="N6" i="46"/>
  <c r="O6" i="46" s="1"/>
  <c r="M5" i="46"/>
  <c r="M18" i="46" s="1"/>
  <c r="L5" i="46"/>
  <c r="K5" i="46"/>
  <c r="J5" i="46"/>
  <c r="I5" i="46"/>
  <c r="H5" i="46"/>
  <c r="G5" i="46"/>
  <c r="F5" i="46"/>
  <c r="F18" i="46" s="1"/>
  <c r="E5" i="46"/>
  <c r="D5" i="46"/>
  <c r="D18" i="46" s="1"/>
  <c r="N17" i="45"/>
  <c r="O17" i="45" s="1"/>
  <c r="M16" i="45"/>
  <c r="N16" i="45" s="1"/>
  <c r="O16" i="45" s="1"/>
  <c r="L16" i="45"/>
  <c r="K16" i="45"/>
  <c r="J16" i="45"/>
  <c r="I16" i="45"/>
  <c r="H16" i="45"/>
  <c r="G16" i="45"/>
  <c r="F16" i="45"/>
  <c r="E16" i="45"/>
  <c r="D16" i="45"/>
  <c r="N15" i="45"/>
  <c r="O15" i="45" s="1"/>
  <c r="M14" i="45"/>
  <c r="L14" i="45"/>
  <c r="K14" i="45"/>
  <c r="J14" i="45"/>
  <c r="I14" i="45"/>
  <c r="H14" i="45"/>
  <c r="G14" i="45"/>
  <c r="F14" i="45"/>
  <c r="E14" i="45"/>
  <c r="D14" i="45"/>
  <c r="N14" i="45" s="1"/>
  <c r="O14" i="45" s="1"/>
  <c r="N13" i="45"/>
  <c r="O13" i="45" s="1"/>
  <c r="N12" i="45"/>
  <c r="O12" i="45" s="1"/>
  <c r="N11" i="45"/>
  <c r="O11" i="45"/>
  <c r="M10" i="45"/>
  <c r="L10" i="45"/>
  <c r="K10" i="45"/>
  <c r="J10" i="45"/>
  <c r="I10" i="45"/>
  <c r="H10" i="45"/>
  <c r="G10" i="45"/>
  <c r="F10" i="45"/>
  <c r="E10" i="45"/>
  <c r="D10" i="45"/>
  <c r="N9" i="45"/>
  <c r="O9" i="45"/>
  <c r="N8" i="45"/>
  <c r="O8" i="45" s="1"/>
  <c r="N7" i="45"/>
  <c r="O7" i="45" s="1"/>
  <c r="N6" i="45"/>
  <c r="O6" i="45" s="1"/>
  <c r="M5" i="45"/>
  <c r="M18" i="45" s="1"/>
  <c r="L5" i="45"/>
  <c r="K5" i="45"/>
  <c r="J5" i="45"/>
  <c r="I5" i="45"/>
  <c r="H5" i="45"/>
  <c r="G5" i="45"/>
  <c r="F5" i="45"/>
  <c r="E5" i="45"/>
  <c r="D5" i="45"/>
  <c r="N17" i="44"/>
  <c r="O17" i="44" s="1"/>
  <c r="M16" i="44"/>
  <c r="L16" i="44"/>
  <c r="K16" i="44"/>
  <c r="J16" i="44"/>
  <c r="I16" i="44"/>
  <c r="H16" i="44"/>
  <c r="G16" i="44"/>
  <c r="F16" i="44"/>
  <c r="E16" i="44"/>
  <c r="D16" i="44"/>
  <c r="N15" i="44"/>
  <c r="O15" i="44" s="1"/>
  <c r="M14" i="44"/>
  <c r="L14" i="44"/>
  <c r="K14" i="44"/>
  <c r="J14" i="44"/>
  <c r="I14" i="44"/>
  <c r="H14" i="44"/>
  <c r="G14" i="44"/>
  <c r="F14" i="44"/>
  <c r="E14" i="44"/>
  <c r="D14" i="44"/>
  <c r="N14" i="44" s="1"/>
  <c r="O14" i="44" s="1"/>
  <c r="N13" i="44"/>
  <c r="O13" i="44" s="1"/>
  <c r="N12" i="44"/>
  <c r="O12" i="44" s="1"/>
  <c r="N11" i="44"/>
  <c r="O11" i="44" s="1"/>
  <c r="M10" i="44"/>
  <c r="L10" i="44"/>
  <c r="K10" i="44"/>
  <c r="K18" i="44" s="1"/>
  <c r="J10" i="44"/>
  <c r="I10" i="44"/>
  <c r="H10" i="44"/>
  <c r="G10" i="44"/>
  <c r="F10" i="44"/>
  <c r="E10" i="44"/>
  <c r="D10" i="44"/>
  <c r="N9" i="44"/>
  <c r="O9" i="44" s="1"/>
  <c r="N8" i="44"/>
  <c r="O8" i="44" s="1"/>
  <c r="N7" i="44"/>
  <c r="O7" i="44"/>
  <c r="N6" i="44"/>
  <c r="O6" i="44" s="1"/>
  <c r="M5" i="44"/>
  <c r="L5" i="44"/>
  <c r="L18" i="44" s="1"/>
  <c r="K5" i="44"/>
  <c r="J5" i="44"/>
  <c r="I5" i="44"/>
  <c r="H5" i="44"/>
  <c r="G5" i="44"/>
  <c r="F5" i="44"/>
  <c r="E5" i="44"/>
  <c r="D5" i="44"/>
  <c r="D18" i="44" s="1"/>
  <c r="N17" i="43"/>
  <c r="O17" i="43"/>
  <c r="M16" i="43"/>
  <c r="L16" i="43"/>
  <c r="K16" i="43"/>
  <c r="J16" i="43"/>
  <c r="I16" i="43"/>
  <c r="H16" i="43"/>
  <c r="G16" i="43"/>
  <c r="F16" i="43"/>
  <c r="E16" i="43"/>
  <c r="D16" i="43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3" i="43"/>
  <c r="O13" i="43"/>
  <c r="N12" i="43"/>
  <c r="O12" i="43" s="1"/>
  <c r="N11" i="43"/>
  <c r="O11" i="43" s="1"/>
  <c r="M10" i="43"/>
  <c r="L10" i="43"/>
  <c r="K10" i="43"/>
  <c r="J10" i="43"/>
  <c r="I10" i="43"/>
  <c r="H10" i="43"/>
  <c r="G10" i="43"/>
  <c r="F10" i="43"/>
  <c r="E10" i="43"/>
  <c r="D10" i="43"/>
  <c r="N10" i="43" s="1"/>
  <c r="O10" i="43" s="1"/>
  <c r="N9" i="43"/>
  <c r="O9" i="43" s="1"/>
  <c r="N8" i="43"/>
  <c r="O8" i="43" s="1"/>
  <c r="N7" i="43"/>
  <c r="O7" i="43" s="1"/>
  <c r="N6" i="43"/>
  <c r="O6" i="43" s="1"/>
  <c r="M5" i="43"/>
  <c r="M18" i="43" s="1"/>
  <c r="L5" i="43"/>
  <c r="K5" i="43"/>
  <c r="J5" i="43"/>
  <c r="I5" i="43"/>
  <c r="H5" i="43"/>
  <c r="G5" i="43"/>
  <c r="F5" i="43"/>
  <c r="E5" i="43"/>
  <c r="D5" i="43"/>
  <c r="N17" i="42"/>
  <c r="O17" i="42" s="1"/>
  <c r="M16" i="42"/>
  <c r="L16" i="42"/>
  <c r="K16" i="42"/>
  <c r="J16" i="42"/>
  <c r="I16" i="42"/>
  <c r="H16" i="42"/>
  <c r="G16" i="42"/>
  <c r="N16" i="42" s="1"/>
  <c r="O16" i="42" s="1"/>
  <c r="F16" i="42"/>
  <c r="E16" i="42"/>
  <c r="D16" i="42"/>
  <c r="N15" i="42"/>
  <c r="O15" i="42" s="1"/>
  <c r="M14" i="42"/>
  <c r="L14" i="42"/>
  <c r="K14" i="42"/>
  <c r="J14" i="42"/>
  <c r="I14" i="42"/>
  <c r="H14" i="42"/>
  <c r="G14" i="42"/>
  <c r="F14" i="42"/>
  <c r="E14" i="42"/>
  <c r="D14" i="42"/>
  <c r="N13" i="42"/>
  <c r="O13" i="42" s="1"/>
  <c r="N12" i="42"/>
  <c r="O12" i="42" s="1"/>
  <c r="N11" i="42"/>
  <c r="O11" i="42"/>
  <c r="M10" i="42"/>
  <c r="L10" i="42"/>
  <c r="K10" i="42"/>
  <c r="J10" i="42"/>
  <c r="I10" i="42"/>
  <c r="H10" i="42"/>
  <c r="G10" i="42"/>
  <c r="F10" i="42"/>
  <c r="E10" i="42"/>
  <c r="D10" i="42"/>
  <c r="N9" i="42"/>
  <c r="O9" i="42" s="1"/>
  <c r="N8" i="42"/>
  <c r="O8" i="42" s="1"/>
  <c r="N7" i="42"/>
  <c r="O7" i="42" s="1"/>
  <c r="N6" i="42"/>
  <c r="O6" i="42" s="1"/>
  <c r="M5" i="42"/>
  <c r="L5" i="42"/>
  <c r="K5" i="42"/>
  <c r="J5" i="42"/>
  <c r="J18" i="42" s="1"/>
  <c r="I5" i="42"/>
  <c r="H5" i="42"/>
  <c r="H18" i="42" s="1"/>
  <c r="G5" i="42"/>
  <c r="G18" i="42" s="1"/>
  <c r="F5" i="42"/>
  <c r="E5" i="42"/>
  <c r="D5" i="42"/>
  <c r="N17" i="41"/>
  <c r="O17" i="41" s="1"/>
  <c r="M16" i="41"/>
  <c r="L16" i="41"/>
  <c r="K16" i="41"/>
  <c r="J16" i="41"/>
  <c r="I16" i="41"/>
  <c r="H16" i="41"/>
  <c r="G16" i="41"/>
  <c r="F16" i="41"/>
  <c r="E16" i="41"/>
  <c r="D16" i="41"/>
  <c r="N15" i="41"/>
  <c r="O15" i="41" s="1"/>
  <c r="M14" i="41"/>
  <c r="L14" i="41"/>
  <c r="K14" i="41"/>
  <c r="J14" i="41"/>
  <c r="N14" i="41" s="1"/>
  <c r="O14" i="41" s="1"/>
  <c r="I14" i="41"/>
  <c r="H14" i="41"/>
  <c r="G14" i="41"/>
  <c r="F14" i="41"/>
  <c r="E14" i="41"/>
  <c r="D14" i="41"/>
  <c r="N13" i="41"/>
  <c r="O13" i="41" s="1"/>
  <c r="N12" i="41"/>
  <c r="O12" i="41" s="1"/>
  <c r="N11" i="41"/>
  <c r="O11" i="41" s="1"/>
  <c r="M10" i="41"/>
  <c r="L10" i="41"/>
  <c r="K10" i="41"/>
  <c r="J10" i="41"/>
  <c r="I10" i="41"/>
  <c r="H10" i="41"/>
  <c r="G10" i="41"/>
  <c r="G18" i="41" s="1"/>
  <c r="F10" i="41"/>
  <c r="E10" i="41"/>
  <c r="D10" i="41"/>
  <c r="N9" i="41"/>
  <c r="O9" i="41" s="1"/>
  <c r="N8" i="41"/>
  <c r="O8" i="41" s="1"/>
  <c r="N7" i="41"/>
  <c r="O7" i="41" s="1"/>
  <c r="N6" i="41"/>
  <c r="O6" i="41" s="1"/>
  <c r="M5" i="41"/>
  <c r="L5" i="41"/>
  <c r="L18" i="41" s="1"/>
  <c r="K5" i="41"/>
  <c r="J5" i="41"/>
  <c r="I5" i="41"/>
  <c r="H5" i="41"/>
  <c r="G5" i="41"/>
  <c r="F5" i="41"/>
  <c r="E5" i="41"/>
  <c r="D5" i="41"/>
  <c r="N18" i="40"/>
  <c r="O18" i="40" s="1"/>
  <c r="M17" i="40"/>
  <c r="L17" i="40"/>
  <c r="K17" i="40"/>
  <c r="J17" i="40"/>
  <c r="I17" i="40"/>
  <c r="N17" i="40" s="1"/>
  <c r="O17" i="40" s="1"/>
  <c r="H17" i="40"/>
  <c r="G17" i="40"/>
  <c r="F17" i="40"/>
  <c r="E17" i="40"/>
  <c r="D17" i="40"/>
  <c r="N16" i="40"/>
  <c r="O16" i="40" s="1"/>
  <c r="M15" i="40"/>
  <c r="L15" i="40"/>
  <c r="K15" i="40"/>
  <c r="J15" i="40"/>
  <c r="I15" i="40"/>
  <c r="H15" i="40"/>
  <c r="G15" i="40"/>
  <c r="F15" i="40"/>
  <c r="E15" i="40"/>
  <c r="D15" i="40"/>
  <c r="N14" i="40"/>
  <c r="O14" i="40" s="1"/>
  <c r="N13" i="40"/>
  <c r="O13" i="40" s="1"/>
  <c r="N12" i="40"/>
  <c r="O12" i="40" s="1"/>
  <c r="M11" i="40"/>
  <c r="L11" i="40"/>
  <c r="K11" i="40"/>
  <c r="J11" i="40"/>
  <c r="I11" i="40"/>
  <c r="I19" i="40" s="1"/>
  <c r="H11" i="40"/>
  <c r="H19" i="40" s="1"/>
  <c r="G11" i="40"/>
  <c r="F11" i="40"/>
  <c r="E11" i="40"/>
  <c r="D11" i="40"/>
  <c r="N10" i="40"/>
  <c r="O10" i="40" s="1"/>
  <c r="N9" i="40"/>
  <c r="O9" i="40" s="1"/>
  <c r="N8" i="40"/>
  <c r="O8" i="40" s="1"/>
  <c r="N7" i="40"/>
  <c r="O7" i="40" s="1"/>
  <c r="N6" i="40"/>
  <c r="O6" i="40" s="1"/>
  <c r="M5" i="40"/>
  <c r="L5" i="40"/>
  <c r="L19" i="40" s="1"/>
  <c r="K5" i="40"/>
  <c r="K19" i="40" s="1"/>
  <c r="J5" i="40"/>
  <c r="J19" i="40" s="1"/>
  <c r="I5" i="40"/>
  <c r="H5" i="40"/>
  <c r="G5" i="40"/>
  <c r="F5" i="40"/>
  <c r="E5" i="40"/>
  <c r="D5" i="40"/>
  <c r="N20" i="39"/>
  <c r="O20" i="39" s="1"/>
  <c r="N19" i="39"/>
  <c r="O19" i="39"/>
  <c r="M18" i="39"/>
  <c r="L18" i="39"/>
  <c r="K18" i="39"/>
  <c r="J18" i="39"/>
  <c r="I18" i="39"/>
  <c r="H18" i="39"/>
  <c r="H21" i="39" s="1"/>
  <c r="G18" i="39"/>
  <c r="F18" i="39"/>
  <c r="E18" i="39"/>
  <c r="D18" i="39"/>
  <c r="N17" i="39"/>
  <c r="O17" i="39"/>
  <c r="M16" i="39"/>
  <c r="L16" i="39"/>
  <c r="K16" i="39"/>
  <c r="J16" i="39"/>
  <c r="I16" i="39"/>
  <c r="H16" i="39"/>
  <c r="G16" i="39"/>
  <c r="F16" i="39"/>
  <c r="E16" i="39"/>
  <c r="D16" i="39"/>
  <c r="N16" i="39" s="1"/>
  <c r="O16" i="39" s="1"/>
  <c r="N15" i="39"/>
  <c r="O15" i="39" s="1"/>
  <c r="M14" i="39"/>
  <c r="L14" i="39"/>
  <c r="K14" i="39"/>
  <c r="J14" i="39"/>
  <c r="I14" i="39"/>
  <c r="H14" i="39"/>
  <c r="G14" i="39"/>
  <c r="F14" i="39"/>
  <c r="E14" i="39"/>
  <c r="D14" i="39"/>
  <c r="N13" i="39"/>
  <c r="O13" i="39"/>
  <c r="N12" i="39"/>
  <c r="O12" i="39" s="1"/>
  <c r="N11" i="39"/>
  <c r="O11" i="39" s="1"/>
  <c r="M10" i="39"/>
  <c r="L10" i="39"/>
  <c r="K10" i="39"/>
  <c r="J10" i="39"/>
  <c r="I10" i="39"/>
  <c r="H10" i="39"/>
  <c r="G10" i="39"/>
  <c r="G21" i="39" s="1"/>
  <c r="F10" i="39"/>
  <c r="E10" i="39"/>
  <c r="D10" i="39"/>
  <c r="N9" i="39"/>
  <c r="O9" i="39" s="1"/>
  <c r="N8" i="39"/>
  <c r="O8" i="39" s="1"/>
  <c r="N7" i="39"/>
  <c r="O7" i="39"/>
  <c r="N6" i="39"/>
  <c r="O6" i="39" s="1"/>
  <c r="M5" i="39"/>
  <c r="M21" i="39" s="1"/>
  <c r="L5" i="39"/>
  <c r="K5" i="39"/>
  <c r="J5" i="39"/>
  <c r="I5" i="39"/>
  <c r="H5" i="39"/>
  <c r="G5" i="39"/>
  <c r="F5" i="39"/>
  <c r="E5" i="39"/>
  <c r="D5" i="39"/>
  <c r="N17" i="38"/>
  <c r="O17" i="38" s="1"/>
  <c r="M16" i="38"/>
  <c r="L16" i="38"/>
  <c r="K16" i="38"/>
  <c r="J16" i="38"/>
  <c r="I16" i="38"/>
  <c r="H16" i="38"/>
  <c r="G16" i="38"/>
  <c r="F16" i="38"/>
  <c r="E16" i="38"/>
  <c r="D16" i="38"/>
  <c r="N15" i="38"/>
  <c r="O15" i="38" s="1"/>
  <c r="N14" i="38"/>
  <c r="O14" i="38" s="1"/>
  <c r="M13" i="38"/>
  <c r="L13" i="38"/>
  <c r="K13" i="38"/>
  <c r="J13" i="38"/>
  <c r="J18" i="38" s="1"/>
  <c r="I13" i="38"/>
  <c r="H13" i="38"/>
  <c r="G13" i="38"/>
  <c r="F13" i="38"/>
  <c r="E13" i="38"/>
  <c r="D13" i="38"/>
  <c r="N13" i="38" s="1"/>
  <c r="O13" i="38" s="1"/>
  <c r="N12" i="38"/>
  <c r="O12" i="38" s="1"/>
  <c r="N11" i="38"/>
  <c r="O11" i="38" s="1"/>
  <c r="M10" i="38"/>
  <c r="L10" i="38"/>
  <c r="L18" i="38" s="1"/>
  <c r="K10" i="38"/>
  <c r="J10" i="38"/>
  <c r="I10" i="38"/>
  <c r="H10" i="38"/>
  <c r="G10" i="38"/>
  <c r="F10" i="38"/>
  <c r="E10" i="38"/>
  <c r="D10" i="38"/>
  <c r="D18" i="38"/>
  <c r="N9" i="38"/>
  <c r="O9" i="38" s="1"/>
  <c r="N8" i="38"/>
  <c r="O8" i="38" s="1"/>
  <c r="N7" i="38"/>
  <c r="O7" i="38" s="1"/>
  <c r="N6" i="38"/>
  <c r="O6" i="38" s="1"/>
  <c r="M5" i="38"/>
  <c r="L5" i="38"/>
  <c r="K5" i="38"/>
  <c r="J5" i="38"/>
  <c r="I5" i="38"/>
  <c r="H5" i="38"/>
  <c r="G5" i="38"/>
  <c r="F5" i="38"/>
  <c r="E5" i="38"/>
  <c r="D5" i="38"/>
  <c r="N5" i="38" s="1"/>
  <c r="O5" i="38" s="1"/>
  <c r="N19" i="37"/>
  <c r="O19" i="37"/>
  <c r="M18" i="37"/>
  <c r="L18" i="37"/>
  <c r="K18" i="37"/>
  <c r="J18" i="37"/>
  <c r="I18" i="37"/>
  <c r="H18" i="37"/>
  <c r="G18" i="37"/>
  <c r="F18" i="37"/>
  <c r="E18" i="37"/>
  <c r="D18" i="37"/>
  <c r="N17" i="37"/>
  <c r="O17" i="37"/>
  <c r="M16" i="37"/>
  <c r="L16" i="37"/>
  <c r="K16" i="37"/>
  <c r="J16" i="37"/>
  <c r="I16" i="37"/>
  <c r="H16" i="37"/>
  <c r="G16" i="37"/>
  <c r="F16" i="37"/>
  <c r="E16" i="37"/>
  <c r="D16" i="37"/>
  <c r="N16" i="37" s="1"/>
  <c r="O16" i="37" s="1"/>
  <c r="N15" i="37"/>
  <c r="O15" i="37"/>
  <c r="M14" i="37"/>
  <c r="L14" i="37"/>
  <c r="K14" i="37"/>
  <c r="J14" i="37"/>
  <c r="I14" i="37"/>
  <c r="H14" i="37"/>
  <c r="G14" i="37"/>
  <c r="F14" i="37"/>
  <c r="E14" i="37"/>
  <c r="D14" i="37"/>
  <c r="N13" i="37"/>
  <c r="O13" i="37"/>
  <c r="N12" i="37"/>
  <c r="O12" i="37"/>
  <c r="N11" i="37"/>
  <c r="O11" i="37" s="1"/>
  <c r="M10" i="37"/>
  <c r="L10" i="37"/>
  <c r="L20" i="37" s="1"/>
  <c r="K10" i="37"/>
  <c r="J10" i="37"/>
  <c r="I10" i="37"/>
  <c r="H10" i="37"/>
  <c r="G10" i="37"/>
  <c r="F10" i="37"/>
  <c r="E10" i="37"/>
  <c r="D10" i="37"/>
  <c r="N9" i="37"/>
  <c r="O9" i="37"/>
  <c r="N8" i="37"/>
  <c r="O8" i="37" s="1"/>
  <c r="N7" i="37"/>
  <c r="O7" i="37" s="1"/>
  <c r="N6" i="37"/>
  <c r="O6" i="37"/>
  <c r="M5" i="37"/>
  <c r="L5" i="37"/>
  <c r="K5" i="37"/>
  <c r="J5" i="37"/>
  <c r="I5" i="37"/>
  <c r="H5" i="37"/>
  <c r="H20" i="37"/>
  <c r="G5" i="37"/>
  <c r="F5" i="37"/>
  <c r="E5" i="37"/>
  <c r="D5" i="37"/>
  <c r="N5" i="37" s="1"/>
  <c r="O5" i="37" s="1"/>
  <c r="N19" i="36"/>
  <c r="O19" i="36"/>
  <c r="M18" i="36"/>
  <c r="L18" i="36"/>
  <c r="K18" i="36"/>
  <c r="J18" i="36"/>
  <c r="I18" i="36"/>
  <c r="H18" i="36"/>
  <c r="G18" i="36"/>
  <c r="F18" i="36"/>
  <c r="E18" i="36"/>
  <c r="D18" i="36"/>
  <c r="N18" i="36" s="1"/>
  <c r="O18" i="36" s="1"/>
  <c r="N17" i="36"/>
  <c r="O17" i="36"/>
  <c r="M16" i="36"/>
  <c r="L16" i="36"/>
  <c r="K16" i="36"/>
  <c r="J16" i="36"/>
  <c r="I16" i="36"/>
  <c r="H16" i="36"/>
  <c r="G16" i="36"/>
  <c r="F16" i="36"/>
  <c r="E16" i="36"/>
  <c r="D16" i="36"/>
  <c r="N15" i="36"/>
  <c r="O15" i="36"/>
  <c r="M14" i="36"/>
  <c r="L14" i="36"/>
  <c r="L20" i="36" s="1"/>
  <c r="K14" i="36"/>
  <c r="J14" i="36"/>
  <c r="I14" i="36"/>
  <c r="I20" i="36" s="1"/>
  <c r="H14" i="36"/>
  <c r="G14" i="36"/>
  <c r="F14" i="36"/>
  <c r="F20" i="36" s="1"/>
  <c r="E14" i="36"/>
  <c r="D14" i="36"/>
  <c r="N13" i="36"/>
  <c r="O13" i="36" s="1"/>
  <c r="N12" i="36"/>
  <c r="O12" i="36" s="1"/>
  <c r="N11" i="36"/>
  <c r="O11" i="36" s="1"/>
  <c r="M10" i="36"/>
  <c r="L10" i="36"/>
  <c r="K10" i="36"/>
  <c r="J10" i="36"/>
  <c r="I10" i="36"/>
  <c r="H10" i="36"/>
  <c r="G10" i="36"/>
  <c r="G20" i="36" s="1"/>
  <c r="F10" i="36"/>
  <c r="E10" i="36"/>
  <c r="E20" i="36" s="1"/>
  <c r="D10" i="36"/>
  <c r="D20" i="36" s="1"/>
  <c r="N9" i="36"/>
  <c r="O9" i="36"/>
  <c r="N8" i="36"/>
  <c r="O8" i="36" s="1"/>
  <c r="N7" i="36"/>
  <c r="O7" i="36" s="1"/>
  <c r="N6" i="36"/>
  <c r="O6" i="36" s="1"/>
  <c r="M5" i="36"/>
  <c r="L5" i="36"/>
  <c r="K5" i="36"/>
  <c r="K20" i="36" s="1"/>
  <c r="J5" i="36"/>
  <c r="I5" i="36"/>
  <c r="H5" i="36"/>
  <c r="G5" i="36"/>
  <c r="F5" i="36"/>
  <c r="E5" i="36"/>
  <c r="D5" i="36"/>
  <c r="N19" i="35"/>
  <c r="O19" i="35" s="1"/>
  <c r="M18" i="35"/>
  <c r="L18" i="35"/>
  <c r="K18" i="35"/>
  <c r="J18" i="35"/>
  <c r="I18" i="35"/>
  <c r="H18" i="35"/>
  <c r="G18" i="35"/>
  <c r="F18" i="35"/>
  <c r="E18" i="35"/>
  <c r="D18" i="35"/>
  <c r="N17" i="35"/>
  <c r="O17" i="35" s="1"/>
  <c r="M16" i="35"/>
  <c r="L16" i="35"/>
  <c r="K16" i="35"/>
  <c r="J16" i="35"/>
  <c r="I16" i="35"/>
  <c r="H16" i="35"/>
  <c r="G16" i="35"/>
  <c r="F16" i="35"/>
  <c r="E16" i="35"/>
  <c r="D16" i="35"/>
  <c r="N15" i="35"/>
  <c r="O15" i="35" s="1"/>
  <c r="M14" i="35"/>
  <c r="L14" i="35"/>
  <c r="K14" i="35"/>
  <c r="J14" i="35"/>
  <c r="I14" i="35"/>
  <c r="H14" i="35"/>
  <c r="G14" i="35"/>
  <c r="F14" i="35"/>
  <c r="E14" i="35"/>
  <c r="D14" i="35"/>
  <c r="N13" i="35"/>
  <c r="O13" i="35" s="1"/>
  <c r="N12" i="35"/>
  <c r="O12" i="35" s="1"/>
  <c r="N11" i="35"/>
  <c r="O11" i="35" s="1"/>
  <c r="M10" i="35"/>
  <c r="L10" i="35"/>
  <c r="K10" i="35"/>
  <c r="J10" i="35"/>
  <c r="J20" i="35" s="1"/>
  <c r="I10" i="35"/>
  <c r="H10" i="35"/>
  <c r="G10" i="35"/>
  <c r="F10" i="35"/>
  <c r="E10" i="35"/>
  <c r="D10" i="35"/>
  <c r="N10" i="35" s="1"/>
  <c r="O10" i="35" s="1"/>
  <c r="N9" i="35"/>
  <c r="O9" i="35" s="1"/>
  <c r="N8" i="35"/>
  <c r="O8" i="35" s="1"/>
  <c r="N7" i="35"/>
  <c r="O7" i="35" s="1"/>
  <c r="N6" i="35"/>
  <c r="O6" i="35" s="1"/>
  <c r="M5" i="35"/>
  <c r="L5" i="35"/>
  <c r="K5" i="35"/>
  <c r="J5" i="35"/>
  <c r="I5" i="35"/>
  <c r="H5" i="35"/>
  <c r="G5" i="35"/>
  <c r="F5" i="35"/>
  <c r="F20" i="35" s="1"/>
  <c r="E5" i="35"/>
  <c r="E20" i="35" s="1"/>
  <c r="D5" i="35"/>
  <c r="N19" i="34"/>
  <c r="O19" i="34"/>
  <c r="M18" i="34"/>
  <c r="L18" i="34"/>
  <c r="K18" i="34"/>
  <c r="J18" i="34"/>
  <c r="I18" i="34"/>
  <c r="H18" i="34"/>
  <c r="G18" i="34"/>
  <c r="F18" i="34"/>
  <c r="E18" i="34"/>
  <c r="D18" i="34"/>
  <c r="N18" i="34"/>
  <c r="O18" i="34" s="1"/>
  <c r="N17" i="34"/>
  <c r="O17" i="34" s="1"/>
  <c r="M16" i="34"/>
  <c r="L16" i="34"/>
  <c r="K16" i="34"/>
  <c r="J16" i="34"/>
  <c r="I16" i="34"/>
  <c r="H16" i="34"/>
  <c r="G16" i="34"/>
  <c r="F16" i="34"/>
  <c r="E16" i="34"/>
  <c r="D16" i="34"/>
  <c r="N15" i="34"/>
  <c r="O15" i="34" s="1"/>
  <c r="M14" i="34"/>
  <c r="L14" i="34"/>
  <c r="K14" i="34"/>
  <c r="J14" i="34"/>
  <c r="I14" i="34"/>
  <c r="H14" i="34"/>
  <c r="G14" i="34"/>
  <c r="F14" i="34"/>
  <c r="E14" i="34"/>
  <c r="D14" i="34"/>
  <c r="D20" i="34" s="1"/>
  <c r="N13" i="34"/>
  <c r="O13" i="34" s="1"/>
  <c r="N12" i="34"/>
  <c r="O12" i="34" s="1"/>
  <c r="N11" i="34"/>
  <c r="O11" i="34" s="1"/>
  <c r="M10" i="34"/>
  <c r="L10" i="34"/>
  <c r="K10" i="34"/>
  <c r="J10" i="34"/>
  <c r="I10" i="34"/>
  <c r="H10" i="34"/>
  <c r="G10" i="34"/>
  <c r="F10" i="34"/>
  <c r="E10" i="34"/>
  <c r="D10" i="34"/>
  <c r="N9" i="34"/>
  <c r="O9" i="34" s="1"/>
  <c r="N8" i="34"/>
  <c r="O8" i="34" s="1"/>
  <c r="N7" i="34"/>
  <c r="O7" i="34" s="1"/>
  <c r="N6" i="34"/>
  <c r="O6" i="34"/>
  <c r="M5" i="34"/>
  <c r="L5" i="34"/>
  <c r="L20" i="34" s="1"/>
  <c r="K5" i="34"/>
  <c r="K20" i="34" s="1"/>
  <c r="J5" i="34"/>
  <c r="J20" i="34" s="1"/>
  <c r="I5" i="34"/>
  <c r="H5" i="34"/>
  <c r="G5" i="34"/>
  <c r="F5" i="34"/>
  <c r="E5" i="34"/>
  <c r="D5" i="34"/>
  <c r="E17" i="33"/>
  <c r="F17" i="33"/>
  <c r="G17" i="33"/>
  <c r="H17" i="33"/>
  <c r="I17" i="33"/>
  <c r="J17" i="33"/>
  <c r="K17" i="33"/>
  <c r="L17" i="33"/>
  <c r="M17" i="33"/>
  <c r="D17" i="33"/>
  <c r="N17" i="33" s="1"/>
  <c r="O17" i="33" s="1"/>
  <c r="E15" i="33"/>
  <c r="F15" i="33"/>
  <c r="F19" i="33" s="1"/>
  <c r="G15" i="33"/>
  <c r="H15" i="33"/>
  <c r="I15" i="33"/>
  <c r="J15" i="33"/>
  <c r="K15" i="33"/>
  <c r="L15" i="33"/>
  <c r="M15" i="33"/>
  <c r="E13" i="33"/>
  <c r="F13" i="33"/>
  <c r="G13" i="33"/>
  <c r="H13" i="33"/>
  <c r="I13" i="33"/>
  <c r="J13" i="33"/>
  <c r="K13" i="33"/>
  <c r="L13" i="33"/>
  <c r="M13" i="33"/>
  <c r="E10" i="33"/>
  <c r="F10" i="33"/>
  <c r="G10" i="33"/>
  <c r="H10" i="33"/>
  <c r="I10" i="33"/>
  <c r="J10" i="33"/>
  <c r="K10" i="33"/>
  <c r="L10" i="33"/>
  <c r="M10" i="33"/>
  <c r="E5" i="33"/>
  <c r="F5" i="33"/>
  <c r="G5" i="33"/>
  <c r="H5" i="33"/>
  <c r="H19" i="33" s="1"/>
  <c r="I5" i="33"/>
  <c r="J5" i="33"/>
  <c r="J19" i="33"/>
  <c r="K5" i="33"/>
  <c r="K19" i="33" s="1"/>
  <c r="L5" i="33"/>
  <c r="M5" i="33"/>
  <c r="D15" i="33"/>
  <c r="D13" i="33"/>
  <c r="N13" i="33" s="1"/>
  <c r="O13" i="33" s="1"/>
  <c r="D10" i="33"/>
  <c r="N10" i="33"/>
  <c r="O10" i="33" s="1"/>
  <c r="D5" i="33"/>
  <c r="N18" i="33"/>
  <c r="O18" i="33" s="1"/>
  <c r="N16" i="33"/>
  <c r="O16" i="33" s="1"/>
  <c r="N12" i="33"/>
  <c r="O12" i="33"/>
  <c r="N6" i="33"/>
  <c r="O6" i="33" s="1"/>
  <c r="N7" i="33"/>
  <c r="O7" i="33" s="1"/>
  <c r="N8" i="33"/>
  <c r="O8" i="33" s="1"/>
  <c r="N9" i="33"/>
  <c r="O9" i="33" s="1"/>
  <c r="N14" i="33"/>
  <c r="O14" i="33" s="1"/>
  <c r="N11" i="33"/>
  <c r="O11" i="33"/>
  <c r="H20" i="34"/>
  <c r="N10" i="38"/>
  <c r="O10" i="38" s="1"/>
  <c r="N10" i="41"/>
  <c r="O10" i="41" s="1"/>
  <c r="N16" i="41"/>
  <c r="O16" i="41" s="1"/>
  <c r="E18" i="44" l="1"/>
  <c r="E21" i="39"/>
  <c r="L20" i="47"/>
  <c r="N5" i="39"/>
  <c r="O5" i="39" s="1"/>
  <c r="N10" i="45"/>
  <c r="O10" i="45" s="1"/>
  <c r="K18" i="41"/>
  <c r="D18" i="43"/>
  <c r="N16" i="43"/>
  <c r="O16" i="43" s="1"/>
  <c r="J18" i="46"/>
  <c r="I19" i="33"/>
  <c r="N10" i="34"/>
  <c r="O10" i="34" s="1"/>
  <c r="M20" i="35"/>
  <c r="H20" i="36"/>
  <c r="N20" i="36" s="1"/>
  <c r="O20" i="36" s="1"/>
  <c r="E18" i="38"/>
  <c r="N18" i="38" s="1"/>
  <c r="O18" i="38" s="1"/>
  <c r="K21" i="39"/>
  <c r="N5" i="41"/>
  <c r="O5" i="41" s="1"/>
  <c r="F18" i="38"/>
  <c r="N16" i="38"/>
  <c r="O16" i="38" s="1"/>
  <c r="L21" i="39"/>
  <c r="N11" i="40"/>
  <c r="O11" i="40" s="1"/>
  <c r="H18" i="41"/>
  <c r="F18" i="43"/>
  <c r="G18" i="43"/>
  <c r="L18" i="46"/>
  <c r="L18" i="42"/>
  <c r="D18" i="41"/>
  <c r="N14" i="42"/>
  <c r="O14" i="42" s="1"/>
  <c r="E18" i="43"/>
  <c r="K18" i="43"/>
  <c r="M18" i="44"/>
  <c r="J20" i="36"/>
  <c r="N16" i="36"/>
  <c r="O16" i="36" s="1"/>
  <c r="N14" i="37"/>
  <c r="O14" i="37" s="1"/>
  <c r="G18" i="38"/>
  <c r="I18" i="41"/>
  <c r="D18" i="45"/>
  <c r="N14" i="46"/>
  <c r="O14" i="46" s="1"/>
  <c r="N16" i="35"/>
  <c r="O16" i="35" s="1"/>
  <c r="K20" i="37"/>
  <c r="I18" i="44"/>
  <c r="N18" i="44" s="1"/>
  <c r="O18" i="44" s="1"/>
  <c r="M20" i="36"/>
  <c r="G19" i="33"/>
  <c r="M20" i="34"/>
  <c r="N14" i="35"/>
  <c r="O14" i="35" s="1"/>
  <c r="H18" i="38"/>
  <c r="J21" i="39"/>
  <c r="N5" i="40"/>
  <c r="O5" i="40" s="1"/>
  <c r="G19" i="40"/>
  <c r="M19" i="40"/>
  <c r="J18" i="41"/>
  <c r="H18" i="43"/>
  <c r="N5" i="45"/>
  <c r="O5" i="45" s="1"/>
  <c r="I20" i="37"/>
  <c r="N15" i="33"/>
  <c r="O15" i="33" s="1"/>
  <c r="N5" i="35"/>
  <c r="O5" i="35" s="1"/>
  <c r="M19" i="33"/>
  <c r="K20" i="47"/>
  <c r="H20" i="35"/>
  <c r="J20" i="37"/>
  <c r="N20" i="37" s="1"/>
  <c r="O20" i="37" s="1"/>
  <c r="N15" i="40"/>
  <c r="O15" i="40" s="1"/>
  <c r="L20" i="35"/>
  <c r="E19" i="33"/>
  <c r="I20" i="35"/>
  <c r="F19" i="40"/>
  <c r="J18" i="43"/>
  <c r="G18" i="45"/>
  <c r="L19" i="33"/>
  <c r="N5" i="34"/>
  <c r="O5" i="34" s="1"/>
  <c r="M18" i="41"/>
  <c r="H18" i="45"/>
  <c r="F20" i="47"/>
  <c r="O18" i="47"/>
  <c r="P18" i="47" s="1"/>
  <c r="N16" i="44"/>
  <c r="O16" i="44" s="1"/>
  <c r="M20" i="47"/>
  <c r="M20" i="37"/>
  <c r="I21" i="39"/>
  <c r="E18" i="41"/>
  <c r="N18" i="41" s="1"/>
  <c r="O18" i="41" s="1"/>
  <c r="I18" i="46"/>
  <c r="K18" i="45"/>
  <c r="G18" i="46"/>
  <c r="N18" i="46" s="1"/>
  <c r="O18" i="46" s="1"/>
  <c r="N5" i="44"/>
  <c r="O5" i="44" s="1"/>
  <c r="F20" i="34"/>
  <c r="D20" i="37"/>
  <c r="N18" i="37"/>
  <c r="O18" i="37" s="1"/>
  <c r="K18" i="38"/>
  <c r="L18" i="43"/>
  <c r="I18" i="45"/>
  <c r="E20" i="47"/>
  <c r="F18" i="44"/>
  <c r="N20" i="47"/>
  <c r="H18" i="46"/>
  <c r="K20" i="35"/>
  <c r="N10" i="42"/>
  <c r="O10" i="42" s="1"/>
  <c r="F21" i="39"/>
  <c r="N21" i="39" s="1"/>
  <c r="O21" i="39" s="1"/>
  <c r="D18" i="42"/>
  <c r="N14" i="43"/>
  <c r="O14" i="43" s="1"/>
  <c r="J18" i="45"/>
  <c r="I18" i="42"/>
  <c r="N18" i="42" s="1"/>
  <c r="O18" i="42" s="1"/>
  <c r="N16" i="34"/>
  <c r="O16" i="34" s="1"/>
  <c r="N5" i="46"/>
  <c r="O5" i="46" s="1"/>
  <c r="N18" i="35"/>
  <c r="O18" i="35" s="1"/>
  <c r="I18" i="38"/>
  <c r="E19" i="40"/>
  <c r="G20" i="34"/>
  <c r="E20" i="37"/>
  <c r="N5" i="42"/>
  <c r="O5" i="42" s="1"/>
  <c r="F20" i="37"/>
  <c r="N18" i="39"/>
  <c r="O18" i="39" s="1"/>
  <c r="E18" i="42"/>
  <c r="N10" i="44"/>
  <c r="O10" i="44" s="1"/>
  <c r="G20" i="47"/>
  <c r="H18" i="44"/>
  <c r="M18" i="42"/>
  <c r="J18" i="44"/>
  <c r="F18" i="41"/>
  <c r="I18" i="43"/>
  <c r="F18" i="45"/>
  <c r="N5" i="33"/>
  <c r="O5" i="33" s="1"/>
  <c r="I20" i="34"/>
  <c r="D20" i="35"/>
  <c r="G20" i="37"/>
  <c r="M18" i="38"/>
  <c r="D21" i="39"/>
  <c r="F18" i="42"/>
  <c r="K18" i="42"/>
  <c r="L18" i="45"/>
  <c r="H20" i="47"/>
  <c r="O24" i="48"/>
  <c r="P24" i="48" s="1"/>
  <c r="N18" i="43"/>
  <c r="O18" i="43" s="1"/>
  <c r="N14" i="39"/>
  <c r="O14" i="39" s="1"/>
  <c r="O5" i="47"/>
  <c r="P5" i="47" s="1"/>
  <c r="N5" i="36"/>
  <c r="O5" i="36" s="1"/>
  <c r="D19" i="33"/>
  <c r="N10" i="37"/>
  <c r="O10" i="37" s="1"/>
  <c r="N14" i="36"/>
  <c r="O14" i="36" s="1"/>
  <c r="E18" i="45"/>
  <c r="N14" i="34"/>
  <c r="O14" i="34" s="1"/>
  <c r="N10" i="39"/>
  <c r="O10" i="39" s="1"/>
  <c r="D19" i="40"/>
  <c r="N19" i="40" s="1"/>
  <c r="O19" i="40" s="1"/>
  <c r="G20" i="35"/>
  <c r="G18" i="44"/>
  <c r="N5" i="43"/>
  <c r="O5" i="43" s="1"/>
  <c r="N10" i="36"/>
  <c r="O10" i="36" s="1"/>
  <c r="E20" i="34"/>
  <c r="N20" i="34" s="1"/>
  <c r="O20" i="34" s="1"/>
  <c r="E18" i="46"/>
  <c r="N20" i="35" l="1"/>
  <c r="O20" i="35" s="1"/>
  <c r="O20" i="47"/>
  <c r="P20" i="47" s="1"/>
  <c r="N19" i="33"/>
  <c r="O19" i="33" s="1"/>
  <c r="N18" i="45"/>
  <c r="O18" i="45" s="1"/>
</calcChain>
</file>

<file path=xl/sharedStrings.xml><?xml version="1.0" encoding="utf-8"?>
<sst xmlns="http://schemas.openxmlformats.org/spreadsheetml/2006/main" count="607" uniqueCount="83">
  <si>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</si>
  <si>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</si>
  <si>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</si>
  <si>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</si>
  <si>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</si>
  <si>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</si>
  <si>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</si>
  <si>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</si>
  <si>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</si>
  <si>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</si>
  <si>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</si>
  <si>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</si>
  <si>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</si>
  <si>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</si>
  <si>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</si>
  <si>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</si>
  <si>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</si>
  <si>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</si>
  <si>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</si>
  <si>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Executive</t>
  </si>
  <si>
    <t>Financial and Administrative</t>
  </si>
  <si>
    <t>Legal Counsel</t>
  </si>
  <si>
    <t>Comprehensive Planning</t>
  </si>
  <si>
    <t>Public Safety</t>
  </si>
  <si>
    <t>Law Enforcement</t>
  </si>
  <si>
    <t>Other Public Safety</t>
  </si>
  <si>
    <t>Physical Environment</t>
  </si>
  <si>
    <t>Other Physical Environment</t>
  </si>
  <si>
    <t>Transportation</t>
  </si>
  <si>
    <t>Road and Street Facilities</t>
  </si>
  <si>
    <t>Capital Lease Acquisitions</t>
  </si>
  <si>
    <t>Other Uses and Non-Operating</t>
  </si>
  <si>
    <t>2009 Municipal Population:</t>
  </si>
  <si>
    <t>St. Leo Expenditures Reported by Account Code and Fund Type</t>
  </si>
  <si>
    <t>Local Fiscal Year Ended September 30, 2010</t>
  </si>
  <si>
    <t>Fire Control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</si>
  <si>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</si>
  <si>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</si>
  <si>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</si>
  <si>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</si>
  <si>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</si>
  <si>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2012 Municipal Population:</t>
  </si>
  <si>
    <t>Local Fiscal Year Ended September 30, 2013</t>
  </si>
  <si>
    <t>2013 Municipal Population:</t>
  </si>
  <si>
    <t>Local Fiscal Year Ended September 30, 2008</t>
  </si>
  <si>
    <t>Garbage / Solid Waste Control Services</t>
  </si>
  <si>
    <t>2008 Municipal Population:</t>
  </si>
  <si>
    <t>Local Fiscal Year Ended September 30, 2014</t>
  </si>
  <si>
    <t>Road / Street Facilities</t>
  </si>
  <si>
    <t>Other Uses</t>
  </si>
  <si>
    <t>Interfund Transfers Out</t>
  </si>
  <si>
    <t>2014 Municipal Population:</t>
  </si>
  <si>
    <t>Local Fiscal Year Ended September 30, 2007</t>
  </si>
  <si>
    <t>Debt Service Payments</t>
  </si>
  <si>
    <t>2007 Municipal Population:</t>
  </si>
  <si>
    <t>Local Fiscal Year Ended September 30, 2015</t>
  </si>
  <si>
    <t>Garbage / Solid Waste</t>
  </si>
  <si>
    <t>2015 Municipal Population:</t>
  </si>
  <si>
    <t>Local Fiscal Year Ended September 30, 2016</t>
  </si>
  <si>
    <t>2016 Municipal Population:</t>
  </si>
  <si>
    <t>Local Fiscal Year Ended September 30, 2017</t>
  </si>
  <si>
    <t>Legislative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</si>
  <si>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</si>
  <si>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</si>
  <si>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</si>
  <si>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</si>
  <si>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</si>
  <si>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</si>
  <si>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Protective Inspections</t>
  </si>
  <si>
    <t>2020 Municipal Population:</t>
  </si>
  <si>
    <t>Local Fiscal Year Ended September 30, 2021</t>
  </si>
  <si>
    <t>Per Capita Account</t>
  </si>
  <si>
    <t>Custodial</t>
  </si>
  <si>
    <t>Total Account</t>
  </si>
  <si>
    <t>Proprietary - Other Non-Operating Disbursements</t>
  </si>
  <si>
    <t>2021 Municipal Population:</t>
  </si>
  <si>
    <t>Local Fiscal Year Ended September 30, 2022</t>
  </si>
  <si>
    <t>Culture / Recreation</t>
  </si>
  <si>
    <t>Special Events</t>
  </si>
  <si>
    <t>Non-Cash Transfers Out from General Fixed Asset Account Group (GFAAG)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</si>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</sst>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8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5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8" fillId="2" borderId="12" xfId="0" applyNumberFormat="1" applyFont="1" applyFill="1" applyBorder="1" applyAlignment="1" applyProtection="1">
      <alignment horizontal="center" vertical="center" wrapText="1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0" fontId="9" fillId="2" borderId="14" xfId="0" applyFont="1" applyFill="1" applyBorder="1" applyAlignment="1" applyProtection="1">
      <alignment horizontal="center" vertical="center"/>
    </xf>
    <xf numFmtId="0" fontId="9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2" fillId="0" borderId="0" xfId="0" applyFont="1" applyAlignment="1" applyProtection="1">
      <alignment horizontal="center"/>
    </xf>
    <xf numFmtId="0" fontId="1" fillId="0" borderId="0" xfId="0" applyFont="1"/>
    <xf numFmtId="0" fontId="14" fillId="2" borderId="14" xfId="0" applyFont="1" applyFill="1" applyBorder="1" applyAlignment="1" applyProtection="1">
      <alignment horizontal="center" vertical="center"/>
    </xf>
    <xf numFmtId="0" fontId="14" fillId="2" borderId="15" xfId="0" applyFont="1" applyFill="1" applyBorder="1" applyAlignment="1" applyProtection="1">
      <alignment horizontal="center" vertical="center"/>
    </xf>
    <xf numFmtId="0" fontId="13" fillId="0" borderId="0" xfId="0" applyFont="1" applyAlignment="1" applyProtection="1"/>
    <xf numFmtId="37" fontId="13" fillId="2" borderId="12" xfId="0" applyNumberFormat="1" applyFont="1" applyFill="1" applyBorder="1" applyAlignment="1" applyProtection="1">
      <alignment horizontal="center" vertical="center" wrapText="1"/>
    </xf>
    <xf numFmtId="37" fontId="13" fillId="2" borderId="13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Alignment="1" applyProtection="1">
      <alignment horizontal="right"/>
    </xf>
    <xf numFmtId="0" fontId="16" fillId="0" borderId="0" xfId="0" applyFont="1" applyAlignment="1" applyProtection="1">
      <alignment horizontal="center"/>
    </xf>
    <xf numFmtId="0" fontId="13" fillId="2" borderId="4" xfId="0" applyFont="1" applyFill="1" applyBorder="1" applyAlignment="1" applyProtection="1">
      <alignment vertical="center"/>
    </xf>
    <xf numFmtId="0" fontId="13" fillId="2" borderId="8" xfId="0" applyFont="1" applyFill="1" applyBorder="1" applyAlignment="1" applyProtection="1">
      <alignment vertical="center"/>
    </xf>
    <xf numFmtId="42" fontId="13" fillId="2" borderId="9" xfId="0" applyNumberFormat="1" applyFont="1" applyFill="1" applyBorder="1" applyAlignment="1" applyProtection="1">
      <alignment vertical="center"/>
    </xf>
    <xf numFmtId="42" fontId="13" fillId="2" borderId="10" xfId="0" applyNumberFormat="1" applyFont="1" applyFill="1" applyBorder="1" applyAlignment="1" applyProtection="1">
      <alignment vertical="center"/>
    </xf>
    <xf numFmtId="44" fontId="13" fillId="2" borderId="5" xfId="0" applyNumberFormat="1" applyFont="1" applyFill="1" applyBorder="1" applyAlignment="1" applyProtection="1">
      <alignment vertical="center"/>
    </xf>
    <xf numFmtId="44" fontId="16" fillId="0" borderId="0" xfId="0" applyNumberFormat="1" applyFont="1" applyProtection="1"/>
    <xf numFmtId="0" fontId="17" fillId="0" borderId="0" xfId="0" applyFont="1" applyProtection="1"/>
    <xf numFmtId="0" fontId="17" fillId="0" borderId="1" xfId="0" applyFont="1" applyBorder="1" applyAlignment="1" applyProtection="1">
      <alignment vertical="center"/>
    </xf>
    <xf numFmtId="1" fontId="17" fillId="0" borderId="20" xfId="0" applyNumberFormat="1" applyFont="1" applyBorder="1" applyAlignment="1" applyProtection="1">
      <alignment horizontal="center" vertical="center"/>
    </xf>
    <xf numFmtId="0" fontId="17" fillId="0" borderId="6" xfId="0" applyFont="1" applyBorder="1" applyAlignment="1" applyProtection="1">
      <alignment vertical="center"/>
    </xf>
    <xf numFmtId="42" fontId="17" fillId="0" borderId="11" xfId="0" applyNumberFormat="1" applyFont="1" applyBorder="1" applyAlignment="1" applyProtection="1">
      <alignment vertical="center"/>
    </xf>
    <xf numFmtId="44" fontId="17" fillId="0" borderId="21" xfId="0" applyNumberFormat="1" applyFont="1" applyBorder="1" applyAlignment="1" applyProtection="1">
      <alignment vertical="center"/>
    </xf>
    <xf numFmtId="43" fontId="17" fillId="0" borderId="0" xfId="0" applyNumberFormat="1" applyFont="1" applyProtection="1"/>
    <xf numFmtId="0" fontId="13" fillId="2" borderId="1" xfId="0" applyFont="1" applyFill="1" applyBorder="1" applyAlignment="1" applyProtection="1">
      <alignment vertical="center"/>
    </xf>
    <xf numFmtId="0" fontId="13" fillId="2" borderId="11" xfId="0" applyFont="1" applyFill="1" applyBorder="1" applyAlignment="1" applyProtection="1">
      <alignment vertical="center"/>
    </xf>
    <xf numFmtId="0" fontId="13" fillId="2" borderId="6" xfId="0" applyFont="1" applyFill="1" applyBorder="1" applyAlignment="1" applyProtection="1">
      <alignment vertical="center"/>
    </xf>
    <xf numFmtId="42" fontId="13" fillId="2" borderId="11" xfId="0" applyNumberFormat="1" applyFont="1" applyFill="1" applyBorder="1" applyAlignment="1" applyProtection="1">
      <alignment vertical="center"/>
    </xf>
    <xf numFmtId="42" fontId="13" fillId="2" borderId="20" xfId="0" applyNumberFormat="1" applyFont="1" applyFill="1" applyBorder="1" applyAlignment="1" applyProtection="1">
      <alignment vertical="center"/>
    </xf>
    <xf numFmtId="44" fontId="13" fillId="2" borderId="21" xfId="0" applyNumberFormat="1" applyFont="1" applyFill="1" applyBorder="1" applyAlignment="1" applyProtection="1">
      <alignment vertical="center"/>
    </xf>
    <xf numFmtId="43" fontId="16" fillId="0" borderId="0" xfId="0" applyNumberFormat="1" applyFont="1" applyProtection="1"/>
    <xf numFmtId="0" fontId="13" fillId="2" borderId="2" xfId="0" applyFont="1" applyFill="1" applyBorder="1" applyAlignment="1" applyProtection="1">
      <alignment vertical="center"/>
    </xf>
    <xf numFmtId="0" fontId="13" fillId="2" borderId="3" xfId="0" applyFont="1" applyFill="1" applyBorder="1" applyAlignment="1" applyProtection="1">
      <alignment vertical="center"/>
    </xf>
    <xf numFmtId="0" fontId="13" fillId="2" borderId="7" xfId="0" applyFont="1" applyFill="1" applyBorder="1" applyAlignment="1" applyProtection="1">
      <alignment vertical="center"/>
    </xf>
    <xf numFmtId="42" fontId="13" fillId="2" borderId="3" xfId="0" applyNumberFormat="1" applyFont="1" applyFill="1" applyBorder="1" applyAlignment="1" applyProtection="1">
      <alignment vertical="center"/>
    </xf>
    <xf numFmtId="44" fontId="13" fillId="2" borderId="16" xfId="0" applyNumberFormat="1" applyFont="1" applyFill="1" applyBorder="1" applyAlignment="1" applyProtection="1">
      <alignment vertical="center"/>
    </xf>
    <xf numFmtId="0" fontId="16" fillId="0" borderId="0" xfId="0" applyFont="1" applyProtection="1"/>
    <xf numFmtId="0" fontId="13" fillId="0" borderId="0" xfId="0" applyFont="1" applyProtection="1"/>
    <xf numFmtId="0" fontId="17" fillId="0" borderId="4" xfId="0" applyFont="1" applyBorder="1" applyAlignment="1" applyProtection="1">
      <alignment vertical="center"/>
    </xf>
    <xf numFmtId="0" fontId="17" fillId="0" borderId="0" xfId="0" applyFont="1" applyBorder="1" applyAlignment="1" applyProtection="1">
      <alignment vertical="center"/>
    </xf>
    <xf numFmtId="37" fontId="17" fillId="0" borderId="0" xfId="0" applyNumberFormat="1" applyFont="1" applyBorder="1" applyAlignment="1" applyProtection="1">
      <alignment vertical="center"/>
    </xf>
    <xf numFmtId="0" fontId="17" fillId="0" borderId="5" xfId="0" applyFont="1" applyBorder="1" applyAlignment="1" applyProtection="1">
      <alignment vertical="center"/>
    </xf>
    <xf numFmtId="0" fontId="17" fillId="0" borderId="17" xfId="0" applyFont="1" applyBorder="1" applyAlignment="1" applyProtection="1">
      <alignment vertical="center"/>
    </xf>
    <xf numFmtId="0" fontId="17" fillId="0" borderId="18" xfId="0" applyFont="1" applyBorder="1" applyAlignment="1" applyProtection="1">
      <alignment vertical="center"/>
    </xf>
    <xf numFmtId="37" fontId="17" fillId="0" borderId="18" xfId="0" applyNumberFormat="1" applyFont="1" applyBorder="1" applyAlignment="1" applyProtection="1">
      <alignment vertical="center"/>
    </xf>
    <xf numFmtId="41" fontId="17" fillId="0" borderId="19" xfId="0" applyNumberFormat="1" applyFont="1" applyBorder="1" applyAlignment="1" applyProtection="1">
      <alignment vertical="center"/>
    </xf>
    <xf numFmtId="37" fontId="17" fillId="0" borderId="0" xfId="0" applyNumberFormat="1" applyFont="1" applyProtection="1"/>
    <xf numFmtId="0" fontId="6" fillId="0" borderId="0" xfId="0" applyFont="1" applyAlignment="1">
      <alignment horizontal="center"/>
    </xf>
    <xf numFmtId="0" fontId="9" fillId="2" borderId="14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2" fillId="0" borderId="0" xfId="0" applyFont="1"/>
    <xf numFmtId="37" fontId="8" fillId="2" borderId="12" xfId="0" applyNumberFormat="1" applyFont="1" applyFill="1" applyBorder="1" applyAlignment="1">
      <alignment horizontal="center" vertical="center" wrapText="1"/>
    </xf>
    <xf numFmtId="37" fontId="8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4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8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37" fontId="17" fillId="0" borderId="18" xfId="0" applyNumberFormat="1" applyFont="1" applyBorder="1" applyAlignment="1" applyProtection="1">
      <alignment horizontal="right" vertical="center"/>
    </xf>
    <xf numFmtId="0" fontId="17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7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0" fontId="12" fillId="0" borderId="5" xfId="0" applyFont="1" applyBorder="1" applyAlignment="1" applyProtection="1">
      <alignment horizontal="center" vertical="center"/>
    </xf>
    <xf numFmtId="0" fontId="13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4" fillId="2" borderId="31" xfId="0" applyFont="1" applyFill="1" applyBorder="1" applyAlignment="1" applyProtection="1">
      <alignment horizontal="center" vertical="center"/>
    </xf>
    <xf numFmtId="0" fontId="14" fillId="2" borderId="8" xfId="0" applyFont="1" applyFill="1" applyBorder="1" applyAlignment="1" applyProtection="1">
      <alignment horizontal="center" vertical="center"/>
    </xf>
    <xf numFmtId="0" fontId="14" fillId="2" borderId="32" xfId="0" applyFont="1" applyFill="1" applyBorder="1" applyAlignment="1" applyProtection="1">
      <alignment horizontal="center" vertical="center"/>
    </xf>
    <xf numFmtId="37" fontId="13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2DC5C-A8AA-4396-8B3F-40FB44660763}">
  <sheetPr>
    <pageSetUpPr fitToPage="1"/>
  </sheetPr>
  <dimension ref="A1:ED27"/>
  <sheetViews>
    <sheetView tabSelected="1" workbookViewId="0">
      <selection sqref="A1:P1"/>
    </sheetView>
  </sheetViews>
  <sheetFormatPr defaultColWidth="9.77734375" defaultRowHeight="15"/>
  <cols>
    <col min="1" max="1" width="1.77734375" style="104" customWidth="1"/>
    <col min="2" max="2" width="6.77734375" style="104" customWidth="1"/>
    <col min="3" max="3" width="55.77734375" style="104" customWidth="1"/>
    <col min="4" max="5" width="16.77734375" style="132" customWidth="1"/>
    <col min="6" max="7" width="15.77734375" style="132" customWidth="1"/>
    <col min="8" max="8" width="13.77734375" style="132" customWidth="1"/>
    <col min="9" max="10" width="15.77734375" style="132" customWidth="1"/>
    <col min="11" max="14" width="13.77734375" style="132" customWidth="1"/>
    <col min="15" max="15" width="16.77734375" style="132" customWidth="1"/>
    <col min="16" max="16" width="13.77734375" style="104" customWidth="1"/>
    <col min="17" max="18" width="9.77734375" style="104"/>
  </cols>
  <sheetData>
    <row r="1" spans="1:134" ht="27.75">
      <c r="A1" s="140" t="s">
        <v>33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2"/>
      <c r="Q1" s="90"/>
      <c r="R1"/>
    </row>
    <row r="2" spans="1:134" ht="24" thickBot="1">
      <c r="A2" s="143" t="s">
        <v>81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5"/>
      <c r="Q2" s="90"/>
      <c r="R2"/>
    </row>
    <row r="3" spans="1:134" ht="18" customHeight="1">
      <c r="A3" s="146" t="s">
        <v>12</v>
      </c>
      <c r="B3" s="147"/>
      <c r="C3" s="148"/>
      <c r="D3" s="152" t="s">
        <v>6</v>
      </c>
      <c r="E3" s="153"/>
      <c r="F3" s="153"/>
      <c r="G3" s="153"/>
      <c r="H3" s="154"/>
      <c r="I3" s="152" t="s">
        <v>7</v>
      </c>
      <c r="J3" s="154"/>
      <c r="K3" s="152" t="s">
        <v>9</v>
      </c>
      <c r="L3" s="153"/>
      <c r="M3" s="154"/>
      <c r="N3" s="91"/>
      <c r="O3" s="92"/>
      <c r="P3" s="155" t="s">
        <v>71</v>
      </c>
      <c r="Q3" s="93"/>
      <c r="R3"/>
    </row>
    <row r="4" spans="1:134" ht="32.25" customHeight="1" thickBot="1">
      <c r="A4" s="149"/>
      <c r="B4" s="150"/>
      <c r="C4" s="151"/>
      <c r="D4" s="94" t="s">
        <v>0</v>
      </c>
      <c r="E4" s="94" t="s">
        <v>13</v>
      </c>
      <c r="F4" s="94" t="s">
        <v>14</v>
      </c>
      <c r="G4" s="94" t="s">
        <v>15</v>
      </c>
      <c r="H4" s="94" t="s">
        <v>1</v>
      </c>
      <c r="I4" s="94" t="s">
        <v>2</v>
      </c>
      <c r="J4" s="95" t="s">
        <v>16</v>
      </c>
      <c r="K4" s="95" t="s">
        <v>3</v>
      </c>
      <c r="L4" s="95" t="s">
        <v>4</v>
      </c>
      <c r="M4" s="95" t="s">
        <v>72</v>
      </c>
      <c r="N4" s="95" t="s">
        <v>5</v>
      </c>
      <c r="O4" s="95" t="s">
        <v>73</v>
      </c>
      <c r="P4" s="156"/>
      <c r="Q4" s="96"/>
      <c r="R4" s="97"/>
      <c r="S4" s="97"/>
      <c r="T4" s="97"/>
      <c r="U4" s="97"/>
      <c r="V4" s="97"/>
      <c r="W4" s="97"/>
      <c r="X4" s="97"/>
      <c r="Y4" s="97"/>
      <c r="Z4" s="97"/>
      <c r="AA4" s="97"/>
      <c r="AB4" s="97"/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7"/>
      <c r="BY4" s="97"/>
      <c r="BZ4" s="97"/>
      <c r="CA4" s="97"/>
      <c r="CB4" s="97"/>
      <c r="CC4" s="97"/>
      <c r="CD4" s="97"/>
      <c r="CE4" s="97"/>
      <c r="CF4" s="97"/>
      <c r="CG4" s="97"/>
      <c r="CH4" s="97"/>
      <c r="CI4" s="97"/>
      <c r="CJ4" s="97"/>
      <c r="CK4" s="97"/>
      <c r="CL4" s="97"/>
      <c r="CM4" s="97"/>
      <c r="CN4" s="97"/>
      <c r="CO4" s="97"/>
      <c r="CP4" s="97"/>
      <c r="CQ4" s="97"/>
      <c r="CR4" s="97"/>
      <c r="CS4" s="97"/>
      <c r="CT4" s="97"/>
      <c r="CU4" s="97"/>
      <c r="CV4" s="97"/>
      <c r="CW4" s="97"/>
      <c r="CX4" s="97"/>
      <c r="CY4" s="97"/>
      <c r="CZ4" s="97"/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7"/>
      <c r="DP4" s="97"/>
      <c r="DQ4" s="97"/>
      <c r="DR4" s="97"/>
      <c r="DS4" s="97"/>
      <c r="DT4" s="97"/>
      <c r="DU4" s="97"/>
      <c r="DV4" s="97"/>
      <c r="DW4" s="97"/>
      <c r="DX4" s="97"/>
      <c r="DY4" s="97"/>
      <c r="DZ4" s="97"/>
      <c r="EA4" s="97"/>
      <c r="EB4" s="97"/>
      <c r="EC4" s="97"/>
      <c r="ED4" s="97"/>
    </row>
    <row r="5" spans="1:134" ht="15.75">
      <c r="A5" s="98" t="s">
        <v>18</v>
      </c>
      <c r="B5" s="99"/>
      <c r="C5" s="99"/>
      <c r="D5" s="100">
        <f>SUM(D6:D9)</f>
        <v>262347</v>
      </c>
      <c r="E5" s="100">
        <f>SUM(E6:E9)</f>
        <v>0</v>
      </c>
      <c r="F5" s="100">
        <f>SUM(F6:F9)</f>
        <v>0</v>
      </c>
      <c r="G5" s="100">
        <f>SUM(G6:G9)</f>
        <v>0</v>
      </c>
      <c r="H5" s="100">
        <f>SUM(H6:H9)</f>
        <v>0</v>
      </c>
      <c r="I5" s="100">
        <f>SUM(I6:I9)</f>
        <v>0</v>
      </c>
      <c r="J5" s="100">
        <f>SUM(J6:J9)</f>
        <v>0</v>
      </c>
      <c r="K5" s="100">
        <f>SUM(K6:K9)</f>
        <v>0</v>
      </c>
      <c r="L5" s="100">
        <f>SUM(L6:L9)</f>
        <v>0</v>
      </c>
      <c r="M5" s="100">
        <f>SUM(M6:M9)</f>
        <v>0</v>
      </c>
      <c r="N5" s="100">
        <f>SUM(N6:N9)</f>
        <v>0</v>
      </c>
      <c r="O5" s="101">
        <f>SUM(D5:N5)</f>
        <v>262347</v>
      </c>
      <c r="P5" s="102">
        <f>(O5/P$25)</f>
        <v>106.55848903330626</v>
      </c>
      <c r="Q5" s="103"/>
    </row>
    <row r="6" spans="1:134">
      <c r="A6" s="105"/>
      <c r="B6" s="106">
        <v>512</v>
      </c>
      <c r="C6" s="107" t="s">
        <v>19</v>
      </c>
      <c r="D6" s="108">
        <v>89034</v>
      </c>
      <c r="E6" s="108">
        <v>0</v>
      </c>
      <c r="F6" s="108">
        <v>0</v>
      </c>
      <c r="G6" s="108">
        <v>0</v>
      </c>
      <c r="H6" s="108">
        <v>0</v>
      </c>
      <c r="I6" s="108">
        <v>0</v>
      </c>
      <c r="J6" s="108">
        <v>0</v>
      </c>
      <c r="K6" s="108">
        <v>0</v>
      </c>
      <c r="L6" s="108">
        <v>0</v>
      </c>
      <c r="M6" s="108">
        <v>0</v>
      </c>
      <c r="N6" s="108">
        <v>0</v>
      </c>
      <c r="O6" s="108">
        <f t="shared" ref="O6:O9" si="0">SUM(D6:N6)</f>
        <v>89034</v>
      </c>
      <c r="P6" s="109">
        <f>(O6/P$25)</f>
        <v>36.163281884646629</v>
      </c>
      <c r="Q6" s="110"/>
    </row>
    <row r="7" spans="1:134">
      <c r="A7" s="105"/>
      <c r="B7" s="106">
        <v>513</v>
      </c>
      <c r="C7" s="107" t="s">
        <v>20</v>
      </c>
      <c r="D7" s="108">
        <v>127049</v>
      </c>
      <c r="E7" s="108">
        <v>0</v>
      </c>
      <c r="F7" s="108">
        <v>0</v>
      </c>
      <c r="G7" s="108">
        <v>0</v>
      </c>
      <c r="H7" s="108">
        <v>0</v>
      </c>
      <c r="I7" s="108">
        <v>0</v>
      </c>
      <c r="J7" s="108">
        <v>0</v>
      </c>
      <c r="K7" s="108">
        <v>0</v>
      </c>
      <c r="L7" s="108">
        <v>0</v>
      </c>
      <c r="M7" s="108">
        <v>0</v>
      </c>
      <c r="N7" s="108">
        <v>0</v>
      </c>
      <c r="O7" s="108">
        <f t="shared" si="0"/>
        <v>127049</v>
      </c>
      <c r="P7" s="109">
        <f>(O7/P$25)</f>
        <v>51.603980503655563</v>
      </c>
      <c r="Q7" s="110"/>
    </row>
    <row r="8" spans="1:134">
      <c r="A8" s="105"/>
      <c r="B8" s="106">
        <v>514</v>
      </c>
      <c r="C8" s="107" t="s">
        <v>21</v>
      </c>
      <c r="D8" s="108">
        <v>28548</v>
      </c>
      <c r="E8" s="108">
        <v>0</v>
      </c>
      <c r="F8" s="108">
        <v>0</v>
      </c>
      <c r="G8" s="108">
        <v>0</v>
      </c>
      <c r="H8" s="108">
        <v>0</v>
      </c>
      <c r="I8" s="108">
        <v>0</v>
      </c>
      <c r="J8" s="108">
        <v>0</v>
      </c>
      <c r="K8" s="108">
        <v>0</v>
      </c>
      <c r="L8" s="108">
        <v>0</v>
      </c>
      <c r="M8" s="108">
        <v>0</v>
      </c>
      <c r="N8" s="108">
        <v>0</v>
      </c>
      <c r="O8" s="108">
        <f t="shared" si="0"/>
        <v>28548</v>
      </c>
      <c r="P8" s="109">
        <f>(O8/P$25)</f>
        <v>11.595450852965069</v>
      </c>
      <c r="Q8" s="110"/>
    </row>
    <row r="9" spans="1:134">
      <c r="A9" s="105"/>
      <c r="B9" s="106">
        <v>515</v>
      </c>
      <c r="C9" s="107" t="s">
        <v>22</v>
      </c>
      <c r="D9" s="108">
        <v>17716</v>
      </c>
      <c r="E9" s="108">
        <v>0</v>
      </c>
      <c r="F9" s="108">
        <v>0</v>
      </c>
      <c r="G9" s="108">
        <v>0</v>
      </c>
      <c r="H9" s="108">
        <v>0</v>
      </c>
      <c r="I9" s="108">
        <v>0</v>
      </c>
      <c r="J9" s="108">
        <v>0</v>
      </c>
      <c r="K9" s="108">
        <v>0</v>
      </c>
      <c r="L9" s="108">
        <v>0</v>
      </c>
      <c r="M9" s="108">
        <v>0</v>
      </c>
      <c r="N9" s="108">
        <v>0</v>
      </c>
      <c r="O9" s="108">
        <f t="shared" si="0"/>
        <v>17716</v>
      </c>
      <c r="P9" s="109">
        <f>(O9/P$25)</f>
        <v>7.1957757920389929</v>
      </c>
      <c r="Q9" s="110"/>
    </row>
    <row r="10" spans="1:134" ht="15.75">
      <c r="A10" s="111" t="s">
        <v>23</v>
      </c>
      <c r="B10" s="112"/>
      <c r="C10" s="113"/>
      <c r="D10" s="114">
        <f>SUM(D11:D13)</f>
        <v>116962</v>
      </c>
      <c r="E10" s="114">
        <f>SUM(E11:E13)</f>
        <v>0</v>
      </c>
      <c r="F10" s="114">
        <f>SUM(F11:F13)</f>
        <v>0</v>
      </c>
      <c r="G10" s="114">
        <f>SUM(G11:G13)</f>
        <v>0</v>
      </c>
      <c r="H10" s="114">
        <f>SUM(H11:H13)</f>
        <v>0</v>
      </c>
      <c r="I10" s="114">
        <f>SUM(I11:I13)</f>
        <v>0</v>
      </c>
      <c r="J10" s="114">
        <f>SUM(J11:J13)</f>
        <v>0</v>
      </c>
      <c r="K10" s="114">
        <f>SUM(K11:K13)</f>
        <v>0</v>
      </c>
      <c r="L10" s="114">
        <f>SUM(L11:L13)</f>
        <v>0</v>
      </c>
      <c r="M10" s="114">
        <f>SUM(M11:M13)</f>
        <v>0</v>
      </c>
      <c r="N10" s="114">
        <f>SUM(N11:N13)</f>
        <v>0</v>
      </c>
      <c r="O10" s="115">
        <f>SUM(D10:N10)</f>
        <v>116962</v>
      </c>
      <c r="P10" s="116">
        <f>(O10/P$25)</f>
        <v>47.506904955320877</v>
      </c>
      <c r="Q10" s="117"/>
    </row>
    <row r="11" spans="1:134">
      <c r="A11" s="105"/>
      <c r="B11" s="106">
        <v>521</v>
      </c>
      <c r="C11" s="107" t="s">
        <v>24</v>
      </c>
      <c r="D11" s="108">
        <v>106223</v>
      </c>
      <c r="E11" s="108">
        <v>0</v>
      </c>
      <c r="F11" s="108">
        <v>0</v>
      </c>
      <c r="G11" s="108">
        <v>0</v>
      </c>
      <c r="H11" s="108">
        <v>0</v>
      </c>
      <c r="I11" s="108">
        <v>0</v>
      </c>
      <c r="J11" s="108">
        <v>0</v>
      </c>
      <c r="K11" s="108">
        <v>0</v>
      </c>
      <c r="L11" s="108">
        <v>0</v>
      </c>
      <c r="M11" s="108">
        <v>0</v>
      </c>
      <c r="N11" s="108">
        <v>0</v>
      </c>
      <c r="O11" s="108">
        <f>SUM(D11:N11)</f>
        <v>106223</v>
      </c>
      <c r="P11" s="109">
        <f>(O11/P$25)</f>
        <v>43.145004061738426</v>
      </c>
      <c r="Q11" s="110"/>
    </row>
    <row r="12" spans="1:134">
      <c r="A12" s="105"/>
      <c r="B12" s="106">
        <v>524</v>
      </c>
      <c r="C12" s="107" t="s">
        <v>68</v>
      </c>
      <c r="D12" s="108">
        <v>9600</v>
      </c>
      <c r="E12" s="108">
        <v>0</v>
      </c>
      <c r="F12" s="108">
        <v>0</v>
      </c>
      <c r="G12" s="108">
        <v>0</v>
      </c>
      <c r="H12" s="108">
        <v>0</v>
      </c>
      <c r="I12" s="108">
        <v>0</v>
      </c>
      <c r="J12" s="108">
        <v>0</v>
      </c>
      <c r="K12" s="108">
        <v>0</v>
      </c>
      <c r="L12" s="108">
        <v>0</v>
      </c>
      <c r="M12" s="108">
        <v>0</v>
      </c>
      <c r="N12" s="108">
        <v>0</v>
      </c>
      <c r="O12" s="108">
        <f t="shared" ref="O12:O13" si="1">SUM(D12:N12)</f>
        <v>9600</v>
      </c>
      <c r="P12" s="109">
        <f>(O12/P$25)</f>
        <v>3.899268887083672</v>
      </c>
      <c r="Q12" s="110"/>
    </row>
    <row r="13" spans="1:134">
      <c r="A13" s="105"/>
      <c r="B13" s="106">
        <v>529</v>
      </c>
      <c r="C13" s="107" t="s">
        <v>25</v>
      </c>
      <c r="D13" s="108">
        <v>1139</v>
      </c>
      <c r="E13" s="108">
        <v>0</v>
      </c>
      <c r="F13" s="108">
        <v>0</v>
      </c>
      <c r="G13" s="108">
        <v>0</v>
      </c>
      <c r="H13" s="108">
        <v>0</v>
      </c>
      <c r="I13" s="108">
        <v>0</v>
      </c>
      <c r="J13" s="108">
        <v>0</v>
      </c>
      <c r="K13" s="108">
        <v>0</v>
      </c>
      <c r="L13" s="108">
        <v>0</v>
      </c>
      <c r="M13" s="108">
        <v>0</v>
      </c>
      <c r="N13" s="108">
        <v>0</v>
      </c>
      <c r="O13" s="108">
        <f t="shared" si="1"/>
        <v>1139</v>
      </c>
      <c r="P13" s="109">
        <f>(O13/P$25)</f>
        <v>0.4626320064987815</v>
      </c>
      <c r="Q13" s="110"/>
    </row>
    <row r="14" spans="1:134" ht="15.75">
      <c r="A14" s="111" t="s">
        <v>26</v>
      </c>
      <c r="B14" s="112"/>
      <c r="C14" s="113"/>
      <c r="D14" s="114">
        <f>SUM(D15:D15)</f>
        <v>8767</v>
      </c>
      <c r="E14" s="114">
        <f>SUM(E15:E15)</f>
        <v>0</v>
      </c>
      <c r="F14" s="114">
        <f>SUM(F15:F15)</f>
        <v>0</v>
      </c>
      <c r="G14" s="114">
        <f>SUM(G15:G15)</f>
        <v>0</v>
      </c>
      <c r="H14" s="114">
        <f>SUM(H15:H15)</f>
        <v>0</v>
      </c>
      <c r="I14" s="114">
        <f>SUM(I15:I15)</f>
        <v>0</v>
      </c>
      <c r="J14" s="114">
        <f>SUM(J15:J15)</f>
        <v>0</v>
      </c>
      <c r="K14" s="114">
        <f>SUM(K15:K15)</f>
        <v>0</v>
      </c>
      <c r="L14" s="114">
        <f>SUM(L15:L15)</f>
        <v>0</v>
      </c>
      <c r="M14" s="114">
        <f>SUM(M15:M15)</f>
        <v>0</v>
      </c>
      <c r="N14" s="114">
        <f>SUM(N15:N15)</f>
        <v>0</v>
      </c>
      <c r="O14" s="115">
        <f>SUM(D14:N14)</f>
        <v>8767</v>
      </c>
      <c r="P14" s="116">
        <f>(O14/P$25)</f>
        <v>3.5609260763606825</v>
      </c>
      <c r="Q14" s="117"/>
    </row>
    <row r="15" spans="1:134">
      <c r="A15" s="105"/>
      <c r="B15" s="106">
        <v>534</v>
      </c>
      <c r="C15" s="107" t="s">
        <v>45</v>
      </c>
      <c r="D15" s="108">
        <v>8767</v>
      </c>
      <c r="E15" s="108">
        <v>0</v>
      </c>
      <c r="F15" s="108">
        <v>0</v>
      </c>
      <c r="G15" s="108">
        <v>0</v>
      </c>
      <c r="H15" s="108">
        <v>0</v>
      </c>
      <c r="I15" s="108">
        <v>0</v>
      </c>
      <c r="J15" s="108">
        <v>0</v>
      </c>
      <c r="K15" s="108">
        <v>0</v>
      </c>
      <c r="L15" s="108">
        <v>0</v>
      </c>
      <c r="M15" s="108">
        <v>0</v>
      </c>
      <c r="N15" s="108">
        <v>0</v>
      </c>
      <c r="O15" s="108">
        <f t="shared" ref="O15:O19" si="2">SUM(D15:N15)</f>
        <v>8767</v>
      </c>
      <c r="P15" s="109">
        <f>(O15/P$25)</f>
        <v>3.5609260763606825</v>
      </c>
      <c r="Q15" s="110"/>
    </row>
    <row r="16" spans="1:134" ht="15.75">
      <c r="A16" s="111" t="s">
        <v>28</v>
      </c>
      <c r="B16" s="112"/>
      <c r="C16" s="113"/>
      <c r="D16" s="114">
        <f>SUM(D17:D17)</f>
        <v>0</v>
      </c>
      <c r="E16" s="114">
        <f>SUM(E17:E17)</f>
        <v>273040</v>
      </c>
      <c r="F16" s="114">
        <f>SUM(F17:F17)</f>
        <v>0</v>
      </c>
      <c r="G16" s="114">
        <f>SUM(G17:G17)</f>
        <v>0</v>
      </c>
      <c r="H16" s="114">
        <f>SUM(H17:H17)</f>
        <v>0</v>
      </c>
      <c r="I16" s="114">
        <f>SUM(I17:I17)</f>
        <v>0</v>
      </c>
      <c r="J16" s="114">
        <f>SUM(J17:J17)</f>
        <v>0</v>
      </c>
      <c r="K16" s="114">
        <f>SUM(K17:K17)</f>
        <v>0</v>
      </c>
      <c r="L16" s="114">
        <f>SUM(L17:L17)</f>
        <v>0</v>
      </c>
      <c r="M16" s="114">
        <f>SUM(M17:M17)</f>
        <v>0</v>
      </c>
      <c r="N16" s="114">
        <f>SUM(N17:N17)</f>
        <v>0</v>
      </c>
      <c r="O16" s="114">
        <f t="shared" si="2"/>
        <v>273040</v>
      </c>
      <c r="P16" s="116">
        <f>(O16/P$25)</f>
        <v>110.90170593013809</v>
      </c>
      <c r="Q16" s="117"/>
    </row>
    <row r="17" spans="1:120">
      <c r="A17" s="105"/>
      <c r="B17" s="106">
        <v>541</v>
      </c>
      <c r="C17" s="107" t="s">
        <v>29</v>
      </c>
      <c r="D17" s="108">
        <v>0</v>
      </c>
      <c r="E17" s="108">
        <v>273040</v>
      </c>
      <c r="F17" s="108">
        <v>0</v>
      </c>
      <c r="G17" s="108">
        <v>0</v>
      </c>
      <c r="H17" s="108">
        <v>0</v>
      </c>
      <c r="I17" s="108">
        <v>0</v>
      </c>
      <c r="J17" s="108">
        <v>0</v>
      </c>
      <c r="K17" s="108">
        <v>0</v>
      </c>
      <c r="L17" s="108">
        <v>0</v>
      </c>
      <c r="M17" s="108">
        <v>0</v>
      </c>
      <c r="N17" s="108">
        <v>0</v>
      </c>
      <c r="O17" s="108">
        <f t="shared" si="2"/>
        <v>273040</v>
      </c>
      <c r="P17" s="109">
        <f>(O17/P$25)</f>
        <v>110.90170593013809</v>
      </c>
      <c r="Q17" s="110"/>
    </row>
    <row r="18" spans="1:120" ht="15.75">
      <c r="A18" s="111" t="s">
        <v>77</v>
      </c>
      <c r="B18" s="112"/>
      <c r="C18" s="113"/>
      <c r="D18" s="114">
        <f>SUM(D19:D19)</f>
        <v>6472</v>
      </c>
      <c r="E18" s="114">
        <f>SUM(E19:E19)</f>
        <v>0</v>
      </c>
      <c r="F18" s="114">
        <f>SUM(F19:F19)</f>
        <v>0</v>
      </c>
      <c r="G18" s="114">
        <f>SUM(G19:G19)</f>
        <v>0</v>
      </c>
      <c r="H18" s="114">
        <f>SUM(H19:H19)</f>
        <v>0</v>
      </c>
      <c r="I18" s="114">
        <f>SUM(I19:I19)</f>
        <v>0</v>
      </c>
      <c r="J18" s="114">
        <f>SUM(J19:J19)</f>
        <v>0</v>
      </c>
      <c r="K18" s="114">
        <f>SUM(K19:K19)</f>
        <v>0</v>
      </c>
      <c r="L18" s="114">
        <f>SUM(L19:L19)</f>
        <v>0</v>
      </c>
      <c r="M18" s="114">
        <f>SUM(M19:M19)</f>
        <v>0</v>
      </c>
      <c r="N18" s="114">
        <f>SUM(N19:N19)</f>
        <v>0</v>
      </c>
      <c r="O18" s="114">
        <f>SUM(D18:N18)</f>
        <v>6472</v>
      </c>
      <c r="P18" s="116">
        <f>(O18/P$25)</f>
        <v>2.6287571080422421</v>
      </c>
      <c r="Q18" s="110"/>
    </row>
    <row r="19" spans="1:120">
      <c r="A19" s="105"/>
      <c r="B19" s="106">
        <v>574</v>
      </c>
      <c r="C19" s="107" t="s">
        <v>78</v>
      </c>
      <c r="D19" s="108">
        <v>6472</v>
      </c>
      <c r="E19" s="108">
        <v>0</v>
      </c>
      <c r="F19" s="108">
        <v>0</v>
      </c>
      <c r="G19" s="108">
        <v>0</v>
      </c>
      <c r="H19" s="108">
        <v>0</v>
      </c>
      <c r="I19" s="108">
        <v>0</v>
      </c>
      <c r="J19" s="108">
        <v>0</v>
      </c>
      <c r="K19" s="108">
        <v>0</v>
      </c>
      <c r="L19" s="108">
        <v>0</v>
      </c>
      <c r="M19" s="108">
        <v>0</v>
      </c>
      <c r="N19" s="108">
        <v>0</v>
      </c>
      <c r="O19" s="108">
        <f t="shared" si="2"/>
        <v>6472</v>
      </c>
      <c r="P19" s="109">
        <f>(O19/P$25)</f>
        <v>2.6287571080422421</v>
      </c>
      <c r="Q19" s="110"/>
    </row>
    <row r="20" spans="1:120" ht="15.75">
      <c r="A20" s="111" t="s">
        <v>31</v>
      </c>
      <c r="B20" s="112"/>
      <c r="C20" s="113"/>
      <c r="D20" s="114">
        <f>SUM(D21:D22)</f>
        <v>0</v>
      </c>
      <c r="E20" s="114">
        <f>SUM(E21:E22)</f>
        <v>233685</v>
      </c>
      <c r="F20" s="114">
        <f>SUM(F21:F22)</f>
        <v>0</v>
      </c>
      <c r="G20" s="114">
        <f>SUM(G21:G22)</f>
        <v>0</v>
      </c>
      <c r="H20" s="114">
        <f>SUM(H21:H22)</f>
        <v>0</v>
      </c>
      <c r="I20" s="114">
        <f>SUM(I21:I22)</f>
        <v>0</v>
      </c>
      <c r="J20" s="114">
        <f>SUM(J21:J22)</f>
        <v>0</v>
      </c>
      <c r="K20" s="114">
        <f>SUM(K21:K22)</f>
        <v>0</v>
      </c>
      <c r="L20" s="114">
        <f>SUM(L21:L22)</f>
        <v>0</v>
      </c>
      <c r="M20" s="114">
        <f>SUM(M21:M22)</f>
        <v>0</v>
      </c>
      <c r="N20" s="114">
        <f>SUM(N21:N22)</f>
        <v>0</v>
      </c>
      <c r="O20" s="114">
        <f>SUM(D20:N20)</f>
        <v>233685</v>
      </c>
      <c r="P20" s="116">
        <f>(O20/P$25)</f>
        <v>94.916734362307068</v>
      </c>
      <c r="Q20" s="110"/>
    </row>
    <row r="21" spans="1:120">
      <c r="A21" s="105"/>
      <c r="B21" s="106">
        <v>588</v>
      </c>
      <c r="C21" s="107" t="s">
        <v>79</v>
      </c>
      <c r="D21" s="108">
        <v>0</v>
      </c>
      <c r="E21" s="108">
        <v>156605</v>
      </c>
      <c r="F21" s="108">
        <v>0</v>
      </c>
      <c r="G21" s="108">
        <v>0</v>
      </c>
      <c r="H21" s="108">
        <v>0</v>
      </c>
      <c r="I21" s="108">
        <v>0</v>
      </c>
      <c r="J21" s="108">
        <v>0</v>
      </c>
      <c r="K21" s="108">
        <v>0</v>
      </c>
      <c r="L21" s="108">
        <v>0</v>
      </c>
      <c r="M21" s="108">
        <v>0</v>
      </c>
      <c r="N21" s="108">
        <v>0</v>
      </c>
      <c r="O21" s="108">
        <f t="shared" ref="O21:O22" si="3">SUM(D21:N21)</f>
        <v>156605</v>
      </c>
      <c r="P21" s="109">
        <f>(O21/P$25)</f>
        <v>63.60885458976442</v>
      </c>
      <c r="Q21" s="110"/>
    </row>
    <row r="22" spans="1:120" ht="15.75" thickBot="1">
      <c r="A22" s="105"/>
      <c r="B22" s="106">
        <v>590</v>
      </c>
      <c r="C22" s="107" t="s">
        <v>74</v>
      </c>
      <c r="D22" s="108">
        <v>0</v>
      </c>
      <c r="E22" s="108">
        <v>77080</v>
      </c>
      <c r="F22" s="108">
        <v>0</v>
      </c>
      <c r="G22" s="108">
        <v>0</v>
      </c>
      <c r="H22" s="108">
        <v>0</v>
      </c>
      <c r="I22" s="108">
        <v>0</v>
      </c>
      <c r="J22" s="108">
        <v>0</v>
      </c>
      <c r="K22" s="108">
        <v>0</v>
      </c>
      <c r="L22" s="108">
        <v>0</v>
      </c>
      <c r="M22" s="108">
        <v>0</v>
      </c>
      <c r="N22" s="108">
        <v>0</v>
      </c>
      <c r="O22" s="108">
        <f t="shared" si="3"/>
        <v>77080</v>
      </c>
      <c r="P22" s="109">
        <f>(O22/P$25)</f>
        <v>31.307879772542648</v>
      </c>
      <c r="Q22" s="110"/>
    </row>
    <row r="23" spans="1:120" ht="16.5" thickBot="1">
      <c r="A23" s="118" t="s">
        <v>10</v>
      </c>
      <c r="B23" s="119"/>
      <c r="C23" s="120"/>
      <c r="D23" s="121">
        <f>SUM(D5,D10,D14,D16,D18,D20)</f>
        <v>394548</v>
      </c>
      <c r="E23" s="121">
        <f t="shared" ref="E23:N23" si="4">SUM(E5,E10,E14,E16,E18,E20)</f>
        <v>506725</v>
      </c>
      <c r="F23" s="121">
        <f t="shared" si="4"/>
        <v>0</v>
      </c>
      <c r="G23" s="121">
        <f t="shared" si="4"/>
        <v>0</v>
      </c>
      <c r="H23" s="121">
        <f t="shared" si="4"/>
        <v>0</v>
      </c>
      <c r="I23" s="121">
        <f t="shared" si="4"/>
        <v>0</v>
      </c>
      <c r="J23" s="121">
        <f t="shared" si="4"/>
        <v>0</v>
      </c>
      <c r="K23" s="121">
        <f t="shared" si="4"/>
        <v>0</v>
      </c>
      <c r="L23" s="121">
        <f t="shared" si="4"/>
        <v>0</v>
      </c>
      <c r="M23" s="121">
        <f t="shared" si="4"/>
        <v>0</v>
      </c>
      <c r="N23" s="121">
        <f t="shared" si="4"/>
        <v>0</v>
      </c>
      <c r="O23" s="121">
        <f>SUM(D23:N23)</f>
        <v>901273</v>
      </c>
      <c r="P23" s="122">
        <f>(O23/P$25)</f>
        <v>366.07351746547522</v>
      </c>
      <c r="Q23" s="103"/>
      <c r="R23" s="123"/>
      <c r="S23" s="93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93"/>
      <c r="AK23" s="93"/>
      <c r="AL23" s="93"/>
      <c r="AM23" s="93"/>
      <c r="AN23" s="93"/>
      <c r="AO23" s="93"/>
      <c r="AP23" s="93"/>
      <c r="AQ23" s="93"/>
      <c r="AR23" s="93"/>
      <c r="AS23" s="93"/>
      <c r="AT23" s="93"/>
      <c r="AU23" s="93"/>
      <c r="AV23" s="93"/>
      <c r="AW23" s="93"/>
      <c r="AX23" s="93"/>
      <c r="AY23" s="93"/>
      <c r="AZ23" s="93"/>
      <c r="BA23" s="93"/>
      <c r="BB23" s="93"/>
      <c r="BC23" s="93"/>
      <c r="BD23" s="93"/>
      <c r="BE23" s="93"/>
      <c r="BF23" s="93"/>
      <c r="BG23" s="93"/>
      <c r="BH23" s="93"/>
      <c r="BI23" s="93"/>
      <c r="BJ23" s="93"/>
      <c r="BK23" s="93"/>
      <c r="BL23" s="93"/>
      <c r="BM23" s="93"/>
      <c r="BN23" s="93"/>
      <c r="BO23" s="93"/>
      <c r="BP23" s="93"/>
      <c r="BQ23" s="93"/>
      <c r="BR23" s="93"/>
      <c r="BS23" s="93"/>
      <c r="BT23" s="93"/>
      <c r="BU23" s="93"/>
      <c r="BV23" s="93"/>
      <c r="BW23" s="93"/>
      <c r="BX23" s="93"/>
      <c r="BY23" s="93"/>
      <c r="BZ23" s="93"/>
      <c r="CA23" s="93"/>
      <c r="CB23" s="93"/>
      <c r="CC23" s="93"/>
      <c r="CD23" s="93"/>
      <c r="CE23" s="93"/>
      <c r="CF23" s="93"/>
      <c r="CG23" s="93"/>
      <c r="CH23" s="93"/>
      <c r="CI23" s="93"/>
      <c r="CJ23" s="93"/>
      <c r="CK23" s="93"/>
      <c r="CL23" s="93"/>
      <c r="CM23" s="93"/>
      <c r="CN23" s="93"/>
      <c r="CO23" s="93"/>
      <c r="CP23" s="93"/>
      <c r="CQ23" s="93"/>
      <c r="CR23" s="93"/>
      <c r="CS23" s="93"/>
      <c r="CT23" s="93"/>
      <c r="CU23" s="93"/>
      <c r="CV23" s="93"/>
      <c r="CW23" s="93"/>
      <c r="CX23" s="93"/>
      <c r="CY23" s="93"/>
      <c r="CZ23" s="93"/>
      <c r="DA23" s="93"/>
      <c r="DB23" s="93"/>
      <c r="DC23" s="93"/>
      <c r="DD23" s="93"/>
      <c r="DE23" s="93"/>
      <c r="DF23" s="93"/>
      <c r="DG23" s="93"/>
      <c r="DH23" s="93"/>
      <c r="DI23" s="93"/>
      <c r="DJ23" s="93"/>
      <c r="DK23" s="93"/>
      <c r="DL23" s="93"/>
      <c r="DM23" s="93"/>
      <c r="DN23" s="93"/>
      <c r="DO23" s="93"/>
      <c r="DP23" s="93"/>
    </row>
    <row r="24" spans="1:120">
      <c r="A24" s="124"/>
      <c r="B24" s="125"/>
      <c r="C24" s="125"/>
      <c r="D24" s="126"/>
      <c r="E24" s="126"/>
      <c r="F24" s="126"/>
      <c r="G24" s="126"/>
      <c r="H24" s="126"/>
      <c r="I24" s="126"/>
      <c r="J24" s="126"/>
      <c r="K24" s="126"/>
      <c r="L24" s="126"/>
      <c r="M24" s="126"/>
      <c r="N24" s="126"/>
      <c r="O24" s="126"/>
      <c r="P24" s="127"/>
    </row>
    <row r="25" spans="1:120">
      <c r="A25" s="128"/>
      <c r="B25" s="129"/>
      <c r="C25" s="129"/>
      <c r="D25" s="130"/>
      <c r="E25" s="130"/>
      <c r="F25" s="130"/>
      <c r="G25" s="130"/>
      <c r="H25" s="130"/>
      <c r="I25" s="130"/>
      <c r="J25" s="130"/>
      <c r="K25" s="130"/>
      <c r="L25" s="130"/>
      <c r="M25" s="133" t="s">
        <v>82</v>
      </c>
      <c r="N25" s="133"/>
      <c r="O25" s="133"/>
      <c r="P25" s="131">
        <v>2462</v>
      </c>
    </row>
    <row r="26" spans="1:120">
      <c r="A26" s="134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5"/>
      <c r="P26" s="136"/>
    </row>
    <row r="27" spans="1:120" ht="15.75" customHeight="1" thickBot="1">
      <c r="A27" s="137" t="s">
        <v>37</v>
      </c>
      <c r="B27" s="138"/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8"/>
      <c r="P27" s="139"/>
    </row>
  </sheetData>
  <mergeCells count="10">
    <mergeCell ref="M25:O25"/>
    <mergeCell ref="A26:P26"/>
    <mergeCell ref="A27:P2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2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2"/>
      <c r="Q1" s="7"/>
      <c r="R1"/>
    </row>
    <row r="2" spans="1:134" ht="24" thickBot="1">
      <c r="A2" s="163" t="s">
        <v>76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5"/>
      <c r="Q2" s="7"/>
      <c r="R2"/>
    </row>
    <row r="3" spans="1:134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8"/>
      <c r="M3" s="169"/>
      <c r="N3" s="33"/>
      <c r="O3" s="34"/>
      <c r="P3" s="170" t="s">
        <v>71</v>
      </c>
      <c r="Q3" s="11"/>
      <c r="R3"/>
    </row>
    <row r="4" spans="1:134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72</v>
      </c>
      <c r="N4" s="32" t="s">
        <v>5</v>
      </c>
      <c r="O4" s="32" t="s">
        <v>73</v>
      </c>
      <c r="P4" s="15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18</v>
      </c>
      <c r="B5" s="23"/>
      <c r="C5" s="23"/>
      <c r="D5" s="24">
        <f t="shared" ref="D5:N5" si="0">SUM(D6:D9)</f>
        <v>209382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4">
        <f t="shared" si="0"/>
        <v>0</v>
      </c>
      <c r="O5" s="25">
        <f>SUM(D5:N5)</f>
        <v>209382</v>
      </c>
      <c r="P5" s="30">
        <f t="shared" ref="P5:P24" si="1">(O5/P$26)</f>
        <v>85.045491470349305</v>
      </c>
      <c r="Q5" s="6"/>
    </row>
    <row r="6" spans="1:134">
      <c r="A6" s="12"/>
      <c r="B6" s="42">
        <v>511</v>
      </c>
      <c r="C6" s="19" t="s">
        <v>61</v>
      </c>
      <c r="D6" s="43">
        <v>60984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>SUM(D6:N6)</f>
        <v>60984</v>
      </c>
      <c r="P6" s="44">
        <f t="shared" si="1"/>
        <v>24.770105605199024</v>
      </c>
      <c r="Q6" s="9"/>
    </row>
    <row r="7" spans="1:134">
      <c r="A7" s="12"/>
      <c r="B7" s="42">
        <v>513</v>
      </c>
      <c r="C7" s="19" t="s">
        <v>20</v>
      </c>
      <c r="D7" s="43">
        <v>119392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ref="O7:O9" si="2">SUM(D7:N7)</f>
        <v>119392</v>
      </c>
      <c r="P7" s="44">
        <f t="shared" si="1"/>
        <v>48.49390739236393</v>
      </c>
      <c r="Q7" s="9"/>
    </row>
    <row r="8" spans="1:134">
      <c r="A8" s="12"/>
      <c r="B8" s="42">
        <v>514</v>
      </c>
      <c r="C8" s="19" t="s">
        <v>21</v>
      </c>
      <c r="D8" s="43">
        <v>16268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2"/>
        <v>16268</v>
      </c>
      <c r="P8" s="44">
        <f t="shared" si="1"/>
        <v>6.6076360682372055</v>
      </c>
      <c r="Q8" s="9"/>
    </row>
    <row r="9" spans="1:134">
      <c r="A9" s="12"/>
      <c r="B9" s="42">
        <v>515</v>
      </c>
      <c r="C9" s="19" t="s">
        <v>22</v>
      </c>
      <c r="D9" s="43">
        <v>12738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2"/>
        <v>12738</v>
      </c>
      <c r="P9" s="44">
        <f t="shared" si="1"/>
        <v>5.1738424045491467</v>
      </c>
      <c r="Q9" s="9"/>
    </row>
    <row r="10" spans="1:134" ht="15.75">
      <c r="A10" s="26" t="s">
        <v>23</v>
      </c>
      <c r="B10" s="27"/>
      <c r="C10" s="28"/>
      <c r="D10" s="29">
        <f t="shared" ref="D10:N10" si="3">SUM(D11:D13)</f>
        <v>110915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29">
        <f t="shared" si="3"/>
        <v>0</v>
      </c>
      <c r="O10" s="40">
        <f>SUM(D10:N10)</f>
        <v>110915</v>
      </c>
      <c r="P10" s="41">
        <f t="shared" si="1"/>
        <v>45.050771730300568</v>
      </c>
      <c r="Q10" s="10"/>
    </row>
    <row r="11" spans="1:134">
      <c r="A11" s="12"/>
      <c r="B11" s="42">
        <v>521</v>
      </c>
      <c r="C11" s="19" t="s">
        <v>24</v>
      </c>
      <c r="D11" s="43">
        <v>95854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>SUM(D11:N11)</f>
        <v>95854</v>
      </c>
      <c r="P11" s="44">
        <f t="shared" si="1"/>
        <v>38.933387489845657</v>
      </c>
      <c r="Q11" s="9"/>
    </row>
    <row r="12" spans="1:134">
      <c r="A12" s="12"/>
      <c r="B12" s="42">
        <v>524</v>
      </c>
      <c r="C12" s="19" t="s">
        <v>68</v>
      </c>
      <c r="D12" s="43">
        <v>13969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ref="O12:O13" si="4">SUM(D12:N12)</f>
        <v>13969</v>
      </c>
      <c r="P12" s="44">
        <f t="shared" si="1"/>
        <v>5.6738424045491467</v>
      </c>
      <c r="Q12" s="9"/>
    </row>
    <row r="13" spans="1:134">
      <c r="A13" s="12"/>
      <c r="B13" s="42">
        <v>529</v>
      </c>
      <c r="C13" s="19" t="s">
        <v>25</v>
      </c>
      <c r="D13" s="43">
        <v>1092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f t="shared" si="4"/>
        <v>1092</v>
      </c>
      <c r="P13" s="44">
        <f t="shared" si="1"/>
        <v>0.44354183590576768</v>
      </c>
      <c r="Q13" s="9"/>
    </row>
    <row r="14" spans="1:134" ht="15.75">
      <c r="A14" s="26" t="s">
        <v>26</v>
      </c>
      <c r="B14" s="27"/>
      <c r="C14" s="28"/>
      <c r="D14" s="29">
        <f t="shared" ref="D14:N14" si="5">SUM(D15:D16)</f>
        <v>7214</v>
      </c>
      <c r="E14" s="29">
        <f t="shared" si="5"/>
        <v>0</v>
      </c>
      <c r="F14" s="29">
        <f t="shared" si="5"/>
        <v>0</v>
      </c>
      <c r="G14" s="29">
        <f t="shared" si="5"/>
        <v>0</v>
      </c>
      <c r="H14" s="29">
        <f t="shared" si="5"/>
        <v>0</v>
      </c>
      <c r="I14" s="29">
        <f t="shared" si="5"/>
        <v>0</v>
      </c>
      <c r="J14" s="29">
        <f t="shared" si="5"/>
        <v>0</v>
      </c>
      <c r="K14" s="29">
        <f t="shared" si="5"/>
        <v>0</v>
      </c>
      <c r="L14" s="29">
        <f t="shared" si="5"/>
        <v>0</v>
      </c>
      <c r="M14" s="29">
        <f t="shared" si="5"/>
        <v>0</v>
      </c>
      <c r="N14" s="29">
        <f t="shared" si="5"/>
        <v>0</v>
      </c>
      <c r="O14" s="40">
        <f>SUM(D14:N14)</f>
        <v>7214</v>
      </c>
      <c r="P14" s="41">
        <f t="shared" si="1"/>
        <v>2.9301380991064176</v>
      </c>
      <c r="Q14" s="10"/>
    </row>
    <row r="15" spans="1:134">
      <c r="A15" s="12"/>
      <c r="B15" s="42">
        <v>534</v>
      </c>
      <c r="C15" s="19" t="s">
        <v>45</v>
      </c>
      <c r="D15" s="43">
        <v>7039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ref="O15:O20" si="6">SUM(D15:N15)</f>
        <v>7039</v>
      </c>
      <c r="P15" s="44">
        <f t="shared" si="1"/>
        <v>2.8590576766856213</v>
      </c>
      <c r="Q15" s="9"/>
    </row>
    <row r="16" spans="1:134">
      <c r="A16" s="12"/>
      <c r="B16" s="42">
        <v>539</v>
      </c>
      <c r="C16" s="19" t="s">
        <v>27</v>
      </c>
      <c r="D16" s="43">
        <v>175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f t="shared" si="6"/>
        <v>175</v>
      </c>
      <c r="P16" s="44">
        <f t="shared" si="1"/>
        <v>7.1080422420796097E-2</v>
      </c>
      <c r="Q16" s="9"/>
    </row>
    <row r="17" spans="1:120" ht="15.75">
      <c r="A17" s="26" t="s">
        <v>28</v>
      </c>
      <c r="B17" s="27"/>
      <c r="C17" s="28"/>
      <c r="D17" s="29">
        <f t="shared" ref="D17:N17" si="7">SUM(D18:D18)</f>
        <v>0</v>
      </c>
      <c r="E17" s="29">
        <f t="shared" si="7"/>
        <v>5610</v>
      </c>
      <c r="F17" s="29">
        <f t="shared" si="7"/>
        <v>0</v>
      </c>
      <c r="G17" s="29">
        <f t="shared" si="7"/>
        <v>0</v>
      </c>
      <c r="H17" s="29">
        <f t="shared" si="7"/>
        <v>0</v>
      </c>
      <c r="I17" s="29">
        <f t="shared" si="7"/>
        <v>0</v>
      </c>
      <c r="J17" s="29">
        <f t="shared" si="7"/>
        <v>0</v>
      </c>
      <c r="K17" s="29">
        <f t="shared" si="7"/>
        <v>0</v>
      </c>
      <c r="L17" s="29">
        <f t="shared" si="7"/>
        <v>0</v>
      </c>
      <c r="M17" s="29">
        <f t="shared" si="7"/>
        <v>0</v>
      </c>
      <c r="N17" s="29">
        <f t="shared" si="7"/>
        <v>0</v>
      </c>
      <c r="O17" s="29">
        <f t="shared" si="6"/>
        <v>5610</v>
      </c>
      <c r="P17" s="41">
        <f t="shared" si="1"/>
        <v>2.2786352558895206</v>
      </c>
      <c r="Q17" s="10"/>
    </row>
    <row r="18" spans="1:120">
      <c r="A18" s="12"/>
      <c r="B18" s="42">
        <v>541</v>
      </c>
      <c r="C18" s="19" t="s">
        <v>29</v>
      </c>
      <c r="D18" s="43">
        <v>0</v>
      </c>
      <c r="E18" s="43">
        <v>5610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f t="shared" si="6"/>
        <v>5610</v>
      </c>
      <c r="P18" s="44">
        <f t="shared" si="1"/>
        <v>2.2786352558895206</v>
      </c>
      <c r="Q18" s="9"/>
    </row>
    <row r="19" spans="1:120" ht="15.75">
      <c r="A19" s="26" t="s">
        <v>77</v>
      </c>
      <c r="B19" s="27"/>
      <c r="C19" s="28"/>
      <c r="D19" s="29">
        <f t="shared" ref="D19:N19" si="8">SUM(D20:D20)</f>
        <v>2022</v>
      </c>
      <c r="E19" s="29">
        <f t="shared" si="8"/>
        <v>0</v>
      </c>
      <c r="F19" s="29">
        <f t="shared" si="8"/>
        <v>0</v>
      </c>
      <c r="G19" s="29">
        <f t="shared" si="8"/>
        <v>0</v>
      </c>
      <c r="H19" s="29">
        <f t="shared" si="8"/>
        <v>0</v>
      </c>
      <c r="I19" s="29">
        <f t="shared" si="8"/>
        <v>0</v>
      </c>
      <c r="J19" s="29">
        <f t="shared" si="8"/>
        <v>0</v>
      </c>
      <c r="K19" s="29">
        <f t="shared" si="8"/>
        <v>0</v>
      </c>
      <c r="L19" s="29">
        <f t="shared" si="8"/>
        <v>0</v>
      </c>
      <c r="M19" s="29">
        <f t="shared" si="8"/>
        <v>0</v>
      </c>
      <c r="N19" s="29">
        <f t="shared" si="8"/>
        <v>0</v>
      </c>
      <c r="O19" s="29">
        <f>SUM(D19:N19)</f>
        <v>2022</v>
      </c>
      <c r="P19" s="41">
        <f t="shared" si="1"/>
        <v>0.82128350934199834</v>
      </c>
      <c r="Q19" s="9"/>
    </row>
    <row r="20" spans="1:120">
      <c r="A20" s="12"/>
      <c r="B20" s="42">
        <v>574</v>
      </c>
      <c r="C20" s="19" t="s">
        <v>78</v>
      </c>
      <c r="D20" s="43">
        <v>2022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f t="shared" si="6"/>
        <v>2022</v>
      </c>
      <c r="P20" s="44">
        <f t="shared" si="1"/>
        <v>0.82128350934199834</v>
      </c>
      <c r="Q20" s="9"/>
    </row>
    <row r="21" spans="1:120" ht="15.75">
      <c r="A21" s="26" t="s">
        <v>31</v>
      </c>
      <c r="B21" s="27"/>
      <c r="C21" s="28"/>
      <c r="D21" s="29">
        <f t="shared" ref="D21:N21" si="9">SUM(D22:D23)</f>
        <v>0</v>
      </c>
      <c r="E21" s="29">
        <f t="shared" si="9"/>
        <v>1276659</v>
      </c>
      <c r="F21" s="29">
        <f t="shared" si="9"/>
        <v>0</v>
      </c>
      <c r="G21" s="29">
        <f t="shared" si="9"/>
        <v>0</v>
      </c>
      <c r="H21" s="29">
        <f t="shared" si="9"/>
        <v>0</v>
      </c>
      <c r="I21" s="29">
        <f t="shared" si="9"/>
        <v>0</v>
      </c>
      <c r="J21" s="29">
        <f t="shared" si="9"/>
        <v>0</v>
      </c>
      <c r="K21" s="29">
        <f t="shared" si="9"/>
        <v>0</v>
      </c>
      <c r="L21" s="29">
        <f t="shared" si="9"/>
        <v>0</v>
      </c>
      <c r="M21" s="29">
        <f t="shared" si="9"/>
        <v>0</v>
      </c>
      <c r="N21" s="29">
        <f t="shared" si="9"/>
        <v>0</v>
      </c>
      <c r="O21" s="29">
        <f>SUM(D21:N21)</f>
        <v>1276659</v>
      </c>
      <c r="P21" s="41">
        <f t="shared" si="1"/>
        <v>518.54549147034936</v>
      </c>
      <c r="Q21" s="9"/>
    </row>
    <row r="22" spans="1:120">
      <c r="A22" s="12"/>
      <c r="B22" s="42">
        <v>588</v>
      </c>
      <c r="C22" s="19" t="s">
        <v>79</v>
      </c>
      <c r="D22" s="43">
        <v>0</v>
      </c>
      <c r="E22" s="43">
        <v>1239641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v>0</v>
      </c>
      <c r="O22" s="43">
        <f t="shared" ref="O22:O23" si="10">SUM(D22:N22)</f>
        <v>1239641</v>
      </c>
      <c r="P22" s="44">
        <f t="shared" si="1"/>
        <v>503.50974817221771</v>
      </c>
      <c r="Q22" s="9"/>
    </row>
    <row r="23" spans="1:120" ht="15.75" thickBot="1">
      <c r="A23" s="12"/>
      <c r="B23" s="42">
        <v>590</v>
      </c>
      <c r="C23" s="19" t="s">
        <v>74</v>
      </c>
      <c r="D23" s="43">
        <v>0</v>
      </c>
      <c r="E23" s="43">
        <v>37018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  <c r="O23" s="43">
        <f t="shared" si="10"/>
        <v>37018</v>
      </c>
      <c r="P23" s="44">
        <f t="shared" si="1"/>
        <v>15.035743298131599</v>
      </c>
      <c r="Q23" s="9"/>
    </row>
    <row r="24" spans="1:120" ht="16.5" thickBot="1">
      <c r="A24" s="13" t="s">
        <v>10</v>
      </c>
      <c r="B24" s="21"/>
      <c r="C24" s="20"/>
      <c r="D24" s="14">
        <f>SUM(D5,D10,D14,D17,D19,D21)</f>
        <v>329533</v>
      </c>
      <c r="E24" s="14">
        <f t="shared" ref="E24:N24" si="11">SUM(E5,E10,E14,E17,E19,E21)</f>
        <v>1282269</v>
      </c>
      <c r="F24" s="14">
        <f t="shared" si="11"/>
        <v>0</v>
      </c>
      <c r="G24" s="14">
        <f t="shared" si="11"/>
        <v>0</v>
      </c>
      <c r="H24" s="14">
        <f t="shared" si="11"/>
        <v>0</v>
      </c>
      <c r="I24" s="14">
        <f t="shared" si="11"/>
        <v>0</v>
      </c>
      <c r="J24" s="14">
        <f t="shared" si="11"/>
        <v>0</v>
      </c>
      <c r="K24" s="14">
        <f t="shared" si="11"/>
        <v>0</v>
      </c>
      <c r="L24" s="14">
        <f t="shared" si="11"/>
        <v>0</v>
      </c>
      <c r="M24" s="14">
        <f t="shared" si="11"/>
        <v>0</v>
      </c>
      <c r="N24" s="14">
        <f t="shared" si="11"/>
        <v>0</v>
      </c>
      <c r="O24" s="14">
        <f>SUM(D24:N24)</f>
        <v>1611802</v>
      </c>
      <c r="P24" s="35">
        <f t="shared" si="1"/>
        <v>654.67181153533716</v>
      </c>
      <c r="Q24" s="6"/>
      <c r="R24" s="2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</row>
    <row r="25" spans="1:120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8"/>
    </row>
    <row r="26" spans="1:120">
      <c r="A26" s="36"/>
      <c r="B26" s="37"/>
      <c r="C26" s="37"/>
      <c r="D26" s="38"/>
      <c r="E26" s="38"/>
      <c r="F26" s="38"/>
      <c r="G26" s="38"/>
      <c r="H26" s="38"/>
      <c r="I26" s="38"/>
      <c r="J26" s="38"/>
      <c r="K26" s="38"/>
      <c r="L26" s="38"/>
      <c r="M26" s="157" t="s">
        <v>80</v>
      </c>
      <c r="N26" s="157"/>
      <c r="O26" s="157"/>
      <c r="P26" s="39">
        <v>2462</v>
      </c>
    </row>
    <row r="27" spans="1:120">
      <c r="A27" s="158"/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136"/>
    </row>
    <row r="28" spans="1:120" ht="15.75" customHeight="1" thickBot="1">
      <c r="A28" s="159" t="s">
        <v>37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8"/>
      <c r="P28" s="139"/>
    </row>
  </sheetData>
  <mergeCells count="10">
    <mergeCell ref="M26:O26"/>
    <mergeCell ref="A27:P27"/>
    <mergeCell ref="A28:P2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24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2"/>
      <c r="Q1" s="7"/>
      <c r="R1"/>
    </row>
    <row r="2" spans="1:134" ht="24" thickBot="1">
      <c r="A2" s="163" t="s">
        <v>70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5"/>
      <c r="Q2" s="7"/>
      <c r="R2"/>
    </row>
    <row r="3" spans="1:134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8"/>
      <c r="M3" s="169"/>
      <c r="N3" s="33"/>
      <c r="O3" s="34"/>
      <c r="P3" s="170" t="s">
        <v>71</v>
      </c>
      <c r="Q3" s="11"/>
      <c r="R3"/>
    </row>
    <row r="4" spans="1:134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72</v>
      </c>
      <c r="N4" s="32" t="s">
        <v>5</v>
      </c>
      <c r="O4" s="32" t="s">
        <v>73</v>
      </c>
      <c r="P4" s="15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18</v>
      </c>
      <c r="B5" s="23"/>
      <c r="C5" s="23"/>
      <c r="D5" s="24">
        <f t="shared" ref="D5:N5" si="0">SUM(D6:D9)</f>
        <v>205672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4">
        <f t="shared" si="0"/>
        <v>0</v>
      </c>
      <c r="O5" s="25">
        <f t="shared" ref="O5:O20" si="1">SUM(D5:N5)</f>
        <v>205672</v>
      </c>
      <c r="P5" s="30">
        <f t="shared" ref="P5:P20" si="2">(O5/P$22)</f>
        <v>87.038510368176048</v>
      </c>
      <c r="Q5" s="6"/>
    </row>
    <row r="6" spans="1:134">
      <c r="A6" s="12"/>
      <c r="B6" s="42">
        <v>511</v>
      </c>
      <c r="C6" s="19" t="s">
        <v>61</v>
      </c>
      <c r="D6" s="43">
        <v>53590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 t="shared" si="1"/>
        <v>53590</v>
      </c>
      <c r="P6" s="44">
        <f t="shared" si="2"/>
        <v>22.678798137960221</v>
      </c>
      <c r="Q6" s="9"/>
    </row>
    <row r="7" spans="1:134">
      <c r="A7" s="12"/>
      <c r="B7" s="42">
        <v>513</v>
      </c>
      <c r="C7" s="19" t="s">
        <v>20</v>
      </c>
      <c r="D7" s="43">
        <v>117717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si="1"/>
        <v>117717</v>
      </c>
      <c r="P7" s="44">
        <f t="shared" si="2"/>
        <v>49.81675835801947</v>
      </c>
      <c r="Q7" s="9"/>
    </row>
    <row r="8" spans="1:134">
      <c r="A8" s="12"/>
      <c r="B8" s="42">
        <v>514</v>
      </c>
      <c r="C8" s="19" t="s">
        <v>21</v>
      </c>
      <c r="D8" s="43">
        <v>19533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1"/>
        <v>19533</v>
      </c>
      <c r="P8" s="44">
        <f t="shared" si="2"/>
        <v>8.2661870503597115</v>
      </c>
      <c r="Q8" s="9"/>
    </row>
    <row r="9" spans="1:134">
      <c r="A9" s="12"/>
      <c r="B9" s="42">
        <v>515</v>
      </c>
      <c r="C9" s="19" t="s">
        <v>22</v>
      </c>
      <c r="D9" s="43">
        <v>14832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1"/>
        <v>14832</v>
      </c>
      <c r="P9" s="44">
        <f t="shared" si="2"/>
        <v>6.2767668218366479</v>
      </c>
      <c r="Q9" s="9"/>
    </row>
    <row r="10" spans="1:134" ht="15.75">
      <c r="A10" s="26" t="s">
        <v>23</v>
      </c>
      <c r="B10" s="27"/>
      <c r="C10" s="28"/>
      <c r="D10" s="29">
        <f t="shared" ref="D10:N10" si="3">SUM(D11:D13)</f>
        <v>107620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29">
        <f t="shared" si="3"/>
        <v>0</v>
      </c>
      <c r="O10" s="40">
        <f t="shared" si="1"/>
        <v>107620</v>
      </c>
      <c r="P10" s="41">
        <f t="shared" si="2"/>
        <v>45.543800253914519</v>
      </c>
      <c r="Q10" s="10"/>
    </row>
    <row r="11" spans="1:134">
      <c r="A11" s="12"/>
      <c r="B11" s="42">
        <v>521</v>
      </c>
      <c r="C11" s="19" t="s">
        <v>24</v>
      </c>
      <c r="D11" s="43">
        <v>94218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 t="shared" si="1"/>
        <v>94218</v>
      </c>
      <c r="P11" s="44">
        <f t="shared" si="2"/>
        <v>39.872196360558611</v>
      </c>
      <c r="Q11" s="9"/>
    </row>
    <row r="12" spans="1:134">
      <c r="A12" s="12"/>
      <c r="B12" s="42">
        <v>524</v>
      </c>
      <c r="C12" s="19" t="s">
        <v>68</v>
      </c>
      <c r="D12" s="43">
        <v>12394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si="1"/>
        <v>12394</v>
      </c>
      <c r="P12" s="44">
        <f t="shared" si="2"/>
        <v>5.2450275074058403</v>
      </c>
      <c r="Q12" s="9"/>
    </row>
    <row r="13" spans="1:134">
      <c r="A13" s="12"/>
      <c r="B13" s="42">
        <v>529</v>
      </c>
      <c r="C13" s="19" t="s">
        <v>25</v>
      </c>
      <c r="D13" s="43">
        <v>1008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f t="shared" si="1"/>
        <v>1008</v>
      </c>
      <c r="P13" s="44">
        <f t="shared" si="2"/>
        <v>0.42657638595006347</v>
      </c>
      <c r="Q13" s="9"/>
    </row>
    <row r="14" spans="1:134" ht="15.75">
      <c r="A14" s="26" t="s">
        <v>26</v>
      </c>
      <c r="B14" s="27"/>
      <c r="C14" s="28"/>
      <c r="D14" s="29">
        <f t="shared" ref="D14:N14" si="4">SUM(D15:D15)</f>
        <v>7123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29">
        <f t="shared" si="4"/>
        <v>0</v>
      </c>
      <c r="O14" s="40">
        <f t="shared" si="1"/>
        <v>7123</v>
      </c>
      <c r="P14" s="41">
        <f t="shared" si="2"/>
        <v>3.014388489208633</v>
      </c>
      <c r="Q14" s="10"/>
    </row>
    <row r="15" spans="1:134">
      <c r="A15" s="12"/>
      <c r="B15" s="42">
        <v>534</v>
      </c>
      <c r="C15" s="19" t="s">
        <v>45</v>
      </c>
      <c r="D15" s="43">
        <v>7123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si="1"/>
        <v>7123</v>
      </c>
      <c r="P15" s="44">
        <f t="shared" si="2"/>
        <v>3.014388489208633</v>
      </c>
      <c r="Q15" s="9"/>
    </row>
    <row r="16" spans="1:134" ht="15.75">
      <c r="A16" s="26" t="s">
        <v>28</v>
      </c>
      <c r="B16" s="27"/>
      <c r="C16" s="28"/>
      <c r="D16" s="29">
        <f t="shared" ref="D16:N16" si="5">SUM(D17:D17)</f>
        <v>0</v>
      </c>
      <c r="E16" s="29">
        <f t="shared" si="5"/>
        <v>29654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5"/>
        <v>0</v>
      </c>
      <c r="O16" s="29">
        <f t="shared" si="1"/>
        <v>29654</v>
      </c>
      <c r="P16" s="41">
        <f t="shared" si="2"/>
        <v>12.549301735082523</v>
      </c>
      <c r="Q16" s="10"/>
    </row>
    <row r="17" spans="1:120">
      <c r="A17" s="12"/>
      <c r="B17" s="42">
        <v>541</v>
      </c>
      <c r="C17" s="19" t="s">
        <v>29</v>
      </c>
      <c r="D17" s="43">
        <v>0</v>
      </c>
      <c r="E17" s="43">
        <v>29654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si="1"/>
        <v>29654</v>
      </c>
      <c r="P17" s="44">
        <f t="shared" si="2"/>
        <v>12.549301735082523</v>
      </c>
      <c r="Q17" s="9"/>
    </row>
    <row r="18" spans="1:120" ht="15.75">
      <c r="A18" s="26" t="s">
        <v>31</v>
      </c>
      <c r="B18" s="27"/>
      <c r="C18" s="28"/>
      <c r="D18" s="29">
        <f t="shared" ref="D18:N18" si="6">SUM(D19:D19)</f>
        <v>0</v>
      </c>
      <c r="E18" s="29">
        <f t="shared" si="6"/>
        <v>19960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6"/>
        <v>0</v>
      </c>
      <c r="O18" s="29">
        <f t="shared" si="1"/>
        <v>19960</v>
      </c>
      <c r="P18" s="41">
        <f t="shared" si="2"/>
        <v>8.4468895471857817</v>
      </c>
      <c r="Q18" s="9"/>
    </row>
    <row r="19" spans="1:120" ht="15.75" thickBot="1">
      <c r="A19" s="12"/>
      <c r="B19" s="42">
        <v>590</v>
      </c>
      <c r="C19" s="19" t="s">
        <v>74</v>
      </c>
      <c r="D19" s="43">
        <v>0</v>
      </c>
      <c r="E19" s="43">
        <v>19960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f t="shared" si="1"/>
        <v>19960</v>
      </c>
      <c r="P19" s="44">
        <f t="shared" si="2"/>
        <v>8.4468895471857817</v>
      </c>
      <c r="Q19" s="9"/>
    </row>
    <row r="20" spans="1:120" ht="16.5" thickBot="1">
      <c r="A20" s="13" t="s">
        <v>10</v>
      </c>
      <c r="B20" s="21"/>
      <c r="C20" s="20"/>
      <c r="D20" s="14">
        <f>SUM(D5,D10,D14,D16,D18)</f>
        <v>320415</v>
      </c>
      <c r="E20" s="14">
        <f t="shared" ref="E20:N20" si="7">SUM(E5,E10,E14,E16,E18)</f>
        <v>49614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0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0</v>
      </c>
      <c r="N20" s="14">
        <f t="shared" si="7"/>
        <v>0</v>
      </c>
      <c r="O20" s="14">
        <f t="shared" si="1"/>
        <v>370029</v>
      </c>
      <c r="P20" s="35">
        <f t="shared" si="2"/>
        <v>156.5928903935675</v>
      </c>
      <c r="Q20" s="6"/>
      <c r="R20" s="2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</row>
    <row r="21" spans="1:120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8"/>
    </row>
    <row r="22" spans="1:120">
      <c r="A22" s="36"/>
      <c r="B22" s="37"/>
      <c r="C22" s="37"/>
      <c r="D22" s="38"/>
      <c r="E22" s="38"/>
      <c r="F22" s="38"/>
      <c r="G22" s="38"/>
      <c r="H22" s="38"/>
      <c r="I22" s="38"/>
      <c r="J22" s="38"/>
      <c r="K22" s="38"/>
      <c r="L22" s="38"/>
      <c r="M22" s="157" t="s">
        <v>75</v>
      </c>
      <c r="N22" s="157"/>
      <c r="O22" s="157"/>
      <c r="P22" s="39">
        <v>2363</v>
      </c>
    </row>
    <row r="23" spans="1:120">
      <c r="A23" s="158"/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5"/>
      <c r="P23" s="136"/>
    </row>
    <row r="24" spans="1:120" ht="15.75" customHeight="1" thickBot="1">
      <c r="A24" s="159" t="s">
        <v>37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8"/>
      <c r="P24" s="139"/>
    </row>
  </sheetData>
  <mergeCells count="10">
    <mergeCell ref="M22:O22"/>
    <mergeCell ref="A23:P23"/>
    <mergeCell ref="A24:P2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2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67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219962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219962</v>
      </c>
      <c r="O5" s="30">
        <f t="shared" ref="O5:O18" si="2">(N5/O$20)</f>
        <v>159.39275362318841</v>
      </c>
      <c r="P5" s="6"/>
    </row>
    <row r="6" spans="1:133">
      <c r="A6" s="12"/>
      <c r="B6" s="42">
        <v>511</v>
      </c>
      <c r="C6" s="19" t="s">
        <v>61</v>
      </c>
      <c r="D6" s="43">
        <v>51742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51742</v>
      </c>
      <c r="O6" s="44">
        <f t="shared" si="2"/>
        <v>37.494202898550725</v>
      </c>
      <c r="P6" s="9"/>
    </row>
    <row r="7" spans="1:133">
      <c r="A7" s="12"/>
      <c r="B7" s="42">
        <v>513</v>
      </c>
      <c r="C7" s="19" t="s">
        <v>20</v>
      </c>
      <c r="D7" s="43">
        <v>110709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110709</v>
      </c>
      <c r="O7" s="44">
        <f t="shared" si="2"/>
        <v>80.223913043478262</v>
      </c>
      <c r="P7" s="9"/>
    </row>
    <row r="8" spans="1:133">
      <c r="A8" s="12"/>
      <c r="B8" s="42">
        <v>514</v>
      </c>
      <c r="C8" s="19" t="s">
        <v>21</v>
      </c>
      <c r="D8" s="43">
        <v>26800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26800</v>
      </c>
      <c r="O8" s="44">
        <f t="shared" si="2"/>
        <v>19.420289855072465</v>
      </c>
      <c r="P8" s="9"/>
    </row>
    <row r="9" spans="1:133">
      <c r="A9" s="12"/>
      <c r="B9" s="42">
        <v>515</v>
      </c>
      <c r="C9" s="19" t="s">
        <v>22</v>
      </c>
      <c r="D9" s="43">
        <v>30711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30711</v>
      </c>
      <c r="O9" s="44">
        <f t="shared" si="2"/>
        <v>22.254347826086956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108978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108978</v>
      </c>
      <c r="O10" s="41">
        <f t="shared" si="2"/>
        <v>78.969565217391306</v>
      </c>
      <c r="P10" s="10"/>
    </row>
    <row r="11" spans="1:133">
      <c r="A11" s="12"/>
      <c r="B11" s="42">
        <v>521</v>
      </c>
      <c r="C11" s="19" t="s">
        <v>24</v>
      </c>
      <c r="D11" s="43">
        <v>93571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93571</v>
      </c>
      <c r="O11" s="44">
        <f t="shared" si="2"/>
        <v>67.805072463768113</v>
      </c>
      <c r="P11" s="9"/>
    </row>
    <row r="12" spans="1:133">
      <c r="A12" s="12"/>
      <c r="B12" s="42">
        <v>524</v>
      </c>
      <c r="C12" s="19" t="s">
        <v>68</v>
      </c>
      <c r="D12" s="43">
        <v>14468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14468</v>
      </c>
      <c r="O12" s="44">
        <f t="shared" si="2"/>
        <v>10.484057971014492</v>
      </c>
      <c r="P12" s="9"/>
    </row>
    <row r="13" spans="1:133">
      <c r="A13" s="12"/>
      <c r="B13" s="42">
        <v>529</v>
      </c>
      <c r="C13" s="19" t="s">
        <v>25</v>
      </c>
      <c r="D13" s="43">
        <v>939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939</v>
      </c>
      <c r="O13" s="44">
        <f t="shared" si="2"/>
        <v>0.68043478260869561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6901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6901</v>
      </c>
      <c r="O14" s="41">
        <f t="shared" si="2"/>
        <v>5.0007246376811594</v>
      </c>
      <c r="P14" s="10"/>
    </row>
    <row r="15" spans="1:133">
      <c r="A15" s="12"/>
      <c r="B15" s="42">
        <v>534</v>
      </c>
      <c r="C15" s="19" t="s">
        <v>56</v>
      </c>
      <c r="D15" s="43">
        <v>6901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6901</v>
      </c>
      <c r="O15" s="44">
        <f t="shared" si="2"/>
        <v>5.0007246376811594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0</v>
      </c>
      <c r="E16" s="29">
        <f t="shared" si="5"/>
        <v>117757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117757</v>
      </c>
      <c r="O16" s="41">
        <f t="shared" si="2"/>
        <v>85.33115942028985</v>
      </c>
      <c r="P16" s="10"/>
    </row>
    <row r="17" spans="1:119" ht="15.75" thickBot="1">
      <c r="A17" s="12"/>
      <c r="B17" s="42">
        <v>541</v>
      </c>
      <c r="C17" s="19" t="s">
        <v>48</v>
      </c>
      <c r="D17" s="43">
        <v>0</v>
      </c>
      <c r="E17" s="43">
        <v>117757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117757</v>
      </c>
      <c r="O17" s="44">
        <f t="shared" si="2"/>
        <v>85.33115942028985</v>
      </c>
      <c r="P17" s="9"/>
    </row>
    <row r="18" spans="1:119" ht="16.5" thickBot="1">
      <c r="A18" s="13" t="s">
        <v>10</v>
      </c>
      <c r="B18" s="21"/>
      <c r="C18" s="20"/>
      <c r="D18" s="14">
        <f>SUM(D5,D10,D14,D16)</f>
        <v>335841</v>
      </c>
      <c r="E18" s="14">
        <f t="shared" ref="E18:M18" si="6">SUM(E5,E10,E14,E16)</f>
        <v>117757</v>
      </c>
      <c r="F18" s="14">
        <f t="shared" si="6"/>
        <v>0</v>
      </c>
      <c r="G18" s="14">
        <f t="shared" si="6"/>
        <v>0</v>
      </c>
      <c r="H18" s="14">
        <f t="shared" si="6"/>
        <v>0</v>
      </c>
      <c r="I18" s="14">
        <f t="shared" si="6"/>
        <v>0</v>
      </c>
      <c r="J18" s="14">
        <f t="shared" si="6"/>
        <v>0</v>
      </c>
      <c r="K18" s="14">
        <f t="shared" si="6"/>
        <v>0</v>
      </c>
      <c r="L18" s="14">
        <f t="shared" si="6"/>
        <v>0</v>
      </c>
      <c r="M18" s="14">
        <f t="shared" si="6"/>
        <v>0</v>
      </c>
      <c r="N18" s="14">
        <f t="shared" si="1"/>
        <v>453598</v>
      </c>
      <c r="O18" s="35">
        <f t="shared" si="2"/>
        <v>328.69420289855071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69</v>
      </c>
      <c r="M20" s="157"/>
      <c r="N20" s="157"/>
      <c r="O20" s="39">
        <v>1380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37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8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2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65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217191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217191</v>
      </c>
      <c r="O5" s="30">
        <f t="shared" ref="O5:O18" si="2">(N5/O$20)</f>
        <v>163.91773584905661</v>
      </c>
      <c r="P5" s="6"/>
    </row>
    <row r="6" spans="1:133">
      <c r="A6" s="12"/>
      <c r="B6" s="42">
        <v>511</v>
      </c>
      <c r="C6" s="19" t="s">
        <v>61</v>
      </c>
      <c r="D6" s="43">
        <v>56785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56785</v>
      </c>
      <c r="O6" s="44">
        <f t="shared" si="2"/>
        <v>42.856603773584908</v>
      </c>
      <c r="P6" s="9"/>
    </row>
    <row r="7" spans="1:133">
      <c r="A7" s="12"/>
      <c r="B7" s="42">
        <v>513</v>
      </c>
      <c r="C7" s="19" t="s">
        <v>20</v>
      </c>
      <c r="D7" s="43">
        <v>107764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107764</v>
      </c>
      <c r="O7" s="44">
        <f t="shared" si="2"/>
        <v>81.331320754716984</v>
      </c>
      <c r="P7" s="9"/>
    </row>
    <row r="8" spans="1:133">
      <c r="A8" s="12"/>
      <c r="B8" s="42">
        <v>514</v>
      </c>
      <c r="C8" s="19" t="s">
        <v>21</v>
      </c>
      <c r="D8" s="43">
        <v>27243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27243</v>
      </c>
      <c r="O8" s="44">
        <f t="shared" si="2"/>
        <v>20.560754716981133</v>
      </c>
      <c r="P8" s="9"/>
    </row>
    <row r="9" spans="1:133">
      <c r="A9" s="12"/>
      <c r="B9" s="42">
        <v>515</v>
      </c>
      <c r="C9" s="19" t="s">
        <v>22</v>
      </c>
      <c r="D9" s="43">
        <v>25399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25399</v>
      </c>
      <c r="O9" s="44">
        <f t="shared" si="2"/>
        <v>19.169056603773583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97767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97767</v>
      </c>
      <c r="O10" s="41">
        <f t="shared" si="2"/>
        <v>73.786415094339617</v>
      </c>
      <c r="P10" s="10"/>
    </row>
    <row r="11" spans="1:133">
      <c r="A11" s="12"/>
      <c r="B11" s="42">
        <v>521</v>
      </c>
      <c r="C11" s="19" t="s">
        <v>24</v>
      </c>
      <c r="D11" s="43">
        <v>86886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86886</v>
      </c>
      <c r="O11" s="44">
        <f t="shared" si="2"/>
        <v>65.574339622641503</v>
      </c>
      <c r="P11" s="9"/>
    </row>
    <row r="12" spans="1:133">
      <c r="A12" s="12"/>
      <c r="B12" s="42">
        <v>522</v>
      </c>
      <c r="C12" s="19" t="s">
        <v>35</v>
      </c>
      <c r="D12" s="43">
        <v>9975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9975</v>
      </c>
      <c r="O12" s="44">
        <f t="shared" si="2"/>
        <v>7.5283018867924527</v>
      </c>
      <c r="P12" s="9"/>
    </row>
    <row r="13" spans="1:133">
      <c r="A13" s="12"/>
      <c r="B13" s="42">
        <v>529</v>
      </c>
      <c r="C13" s="19" t="s">
        <v>25</v>
      </c>
      <c r="D13" s="43">
        <v>906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906</v>
      </c>
      <c r="O13" s="44">
        <f t="shared" si="2"/>
        <v>0.68377358490566043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6489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6489</v>
      </c>
      <c r="O14" s="41">
        <f t="shared" si="2"/>
        <v>4.8973584905660381</v>
      </c>
      <c r="P14" s="10"/>
    </row>
    <row r="15" spans="1:133">
      <c r="A15" s="12"/>
      <c r="B15" s="42">
        <v>534</v>
      </c>
      <c r="C15" s="19" t="s">
        <v>56</v>
      </c>
      <c r="D15" s="43">
        <v>6489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6489</v>
      </c>
      <c r="O15" s="44">
        <f t="shared" si="2"/>
        <v>4.8973584905660381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0</v>
      </c>
      <c r="E16" s="29">
        <f t="shared" si="5"/>
        <v>55900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55900</v>
      </c>
      <c r="O16" s="41">
        <f t="shared" si="2"/>
        <v>42.188679245283019</v>
      </c>
      <c r="P16" s="10"/>
    </row>
    <row r="17" spans="1:119" ht="15.75" thickBot="1">
      <c r="A17" s="12"/>
      <c r="B17" s="42">
        <v>541</v>
      </c>
      <c r="C17" s="19" t="s">
        <v>48</v>
      </c>
      <c r="D17" s="43">
        <v>0</v>
      </c>
      <c r="E17" s="43">
        <v>55900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55900</v>
      </c>
      <c r="O17" s="44">
        <f t="shared" si="2"/>
        <v>42.188679245283019</v>
      </c>
      <c r="P17" s="9"/>
    </row>
    <row r="18" spans="1:119" ht="16.5" thickBot="1">
      <c r="A18" s="13" t="s">
        <v>10</v>
      </c>
      <c r="B18" s="21"/>
      <c r="C18" s="20"/>
      <c r="D18" s="14">
        <f>SUM(D5,D10,D14,D16)</f>
        <v>321447</v>
      </c>
      <c r="E18" s="14">
        <f t="shared" ref="E18:M18" si="6">SUM(E5,E10,E14,E16)</f>
        <v>55900</v>
      </c>
      <c r="F18" s="14">
        <f t="shared" si="6"/>
        <v>0</v>
      </c>
      <c r="G18" s="14">
        <f t="shared" si="6"/>
        <v>0</v>
      </c>
      <c r="H18" s="14">
        <f t="shared" si="6"/>
        <v>0</v>
      </c>
      <c r="I18" s="14">
        <f t="shared" si="6"/>
        <v>0</v>
      </c>
      <c r="J18" s="14">
        <f t="shared" si="6"/>
        <v>0</v>
      </c>
      <c r="K18" s="14">
        <f t="shared" si="6"/>
        <v>0</v>
      </c>
      <c r="L18" s="14">
        <f t="shared" si="6"/>
        <v>0</v>
      </c>
      <c r="M18" s="14">
        <f t="shared" si="6"/>
        <v>0</v>
      </c>
      <c r="N18" s="14">
        <f t="shared" si="1"/>
        <v>377347</v>
      </c>
      <c r="O18" s="35">
        <f t="shared" si="2"/>
        <v>284.79018867924526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66</v>
      </c>
      <c r="M20" s="157"/>
      <c r="N20" s="157"/>
      <c r="O20" s="39">
        <v>1325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37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2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201447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201447</v>
      </c>
      <c r="O5" s="30">
        <f t="shared" ref="O5:O18" si="2">(N5/O$20)</f>
        <v>152.7270659590599</v>
      </c>
      <c r="P5" s="6"/>
    </row>
    <row r="6" spans="1:133">
      <c r="A6" s="12"/>
      <c r="B6" s="42">
        <v>511</v>
      </c>
      <c r="C6" s="19" t="s">
        <v>61</v>
      </c>
      <c r="D6" s="43">
        <v>48900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48900</v>
      </c>
      <c r="O6" s="44">
        <f t="shared" si="2"/>
        <v>37.073540561031081</v>
      </c>
      <c r="P6" s="9"/>
    </row>
    <row r="7" spans="1:133">
      <c r="A7" s="12"/>
      <c r="B7" s="42">
        <v>513</v>
      </c>
      <c r="C7" s="19" t="s">
        <v>20</v>
      </c>
      <c r="D7" s="43">
        <v>107349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107349</v>
      </c>
      <c r="O7" s="44">
        <f t="shared" si="2"/>
        <v>81.386656557998478</v>
      </c>
      <c r="P7" s="9"/>
    </row>
    <row r="8" spans="1:133">
      <c r="A8" s="12"/>
      <c r="B8" s="42">
        <v>514</v>
      </c>
      <c r="C8" s="19" t="s">
        <v>21</v>
      </c>
      <c r="D8" s="43">
        <v>26470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26470</v>
      </c>
      <c r="O8" s="44">
        <f t="shared" si="2"/>
        <v>20.068233510235025</v>
      </c>
      <c r="P8" s="9"/>
    </row>
    <row r="9" spans="1:133">
      <c r="A9" s="12"/>
      <c r="B9" s="42">
        <v>515</v>
      </c>
      <c r="C9" s="19" t="s">
        <v>22</v>
      </c>
      <c r="D9" s="43">
        <v>18728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18728</v>
      </c>
      <c r="O9" s="44">
        <f t="shared" si="2"/>
        <v>14.1986353297953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100550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100550</v>
      </c>
      <c r="O10" s="41">
        <f t="shared" si="2"/>
        <v>76.231993934799092</v>
      </c>
      <c r="P10" s="10"/>
    </row>
    <row r="11" spans="1:133">
      <c r="A11" s="12"/>
      <c r="B11" s="42">
        <v>521</v>
      </c>
      <c r="C11" s="19" t="s">
        <v>24</v>
      </c>
      <c r="D11" s="43">
        <v>90871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90871</v>
      </c>
      <c r="O11" s="44">
        <f t="shared" si="2"/>
        <v>68.893858984078847</v>
      </c>
      <c r="P11" s="9"/>
    </row>
    <row r="12" spans="1:133">
      <c r="A12" s="12"/>
      <c r="B12" s="42">
        <v>522</v>
      </c>
      <c r="C12" s="19" t="s">
        <v>35</v>
      </c>
      <c r="D12" s="43">
        <v>8831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8831</v>
      </c>
      <c r="O12" s="44">
        <f t="shared" si="2"/>
        <v>6.6952236542835477</v>
      </c>
      <c r="P12" s="9"/>
    </row>
    <row r="13" spans="1:133">
      <c r="A13" s="12"/>
      <c r="B13" s="42">
        <v>529</v>
      </c>
      <c r="C13" s="19" t="s">
        <v>25</v>
      </c>
      <c r="D13" s="43">
        <v>848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848</v>
      </c>
      <c r="O13" s="44">
        <f t="shared" si="2"/>
        <v>0.64291129643669442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5823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5823</v>
      </c>
      <c r="O14" s="41">
        <f t="shared" si="2"/>
        <v>4.4147081122062168</v>
      </c>
      <c r="P14" s="10"/>
    </row>
    <row r="15" spans="1:133">
      <c r="A15" s="12"/>
      <c r="B15" s="42">
        <v>534</v>
      </c>
      <c r="C15" s="19" t="s">
        <v>56</v>
      </c>
      <c r="D15" s="43">
        <v>5823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5823</v>
      </c>
      <c r="O15" s="44">
        <f t="shared" si="2"/>
        <v>4.4147081122062168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0</v>
      </c>
      <c r="E16" s="29">
        <f t="shared" si="5"/>
        <v>140077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140077</v>
      </c>
      <c r="O16" s="41">
        <f t="shared" si="2"/>
        <v>106.19939347990902</v>
      </c>
      <c r="P16" s="10"/>
    </row>
    <row r="17" spans="1:119" ht="15.75" thickBot="1">
      <c r="A17" s="12"/>
      <c r="B17" s="42">
        <v>541</v>
      </c>
      <c r="C17" s="19" t="s">
        <v>48</v>
      </c>
      <c r="D17" s="43">
        <v>0</v>
      </c>
      <c r="E17" s="43">
        <v>140077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140077</v>
      </c>
      <c r="O17" s="44">
        <f t="shared" si="2"/>
        <v>106.19939347990902</v>
      </c>
      <c r="P17" s="9"/>
    </row>
    <row r="18" spans="1:119" ht="16.5" thickBot="1">
      <c r="A18" s="13" t="s">
        <v>10</v>
      </c>
      <c r="B18" s="21"/>
      <c r="C18" s="20"/>
      <c r="D18" s="14">
        <f>SUM(D5,D10,D14,D16)</f>
        <v>307820</v>
      </c>
      <c r="E18" s="14">
        <f t="shared" ref="E18:M18" si="6">SUM(E5,E10,E14,E16)</f>
        <v>140077</v>
      </c>
      <c r="F18" s="14">
        <f t="shared" si="6"/>
        <v>0</v>
      </c>
      <c r="G18" s="14">
        <f t="shared" si="6"/>
        <v>0</v>
      </c>
      <c r="H18" s="14">
        <f t="shared" si="6"/>
        <v>0</v>
      </c>
      <c r="I18" s="14">
        <f t="shared" si="6"/>
        <v>0</v>
      </c>
      <c r="J18" s="14">
        <f t="shared" si="6"/>
        <v>0</v>
      </c>
      <c r="K18" s="14">
        <f t="shared" si="6"/>
        <v>0</v>
      </c>
      <c r="L18" s="14">
        <f t="shared" si="6"/>
        <v>0</v>
      </c>
      <c r="M18" s="14">
        <f t="shared" si="6"/>
        <v>0</v>
      </c>
      <c r="N18" s="14">
        <f t="shared" si="1"/>
        <v>447897</v>
      </c>
      <c r="O18" s="35">
        <f t="shared" si="2"/>
        <v>339.5731614859742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64</v>
      </c>
      <c r="M20" s="157"/>
      <c r="N20" s="157"/>
      <c r="O20" s="39">
        <v>1319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37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2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216989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216989</v>
      </c>
      <c r="O5" s="30">
        <f t="shared" ref="O5:O18" si="2">(N5/O$20)</f>
        <v>150.47780859916782</v>
      </c>
      <c r="P5" s="6"/>
    </row>
    <row r="6" spans="1:133">
      <c r="A6" s="12"/>
      <c r="B6" s="42">
        <v>511</v>
      </c>
      <c r="C6" s="19" t="s">
        <v>61</v>
      </c>
      <c r="D6" s="43">
        <v>45145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45145</v>
      </c>
      <c r="O6" s="44">
        <f t="shared" si="2"/>
        <v>31.307212205270456</v>
      </c>
      <c r="P6" s="9"/>
    </row>
    <row r="7" spans="1:133">
      <c r="A7" s="12"/>
      <c r="B7" s="42">
        <v>513</v>
      </c>
      <c r="C7" s="19" t="s">
        <v>20</v>
      </c>
      <c r="D7" s="43">
        <v>126916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126916</v>
      </c>
      <c r="O7" s="44">
        <f t="shared" si="2"/>
        <v>88.013869625520115</v>
      </c>
      <c r="P7" s="9"/>
    </row>
    <row r="8" spans="1:133">
      <c r="A8" s="12"/>
      <c r="B8" s="42">
        <v>514</v>
      </c>
      <c r="C8" s="19" t="s">
        <v>21</v>
      </c>
      <c r="D8" s="43">
        <v>26748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26748</v>
      </c>
      <c r="O8" s="44">
        <f t="shared" si="2"/>
        <v>18.549237170596395</v>
      </c>
      <c r="P8" s="9"/>
    </row>
    <row r="9" spans="1:133">
      <c r="A9" s="12"/>
      <c r="B9" s="42">
        <v>515</v>
      </c>
      <c r="C9" s="19" t="s">
        <v>22</v>
      </c>
      <c r="D9" s="43">
        <v>18180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18180</v>
      </c>
      <c r="O9" s="44">
        <f t="shared" si="2"/>
        <v>12.607489597780861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85188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85188</v>
      </c>
      <c r="O10" s="41">
        <f t="shared" si="2"/>
        <v>59.076282940360613</v>
      </c>
      <c r="P10" s="10"/>
    </row>
    <row r="11" spans="1:133">
      <c r="A11" s="12"/>
      <c r="B11" s="42">
        <v>521</v>
      </c>
      <c r="C11" s="19" t="s">
        <v>24</v>
      </c>
      <c r="D11" s="43">
        <v>72926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72926</v>
      </c>
      <c r="O11" s="44">
        <f t="shared" si="2"/>
        <v>50.572815533980581</v>
      </c>
      <c r="P11" s="9"/>
    </row>
    <row r="12" spans="1:133">
      <c r="A12" s="12"/>
      <c r="B12" s="42">
        <v>522</v>
      </c>
      <c r="C12" s="19" t="s">
        <v>35</v>
      </c>
      <c r="D12" s="43">
        <v>11569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11569</v>
      </c>
      <c r="O12" s="44">
        <f t="shared" si="2"/>
        <v>8.0228848821081833</v>
      </c>
      <c r="P12" s="9"/>
    </row>
    <row r="13" spans="1:133">
      <c r="A13" s="12"/>
      <c r="B13" s="42">
        <v>529</v>
      </c>
      <c r="C13" s="19" t="s">
        <v>25</v>
      </c>
      <c r="D13" s="43">
        <v>693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693</v>
      </c>
      <c r="O13" s="44">
        <f t="shared" si="2"/>
        <v>0.48058252427184467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6705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6705</v>
      </c>
      <c r="O14" s="41">
        <f t="shared" si="2"/>
        <v>4.6497919556171983</v>
      </c>
      <c r="P14" s="10"/>
    </row>
    <row r="15" spans="1:133">
      <c r="A15" s="12"/>
      <c r="B15" s="42">
        <v>534</v>
      </c>
      <c r="C15" s="19" t="s">
        <v>56</v>
      </c>
      <c r="D15" s="43">
        <v>6705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6705</v>
      </c>
      <c r="O15" s="44">
        <f t="shared" si="2"/>
        <v>4.6497919556171983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0</v>
      </c>
      <c r="E16" s="29">
        <f t="shared" si="5"/>
        <v>98657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98657</v>
      </c>
      <c r="O16" s="41">
        <f t="shared" si="2"/>
        <v>68.416782246879336</v>
      </c>
      <c r="P16" s="10"/>
    </row>
    <row r="17" spans="1:119" ht="15.75" thickBot="1">
      <c r="A17" s="12"/>
      <c r="B17" s="42">
        <v>541</v>
      </c>
      <c r="C17" s="19" t="s">
        <v>48</v>
      </c>
      <c r="D17" s="43">
        <v>0</v>
      </c>
      <c r="E17" s="43">
        <v>98657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98657</v>
      </c>
      <c r="O17" s="44">
        <f t="shared" si="2"/>
        <v>68.416782246879336</v>
      </c>
      <c r="P17" s="9"/>
    </row>
    <row r="18" spans="1:119" ht="16.5" thickBot="1">
      <c r="A18" s="13" t="s">
        <v>10</v>
      </c>
      <c r="B18" s="21"/>
      <c r="C18" s="20"/>
      <c r="D18" s="14">
        <f>SUM(D5,D10,D14,D16)</f>
        <v>308882</v>
      </c>
      <c r="E18" s="14">
        <f t="shared" ref="E18:M18" si="6">SUM(E5,E10,E14,E16)</f>
        <v>98657</v>
      </c>
      <c r="F18" s="14">
        <f t="shared" si="6"/>
        <v>0</v>
      </c>
      <c r="G18" s="14">
        <f t="shared" si="6"/>
        <v>0</v>
      </c>
      <c r="H18" s="14">
        <f t="shared" si="6"/>
        <v>0</v>
      </c>
      <c r="I18" s="14">
        <f t="shared" si="6"/>
        <v>0</v>
      </c>
      <c r="J18" s="14">
        <f t="shared" si="6"/>
        <v>0</v>
      </c>
      <c r="K18" s="14">
        <f t="shared" si="6"/>
        <v>0</v>
      </c>
      <c r="L18" s="14">
        <f t="shared" si="6"/>
        <v>0</v>
      </c>
      <c r="M18" s="14">
        <f t="shared" si="6"/>
        <v>0</v>
      </c>
      <c r="N18" s="14">
        <f t="shared" si="1"/>
        <v>407539</v>
      </c>
      <c r="O18" s="35">
        <f t="shared" si="2"/>
        <v>282.62066574202498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62</v>
      </c>
      <c r="M20" s="157"/>
      <c r="N20" s="157"/>
      <c r="O20" s="39">
        <v>1442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37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2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58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217803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217803</v>
      </c>
      <c r="O5" s="30">
        <f t="shared" ref="O5:O18" si="2">(N5/O$20)</f>
        <v>158.98029197080291</v>
      </c>
      <c r="P5" s="6"/>
    </row>
    <row r="6" spans="1:133">
      <c r="A6" s="12"/>
      <c r="B6" s="42">
        <v>512</v>
      </c>
      <c r="C6" s="19" t="s">
        <v>19</v>
      </c>
      <c r="D6" s="43">
        <v>54134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54134</v>
      </c>
      <c r="O6" s="44">
        <f t="shared" si="2"/>
        <v>39.513868613138683</v>
      </c>
      <c r="P6" s="9"/>
    </row>
    <row r="7" spans="1:133">
      <c r="A7" s="12"/>
      <c r="B7" s="42">
        <v>513</v>
      </c>
      <c r="C7" s="19" t="s">
        <v>20</v>
      </c>
      <c r="D7" s="43">
        <v>115523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115523</v>
      </c>
      <c r="O7" s="44">
        <f t="shared" si="2"/>
        <v>84.323357664233583</v>
      </c>
      <c r="P7" s="9"/>
    </row>
    <row r="8" spans="1:133">
      <c r="A8" s="12"/>
      <c r="B8" s="42">
        <v>514</v>
      </c>
      <c r="C8" s="19" t="s">
        <v>21</v>
      </c>
      <c r="D8" s="43">
        <v>32950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32950</v>
      </c>
      <c r="O8" s="44">
        <f t="shared" si="2"/>
        <v>24.051094890510949</v>
      </c>
      <c r="P8" s="9"/>
    </row>
    <row r="9" spans="1:133">
      <c r="A9" s="12"/>
      <c r="B9" s="42">
        <v>515</v>
      </c>
      <c r="C9" s="19" t="s">
        <v>22</v>
      </c>
      <c r="D9" s="43">
        <v>15196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15196</v>
      </c>
      <c r="O9" s="44">
        <f t="shared" si="2"/>
        <v>11.091970802919707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136559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136559</v>
      </c>
      <c r="O10" s="41">
        <f t="shared" si="2"/>
        <v>99.678102189781015</v>
      </c>
      <c r="P10" s="10"/>
    </row>
    <row r="11" spans="1:133">
      <c r="A11" s="12"/>
      <c r="B11" s="42">
        <v>521</v>
      </c>
      <c r="C11" s="19" t="s">
        <v>24</v>
      </c>
      <c r="D11" s="43">
        <v>117750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117750</v>
      </c>
      <c r="O11" s="44">
        <f t="shared" si="2"/>
        <v>85.948905109489047</v>
      </c>
      <c r="P11" s="9"/>
    </row>
    <row r="12" spans="1:133">
      <c r="A12" s="12"/>
      <c r="B12" s="42">
        <v>522</v>
      </c>
      <c r="C12" s="19" t="s">
        <v>35</v>
      </c>
      <c r="D12" s="43">
        <v>18075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18075</v>
      </c>
      <c r="O12" s="44">
        <f t="shared" si="2"/>
        <v>13.193430656934307</v>
      </c>
      <c r="P12" s="9"/>
    </row>
    <row r="13" spans="1:133">
      <c r="A13" s="12"/>
      <c r="B13" s="42">
        <v>529</v>
      </c>
      <c r="C13" s="19" t="s">
        <v>25</v>
      </c>
      <c r="D13" s="43">
        <v>734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734</v>
      </c>
      <c r="O13" s="44">
        <f t="shared" si="2"/>
        <v>0.53576642335766422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6064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6064</v>
      </c>
      <c r="O14" s="41">
        <f t="shared" si="2"/>
        <v>4.4262773722627733</v>
      </c>
      <c r="P14" s="10"/>
    </row>
    <row r="15" spans="1:133">
      <c r="A15" s="12"/>
      <c r="B15" s="42">
        <v>534</v>
      </c>
      <c r="C15" s="19" t="s">
        <v>56</v>
      </c>
      <c r="D15" s="43">
        <v>6064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6064</v>
      </c>
      <c r="O15" s="44">
        <f t="shared" si="2"/>
        <v>4.4262773722627733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0</v>
      </c>
      <c r="E16" s="29">
        <f t="shared" si="5"/>
        <v>103783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103783</v>
      </c>
      <c r="O16" s="41">
        <f t="shared" si="2"/>
        <v>75.754014598540152</v>
      </c>
      <c r="P16" s="10"/>
    </row>
    <row r="17" spans="1:119" ht="15.75" thickBot="1">
      <c r="A17" s="12"/>
      <c r="B17" s="42">
        <v>541</v>
      </c>
      <c r="C17" s="19" t="s">
        <v>48</v>
      </c>
      <c r="D17" s="43">
        <v>0</v>
      </c>
      <c r="E17" s="43">
        <v>103783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103783</v>
      </c>
      <c r="O17" s="44">
        <f t="shared" si="2"/>
        <v>75.754014598540152</v>
      </c>
      <c r="P17" s="9"/>
    </row>
    <row r="18" spans="1:119" ht="16.5" thickBot="1">
      <c r="A18" s="13" t="s">
        <v>10</v>
      </c>
      <c r="B18" s="21"/>
      <c r="C18" s="20"/>
      <c r="D18" s="14">
        <f>SUM(D5,D10,D14,D16)</f>
        <v>360426</v>
      </c>
      <c r="E18" s="14">
        <f t="shared" ref="E18:M18" si="6">SUM(E5,E10,E14,E16)</f>
        <v>103783</v>
      </c>
      <c r="F18" s="14">
        <f t="shared" si="6"/>
        <v>0</v>
      </c>
      <c r="G18" s="14">
        <f t="shared" si="6"/>
        <v>0</v>
      </c>
      <c r="H18" s="14">
        <f t="shared" si="6"/>
        <v>0</v>
      </c>
      <c r="I18" s="14">
        <f t="shared" si="6"/>
        <v>0</v>
      </c>
      <c r="J18" s="14">
        <f t="shared" si="6"/>
        <v>0</v>
      </c>
      <c r="K18" s="14">
        <f t="shared" si="6"/>
        <v>0</v>
      </c>
      <c r="L18" s="14">
        <f t="shared" si="6"/>
        <v>0</v>
      </c>
      <c r="M18" s="14">
        <f t="shared" si="6"/>
        <v>0</v>
      </c>
      <c r="N18" s="14">
        <f t="shared" si="1"/>
        <v>464209</v>
      </c>
      <c r="O18" s="35">
        <f t="shared" si="2"/>
        <v>338.83868613138685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59</v>
      </c>
      <c r="M20" s="157"/>
      <c r="N20" s="157"/>
      <c r="O20" s="39">
        <v>1370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37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2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55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206467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206467</v>
      </c>
      <c r="O5" s="30">
        <f t="shared" ref="O5:O18" si="2">(N5/O$20)</f>
        <v>152.93851851851852</v>
      </c>
      <c r="P5" s="6"/>
    </row>
    <row r="6" spans="1:133">
      <c r="A6" s="12"/>
      <c r="B6" s="42">
        <v>512</v>
      </c>
      <c r="C6" s="19" t="s">
        <v>19</v>
      </c>
      <c r="D6" s="43">
        <v>43798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43798</v>
      </c>
      <c r="O6" s="44">
        <f t="shared" si="2"/>
        <v>32.442962962962966</v>
      </c>
      <c r="P6" s="9"/>
    </row>
    <row r="7" spans="1:133">
      <c r="A7" s="12"/>
      <c r="B7" s="42">
        <v>513</v>
      </c>
      <c r="C7" s="19" t="s">
        <v>20</v>
      </c>
      <c r="D7" s="43">
        <v>98963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98963</v>
      </c>
      <c r="O7" s="44">
        <f t="shared" si="2"/>
        <v>73.305925925925919</v>
      </c>
      <c r="P7" s="9"/>
    </row>
    <row r="8" spans="1:133">
      <c r="A8" s="12"/>
      <c r="B8" s="42">
        <v>514</v>
      </c>
      <c r="C8" s="19" t="s">
        <v>21</v>
      </c>
      <c r="D8" s="43">
        <v>47736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47736</v>
      </c>
      <c r="O8" s="44">
        <f t="shared" si="2"/>
        <v>35.36</v>
      </c>
      <c r="P8" s="9"/>
    </row>
    <row r="9" spans="1:133">
      <c r="A9" s="12"/>
      <c r="B9" s="42">
        <v>515</v>
      </c>
      <c r="C9" s="19" t="s">
        <v>22</v>
      </c>
      <c r="D9" s="43">
        <v>15970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15970</v>
      </c>
      <c r="O9" s="44">
        <f t="shared" si="2"/>
        <v>11.829629629629629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106146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106146</v>
      </c>
      <c r="O10" s="41">
        <f t="shared" si="2"/>
        <v>78.626666666666665</v>
      </c>
      <c r="P10" s="10"/>
    </row>
    <row r="11" spans="1:133">
      <c r="A11" s="12"/>
      <c r="B11" s="42">
        <v>521</v>
      </c>
      <c r="C11" s="19" t="s">
        <v>24</v>
      </c>
      <c r="D11" s="43">
        <v>85630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85630</v>
      </c>
      <c r="O11" s="44">
        <f t="shared" si="2"/>
        <v>63.42962962962963</v>
      </c>
      <c r="P11" s="9"/>
    </row>
    <row r="12" spans="1:133">
      <c r="A12" s="12"/>
      <c r="B12" s="42">
        <v>522</v>
      </c>
      <c r="C12" s="19" t="s">
        <v>35</v>
      </c>
      <c r="D12" s="43">
        <v>19800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19800</v>
      </c>
      <c r="O12" s="44">
        <f t="shared" si="2"/>
        <v>14.666666666666666</v>
      </c>
      <c r="P12" s="9"/>
    </row>
    <row r="13" spans="1:133">
      <c r="A13" s="12"/>
      <c r="B13" s="42">
        <v>529</v>
      </c>
      <c r="C13" s="19" t="s">
        <v>25</v>
      </c>
      <c r="D13" s="43">
        <v>716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716</v>
      </c>
      <c r="O13" s="44">
        <f t="shared" si="2"/>
        <v>0.53037037037037038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6326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6326</v>
      </c>
      <c r="O14" s="41">
        <f t="shared" si="2"/>
        <v>4.6859259259259263</v>
      </c>
      <c r="P14" s="10"/>
    </row>
    <row r="15" spans="1:133">
      <c r="A15" s="12"/>
      <c r="B15" s="42">
        <v>534</v>
      </c>
      <c r="C15" s="19" t="s">
        <v>56</v>
      </c>
      <c r="D15" s="43">
        <v>6326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6326</v>
      </c>
      <c r="O15" s="44">
        <f t="shared" si="2"/>
        <v>4.6859259259259263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0</v>
      </c>
      <c r="E16" s="29">
        <f t="shared" si="5"/>
        <v>44622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44622</v>
      </c>
      <c r="O16" s="41">
        <f t="shared" si="2"/>
        <v>33.053333333333335</v>
      </c>
      <c r="P16" s="10"/>
    </row>
    <row r="17" spans="1:119" ht="15.75" thickBot="1">
      <c r="A17" s="12"/>
      <c r="B17" s="42">
        <v>541</v>
      </c>
      <c r="C17" s="19" t="s">
        <v>48</v>
      </c>
      <c r="D17" s="43">
        <v>0</v>
      </c>
      <c r="E17" s="43">
        <v>44622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44622</v>
      </c>
      <c r="O17" s="44">
        <f t="shared" si="2"/>
        <v>33.053333333333335</v>
      </c>
      <c r="P17" s="9"/>
    </row>
    <row r="18" spans="1:119" ht="16.5" thickBot="1">
      <c r="A18" s="13" t="s">
        <v>10</v>
      </c>
      <c r="B18" s="21"/>
      <c r="C18" s="20"/>
      <c r="D18" s="14">
        <f>SUM(D5,D10,D14,D16)</f>
        <v>318939</v>
      </c>
      <c r="E18" s="14">
        <f t="shared" ref="E18:M18" si="6">SUM(E5,E10,E14,E16)</f>
        <v>44622</v>
      </c>
      <c r="F18" s="14">
        <f t="shared" si="6"/>
        <v>0</v>
      </c>
      <c r="G18" s="14">
        <f t="shared" si="6"/>
        <v>0</v>
      </c>
      <c r="H18" s="14">
        <f t="shared" si="6"/>
        <v>0</v>
      </c>
      <c r="I18" s="14">
        <f t="shared" si="6"/>
        <v>0</v>
      </c>
      <c r="J18" s="14">
        <f t="shared" si="6"/>
        <v>0</v>
      </c>
      <c r="K18" s="14">
        <f t="shared" si="6"/>
        <v>0</v>
      </c>
      <c r="L18" s="14">
        <f t="shared" si="6"/>
        <v>0</v>
      </c>
      <c r="M18" s="14">
        <f t="shared" si="6"/>
        <v>0</v>
      </c>
      <c r="N18" s="14">
        <f t="shared" si="1"/>
        <v>363561</v>
      </c>
      <c r="O18" s="35">
        <f t="shared" si="2"/>
        <v>269.30444444444447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57</v>
      </c>
      <c r="M20" s="157"/>
      <c r="N20" s="157"/>
      <c r="O20" s="39">
        <v>1350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37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25"/>
  <sheetViews>
    <sheetView workbookViewId="0">
      <selection sqref="A1:O1"/>
    </sheetView>
  </sheetViews>
  <sheetFormatPr defaultColWidth="9.77734375" defaultRowHeight="15"/>
  <cols>
    <col min="1" max="1" width="1.77734375" style="60" customWidth="1"/>
    <col min="2" max="2" width="6.77734375" style="60" customWidth="1"/>
    <col min="3" max="3" width="55.77734375" style="60" customWidth="1"/>
    <col min="4" max="5" width="16.77734375" style="89" customWidth="1"/>
    <col min="6" max="7" width="15.77734375" style="89" customWidth="1"/>
    <col min="8" max="8" width="13.77734375" style="89" customWidth="1"/>
    <col min="9" max="10" width="15.77734375" style="89" customWidth="1"/>
    <col min="11" max="13" width="13.77734375" style="89" customWidth="1"/>
    <col min="14" max="14" width="16.77734375" style="89" customWidth="1"/>
    <col min="15" max="15" width="13.77734375" style="60" customWidth="1"/>
    <col min="16" max="16" width="9.77734375" style="60" customWidth="1"/>
    <col min="17" max="17" width="9.77734375" style="60"/>
    <col min="18" max="16384" width="9.77734375" style="46"/>
  </cols>
  <sheetData>
    <row r="1" spans="1:133" ht="27.75">
      <c r="A1" s="178" t="s">
        <v>33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80"/>
      <c r="P1" s="45"/>
      <c r="Q1" s="46"/>
    </row>
    <row r="2" spans="1:133" ht="24" thickBot="1">
      <c r="A2" s="181" t="s">
        <v>47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3"/>
      <c r="P2" s="45"/>
      <c r="Q2" s="46"/>
    </row>
    <row r="3" spans="1:133" ht="18" customHeight="1">
      <c r="A3" s="184" t="s">
        <v>12</v>
      </c>
      <c r="B3" s="185"/>
      <c r="C3" s="186"/>
      <c r="D3" s="190" t="s">
        <v>6</v>
      </c>
      <c r="E3" s="191"/>
      <c r="F3" s="191"/>
      <c r="G3" s="191"/>
      <c r="H3" s="192"/>
      <c r="I3" s="190" t="s">
        <v>7</v>
      </c>
      <c r="J3" s="192"/>
      <c r="K3" s="190" t="s">
        <v>9</v>
      </c>
      <c r="L3" s="192"/>
      <c r="M3" s="47"/>
      <c r="N3" s="48"/>
      <c r="O3" s="193" t="s">
        <v>17</v>
      </c>
      <c r="P3" s="49"/>
      <c r="Q3" s="46"/>
    </row>
    <row r="4" spans="1:133" ht="32.25" customHeight="1" thickBot="1">
      <c r="A4" s="187"/>
      <c r="B4" s="188"/>
      <c r="C4" s="189"/>
      <c r="D4" s="50" t="s">
        <v>0</v>
      </c>
      <c r="E4" s="50" t="s">
        <v>13</v>
      </c>
      <c r="F4" s="50" t="s">
        <v>14</v>
      </c>
      <c r="G4" s="50" t="s">
        <v>15</v>
      </c>
      <c r="H4" s="50" t="s">
        <v>1</v>
      </c>
      <c r="I4" s="50" t="s">
        <v>2</v>
      </c>
      <c r="J4" s="51" t="s">
        <v>16</v>
      </c>
      <c r="K4" s="51" t="s">
        <v>3</v>
      </c>
      <c r="L4" s="51" t="s">
        <v>4</v>
      </c>
      <c r="M4" s="51" t="s">
        <v>5</v>
      </c>
      <c r="N4" s="51" t="s">
        <v>8</v>
      </c>
      <c r="O4" s="194"/>
      <c r="P4" s="52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3"/>
      <c r="CP4" s="53"/>
      <c r="CQ4" s="53"/>
      <c r="CR4" s="53"/>
      <c r="CS4" s="53"/>
      <c r="CT4" s="53"/>
      <c r="CU4" s="53"/>
      <c r="CV4" s="53"/>
      <c r="CW4" s="53"/>
      <c r="CX4" s="53"/>
      <c r="CY4" s="53"/>
      <c r="CZ4" s="53"/>
      <c r="DA4" s="53"/>
      <c r="DB4" s="53"/>
      <c r="DC4" s="53"/>
      <c r="DD4" s="53"/>
      <c r="DE4" s="53"/>
      <c r="DF4" s="53"/>
      <c r="DG4" s="53"/>
      <c r="DH4" s="53"/>
      <c r="DI4" s="53"/>
      <c r="DJ4" s="53"/>
      <c r="DK4" s="53"/>
      <c r="DL4" s="53"/>
      <c r="DM4" s="53"/>
      <c r="DN4" s="53"/>
      <c r="DO4" s="53"/>
      <c r="DP4" s="53"/>
      <c r="DQ4" s="53"/>
      <c r="DR4" s="53"/>
      <c r="DS4" s="53"/>
      <c r="DT4" s="53"/>
      <c r="DU4" s="53"/>
      <c r="DV4" s="53"/>
      <c r="DW4" s="53"/>
      <c r="DX4" s="53"/>
      <c r="DY4" s="53"/>
      <c r="DZ4" s="53"/>
      <c r="EA4" s="53"/>
      <c r="EB4" s="53"/>
      <c r="EC4" s="53"/>
    </row>
    <row r="5" spans="1:133" ht="15.75">
      <c r="A5" s="54" t="s">
        <v>18</v>
      </c>
      <c r="B5" s="55"/>
      <c r="C5" s="55"/>
      <c r="D5" s="56">
        <f t="shared" ref="D5:M5" si="0">SUM(D6:D9)</f>
        <v>234564</v>
      </c>
      <c r="E5" s="56">
        <f t="shared" si="0"/>
        <v>0</v>
      </c>
      <c r="F5" s="56">
        <f t="shared" si="0"/>
        <v>0</v>
      </c>
      <c r="G5" s="56">
        <f t="shared" si="0"/>
        <v>0</v>
      </c>
      <c r="H5" s="56">
        <f t="shared" si="0"/>
        <v>0</v>
      </c>
      <c r="I5" s="56">
        <f t="shared" si="0"/>
        <v>0</v>
      </c>
      <c r="J5" s="56">
        <f t="shared" si="0"/>
        <v>0</v>
      </c>
      <c r="K5" s="56">
        <f t="shared" si="0"/>
        <v>0</v>
      </c>
      <c r="L5" s="56">
        <f t="shared" si="0"/>
        <v>0</v>
      </c>
      <c r="M5" s="56">
        <f t="shared" si="0"/>
        <v>0</v>
      </c>
      <c r="N5" s="57">
        <f t="shared" ref="N5:N21" si="1">SUM(D5:M5)</f>
        <v>234564</v>
      </c>
      <c r="O5" s="58">
        <f t="shared" ref="O5:O21" si="2">(N5/O$23)</f>
        <v>160.11194539249146</v>
      </c>
      <c r="P5" s="59"/>
    </row>
    <row r="6" spans="1:133">
      <c r="A6" s="61"/>
      <c r="B6" s="62">
        <v>512</v>
      </c>
      <c r="C6" s="63" t="s">
        <v>19</v>
      </c>
      <c r="D6" s="64">
        <v>54330</v>
      </c>
      <c r="E6" s="64">
        <v>0</v>
      </c>
      <c r="F6" s="64">
        <v>0</v>
      </c>
      <c r="G6" s="64">
        <v>0</v>
      </c>
      <c r="H6" s="64">
        <v>0</v>
      </c>
      <c r="I6" s="64">
        <v>0</v>
      </c>
      <c r="J6" s="64">
        <v>0</v>
      </c>
      <c r="K6" s="64">
        <v>0</v>
      </c>
      <c r="L6" s="64">
        <v>0</v>
      </c>
      <c r="M6" s="64">
        <v>0</v>
      </c>
      <c r="N6" s="64">
        <f t="shared" si="1"/>
        <v>54330</v>
      </c>
      <c r="O6" s="65">
        <f t="shared" si="2"/>
        <v>37.085324232081909</v>
      </c>
      <c r="P6" s="66"/>
    </row>
    <row r="7" spans="1:133">
      <c r="A7" s="61"/>
      <c r="B7" s="62">
        <v>513</v>
      </c>
      <c r="C7" s="63" t="s">
        <v>20</v>
      </c>
      <c r="D7" s="64">
        <v>105030</v>
      </c>
      <c r="E7" s="64">
        <v>0</v>
      </c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f t="shared" si="1"/>
        <v>105030</v>
      </c>
      <c r="O7" s="65">
        <f t="shared" si="2"/>
        <v>71.692832764505113</v>
      </c>
      <c r="P7" s="66"/>
    </row>
    <row r="8" spans="1:133">
      <c r="A8" s="61"/>
      <c r="B8" s="62">
        <v>514</v>
      </c>
      <c r="C8" s="63" t="s">
        <v>21</v>
      </c>
      <c r="D8" s="64">
        <v>44339</v>
      </c>
      <c r="E8" s="64">
        <v>0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f t="shared" si="1"/>
        <v>44339</v>
      </c>
      <c r="O8" s="65">
        <f t="shared" si="2"/>
        <v>30.265529010238907</v>
      </c>
      <c r="P8" s="66"/>
    </row>
    <row r="9" spans="1:133">
      <c r="A9" s="61"/>
      <c r="B9" s="62">
        <v>515</v>
      </c>
      <c r="C9" s="63" t="s">
        <v>22</v>
      </c>
      <c r="D9" s="64">
        <v>30865</v>
      </c>
      <c r="E9" s="64">
        <v>0</v>
      </c>
      <c r="F9" s="64">
        <v>0</v>
      </c>
      <c r="G9" s="64">
        <v>0</v>
      </c>
      <c r="H9" s="64">
        <v>0</v>
      </c>
      <c r="I9" s="64">
        <v>0</v>
      </c>
      <c r="J9" s="64">
        <v>0</v>
      </c>
      <c r="K9" s="64">
        <v>0</v>
      </c>
      <c r="L9" s="64">
        <v>0</v>
      </c>
      <c r="M9" s="64">
        <v>0</v>
      </c>
      <c r="N9" s="64">
        <f t="shared" si="1"/>
        <v>30865</v>
      </c>
      <c r="O9" s="65">
        <f t="shared" si="2"/>
        <v>21.068259385665527</v>
      </c>
      <c r="P9" s="66"/>
    </row>
    <row r="10" spans="1:133" ht="15.75">
      <c r="A10" s="67" t="s">
        <v>23</v>
      </c>
      <c r="B10" s="68"/>
      <c r="C10" s="69"/>
      <c r="D10" s="70">
        <f t="shared" ref="D10:M10" si="3">SUM(D11:D13)</f>
        <v>98901</v>
      </c>
      <c r="E10" s="70">
        <f t="shared" si="3"/>
        <v>0</v>
      </c>
      <c r="F10" s="70">
        <f t="shared" si="3"/>
        <v>0</v>
      </c>
      <c r="G10" s="70">
        <f t="shared" si="3"/>
        <v>0</v>
      </c>
      <c r="H10" s="70">
        <f t="shared" si="3"/>
        <v>0</v>
      </c>
      <c r="I10" s="70">
        <f t="shared" si="3"/>
        <v>0</v>
      </c>
      <c r="J10" s="70">
        <f t="shared" si="3"/>
        <v>0</v>
      </c>
      <c r="K10" s="70">
        <f t="shared" si="3"/>
        <v>0</v>
      </c>
      <c r="L10" s="70">
        <f t="shared" si="3"/>
        <v>0</v>
      </c>
      <c r="M10" s="70">
        <f t="shared" si="3"/>
        <v>0</v>
      </c>
      <c r="N10" s="71">
        <f t="shared" si="1"/>
        <v>98901</v>
      </c>
      <c r="O10" s="72">
        <f t="shared" si="2"/>
        <v>67.509215017064847</v>
      </c>
      <c r="P10" s="73"/>
    </row>
    <row r="11" spans="1:133">
      <c r="A11" s="61"/>
      <c r="B11" s="62">
        <v>521</v>
      </c>
      <c r="C11" s="63" t="s">
        <v>24</v>
      </c>
      <c r="D11" s="64">
        <v>82221</v>
      </c>
      <c r="E11" s="64">
        <v>0</v>
      </c>
      <c r="F11" s="64">
        <v>0</v>
      </c>
      <c r="G11" s="64">
        <v>0</v>
      </c>
      <c r="H11" s="64">
        <v>0</v>
      </c>
      <c r="I11" s="64">
        <v>0</v>
      </c>
      <c r="J11" s="64">
        <v>0</v>
      </c>
      <c r="K11" s="64">
        <v>0</v>
      </c>
      <c r="L11" s="64">
        <v>0</v>
      </c>
      <c r="M11" s="64">
        <v>0</v>
      </c>
      <c r="N11" s="64">
        <f t="shared" si="1"/>
        <v>82221</v>
      </c>
      <c r="O11" s="65">
        <f t="shared" si="2"/>
        <v>56.123549488054607</v>
      </c>
      <c r="P11" s="66"/>
    </row>
    <row r="12" spans="1:133">
      <c r="A12" s="61"/>
      <c r="B12" s="62">
        <v>522</v>
      </c>
      <c r="C12" s="63" t="s">
        <v>35</v>
      </c>
      <c r="D12" s="64">
        <v>15370</v>
      </c>
      <c r="E12" s="64">
        <v>0</v>
      </c>
      <c r="F12" s="64">
        <v>0</v>
      </c>
      <c r="G12" s="64">
        <v>0</v>
      </c>
      <c r="H12" s="64">
        <v>0</v>
      </c>
      <c r="I12" s="64">
        <v>0</v>
      </c>
      <c r="J12" s="64">
        <v>0</v>
      </c>
      <c r="K12" s="64">
        <v>0</v>
      </c>
      <c r="L12" s="64">
        <v>0</v>
      </c>
      <c r="M12" s="64">
        <v>0</v>
      </c>
      <c r="N12" s="64">
        <f t="shared" si="1"/>
        <v>15370</v>
      </c>
      <c r="O12" s="65">
        <f t="shared" si="2"/>
        <v>10.491467576791809</v>
      </c>
      <c r="P12" s="66"/>
    </row>
    <row r="13" spans="1:133">
      <c r="A13" s="61"/>
      <c r="B13" s="62">
        <v>529</v>
      </c>
      <c r="C13" s="63" t="s">
        <v>25</v>
      </c>
      <c r="D13" s="64">
        <v>1310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f t="shared" si="1"/>
        <v>1310</v>
      </c>
      <c r="O13" s="65">
        <f t="shared" si="2"/>
        <v>0.89419795221843001</v>
      </c>
      <c r="P13" s="66"/>
    </row>
    <row r="14" spans="1:133" ht="15.75">
      <c r="A14" s="67" t="s">
        <v>26</v>
      </c>
      <c r="B14" s="68"/>
      <c r="C14" s="69"/>
      <c r="D14" s="70">
        <f t="shared" ref="D14:M14" si="4">SUM(D15:D15)</f>
        <v>11484</v>
      </c>
      <c r="E14" s="70">
        <f t="shared" si="4"/>
        <v>0</v>
      </c>
      <c r="F14" s="70">
        <f t="shared" si="4"/>
        <v>0</v>
      </c>
      <c r="G14" s="70">
        <f t="shared" si="4"/>
        <v>0</v>
      </c>
      <c r="H14" s="70">
        <f t="shared" si="4"/>
        <v>0</v>
      </c>
      <c r="I14" s="70">
        <f t="shared" si="4"/>
        <v>0</v>
      </c>
      <c r="J14" s="70">
        <f t="shared" si="4"/>
        <v>0</v>
      </c>
      <c r="K14" s="70">
        <f t="shared" si="4"/>
        <v>0</v>
      </c>
      <c r="L14" s="70">
        <f t="shared" si="4"/>
        <v>0</v>
      </c>
      <c r="M14" s="70">
        <f t="shared" si="4"/>
        <v>0</v>
      </c>
      <c r="N14" s="71">
        <f t="shared" si="1"/>
        <v>11484</v>
      </c>
      <c r="O14" s="72">
        <f t="shared" si="2"/>
        <v>7.8389078498293516</v>
      </c>
      <c r="P14" s="73"/>
    </row>
    <row r="15" spans="1:133">
      <c r="A15" s="61"/>
      <c r="B15" s="62">
        <v>539</v>
      </c>
      <c r="C15" s="63" t="s">
        <v>27</v>
      </c>
      <c r="D15" s="64">
        <v>11484</v>
      </c>
      <c r="E15" s="64">
        <v>0</v>
      </c>
      <c r="F15" s="64">
        <v>0</v>
      </c>
      <c r="G15" s="64">
        <v>0</v>
      </c>
      <c r="H15" s="64">
        <v>0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f t="shared" si="1"/>
        <v>11484</v>
      </c>
      <c r="O15" s="65">
        <f t="shared" si="2"/>
        <v>7.8389078498293516</v>
      </c>
      <c r="P15" s="66"/>
    </row>
    <row r="16" spans="1:133" ht="15.75">
      <c r="A16" s="67" t="s">
        <v>28</v>
      </c>
      <c r="B16" s="68"/>
      <c r="C16" s="69"/>
      <c r="D16" s="70">
        <f t="shared" ref="D16:M16" si="5">SUM(D17:D17)</f>
        <v>0</v>
      </c>
      <c r="E16" s="70">
        <f t="shared" si="5"/>
        <v>32789</v>
      </c>
      <c r="F16" s="70">
        <f t="shared" si="5"/>
        <v>0</v>
      </c>
      <c r="G16" s="70">
        <f t="shared" si="5"/>
        <v>0</v>
      </c>
      <c r="H16" s="70">
        <f t="shared" si="5"/>
        <v>0</v>
      </c>
      <c r="I16" s="70">
        <f t="shared" si="5"/>
        <v>0</v>
      </c>
      <c r="J16" s="70">
        <f t="shared" si="5"/>
        <v>0</v>
      </c>
      <c r="K16" s="70">
        <f t="shared" si="5"/>
        <v>0</v>
      </c>
      <c r="L16" s="70">
        <f t="shared" si="5"/>
        <v>0</v>
      </c>
      <c r="M16" s="70">
        <f t="shared" si="5"/>
        <v>0</v>
      </c>
      <c r="N16" s="70">
        <f t="shared" si="1"/>
        <v>32789</v>
      </c>
      <c r="O16" s="72">
        <f t="shared" si="2"/>
        <v>22.381569965870309</v>
      </c>
      <c r="P16" s="73"/>
    </row>
    <row r="17" spans="1:119">
      <c r="A17" s="61"/>
      <c r="B17" s="62">
        <v>541</v>
      </c>
      <c r="C17" s="63" t="s">
        <v>48</v>
      </c>
      <c r="D17" s="64">
        <v>0</v>
      </c>
      <c r="E17" s="64">
        <v>32789</v>
      </c>
      <c r="F17" s="64">
        <v>0</v>
      </c>
      <c r="G17" s="64">
        <v>0</v>
      </c>
      <c r="H17" s="64">
        <v>0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f t="shared" si="1"/>
        <v>32789</v>
      </c>
      <c r="O17" s="65">
        <f t="shared" si="2"/>
        <v>22.381569965870309</v>
      </c>
      <c r="P17" s="66"/>
    </row>
    <row r="18" spans="1:119" ht="15.75">
      <c r="A18" s="67" t="s">
        <v>49</v>
      </c>
      <c r="B18" s="68"/>
      <c r="C18" s="69"/>
      <c r="D18" s="70">
        <f t="shared" ref="D18:M18" si="6">SUM(D19:D20)</f>
        <v>1230</v>
      </c>
      <c r="E18" s="70">
        <f t="shared" si="6"/>
        <v>2393</v>
      </c>
      <c r="F18" s="70">
        <f t="shared" si="6"/>
        <v>0</v>
      </c>
      <c r="G18" s="70">
        <f t="shared" si="6"/>
        <v>0</v>
      </c>
      <c r="H18" s="70">
        <f t="shared" si="6"/>
        <v>0</v>
      </c>
      <c r="I18" s="70">
        <f t="shared" si="6"/>
        <v>0</v>
      </c>
      <c r="J18" s="70">
        <f t="shared" si="6"/>
        <v>0</v>
      </c>
      <c r="K18" s="70">
        <f t="shared" si="6"/>
        <v>0</v>
      </c>
      <c r="L18" s="70">
        <f t="shared" si="6"/>
        <v>0</v>
      </c>
      <c r="M18" s="70">
        <f t="shared" si="6"/>
        <v>0</v>
      </c>
      <c r="N18" s="70">
        <f t="shared" si="1"/>
        <v>3623</v>
      </c>
      <c r="O18" s="72">
        <f t="shared" si="2"/>
        <v>2.4730375426621158</v>
      </c>
      <c r="P18" s="66"/>
    </row>
    <row r="19" spans="1:119">
      <c r="A19" s="61"/>
      <c r="B19" s="62">
        <v>581</v>
      </c>
      <c r="C19" s="63" t="s">
        <v>50</v>
      </c>
      <c r="D19" s="64">
        <v>0</v>
      </c>
      <c r="E19" s="64">
        <v>2393</v>
      </c>
      <c r="F19" s="64">
        <v>0</v>
      </c>
      <c r="G19" s="64">
        <v>0</v>
      </c>
      <c r="H19" s="64">
        <v>0</v>
      </c>
      <c r="I19" s="64">
        <v>0</v>
      </c>
      <c r="J19" s="64">
        <v>0</v>
      </c>
      <c r="K19" s="64">
        <v>0</v>
      </c>
      <c r="L19" s="64">
        <v>0</v>
      </c>
      <c r="M19" s="64">
        <v>0</v>
      </c>
      <c r="N19" s="64">
        <f t="shared" si="1"/>
        <v>2393</v>
      </c>
      <c r="O19" s="65">
        <f t="shared" si="2"/>
        <v>1.6334470989761092</v>
      </c>
      <c r="P19" s="66"/>
    </row>
    <row r="20" spans="1:119" ht="15.75" thickBot="1">
      <c r="A20" s="61"/>
      <c r="B20" s="62">
        <v>584</v>
      </c>
      <c r="C20" s="63" t="s">
        <v>30</v>
      </c>
      <c r="D20" s="64">
        <v>1230</v>
      </c>
      <c r="E20" s="64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f t="shared" si="1"/>
        <v>1230</v>
      </c>
      <c r="O20" s="65">
        <f t="shared" si="2"/>
        <v>0.83959044368600677</v>
      </c>
      <c r="P20" s="66"/>
    </row>
    <row r="21" spans="1:119" ht="16.5" thickBot="1">
      <c r="A21" s="74" t="s">
        <v>10</v>
      </c>
      <c r="B21" s="75"/>
      <c r="C21" s="76"/>
      <c r="D21" s="77">
        <f>SUM(D5,D10,D14,D16,D18)</f>
        <v>346179</v>
      </c>
      <c r="E21" s="77">
        <f t="shared" ref="E21:M21" si="7">SUM(E5,E10,E14,E16,E18)</f>
        <v>35182</v>
      </c>
      <c r="F21" s="77">
        <f t="shared" si="7"/>
        <v>0</v>
      </c>
      <c r="G21" s="77">
        <f t="shared" si="7"/>
        <v>0</v>
      </c>
      <c r="H21" s="77">
        <f t="shared" si="7"/>
        <v>0</v>
      </c>
      <c r="I21" s="77">
        <f t="shared" si="7"/>
        <v>0</v>
      </c>
      <c r="J21" s="77">
        <f t="shared" si="7"/>
        <v>0</v>
      </c>
      <c r="K21" s="77">
        <f t="shared" si="7"/>
        <v>0</v>
      </c>
      <c r="L21" s="77">
        <f t="shared" si="7"/>
        <v>0</v>
      </c>
      <c r="M21" s="77">
        <f t="shared" si="7"/>
        <v>0</v>
      </c>
      <c r="N21" s="77">
        <f t="shared" si="1"/>
        <v>381361</v>
      </c>
      <c r="O21" s="78">
        <f t="shared" si="2"/>
        <v>260.31467576791806</v>
      </c>
      <c r="P21" s="59"/>
      <c r="Q21" s="79"/>
      <c r="R21" s="80"/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80"/>
      <c r="AH21" s="80"/>
      <c r="AI21" s="80"/>
      <c r="AJ21" s="80"/>
      <c r="AK21" s="80"/>
      <c r="AL21" s="80"/>
      <c r="AM21" s="80"/>
      <c r="AN21" s="80"/>
      <c r="AO21" s="80"/>
      <c r="AP21" s="80"/>
      <c r="AQ21" s="80"/>
      <c r="AR21" s="80"/>
      <c r="AS21" s="80"/>
      <c r="AT21" s="80"/>
      <c r="AU21" s="80"/>
      <c r="AV21" s="80"/>
      <c r="AW21" s="80"/>
      <c r="AX21" s="80"/>
      <c r="AY21" s="80"/>
      <c r="AZ21" s="80"/>
      <c r="BA21" s="80"/>
      <c r="BB21" s="80"/>
      <c r="BC21" s="80"/>
      <c r="BD21" s="80"/>
      <c r="BE21" s="80"/>
      <c r="BF21" s="80"/>
      <c r="BG21" s="80"/>
      <c r="BH21" s="80"/>
      <c r="BI21" s="80"/>
      <c r="BJ21" s="80"/>
      <c r="BK21" s="80"/>
      <c r="BL21" s="80"/>
      <c r="BM21" s="80"/>
      <c r="BN21" s="80"/>
      <c r="BO21" s="80"/>
      <c r="BP21" s="80"/>
      <c r="BQ21" s="80"/>
      <c r="BR21" s="80"/>
      <c r="BS21" s="80"/>
      <c r="BT21" s="80"/>
      <c r="BU21" s="80"/>
      <c r="BV21" s="80"/>
      <c r="BW21" s="80"/>
      <c r="BX21" s="80"/>
      <c r="BY21" s="80"/>
      <c r="BZ21" s="80"/>
      <c r="CA21" s="80"/>
      <c r="CB21" s="80"/>
      <c r="CC21" s="80"/>
      <c r="CD21" s="80"/>
      <c r="CE21" s="80"/>
      <c r="CF21" s="80"/>
      <c r="CG21" s="80"/>
      <c r="CH21" s="80"/>
      <c r="CI21" s="80"/>
      <c r="CJ21" s="80"/>
      <c r="CK21" s="80"/>
      <c r="CL21" s="80"/>
      <c r="CM21" s="80"/>
      <c r="CN21" s="80"/>
      <c r="CO21" s="80"/>
      <c r="CP21" s="80"/>
      <c r="CQ21" s="80"/>
      <c r="CR21" s="80"/>
      <c r="CS21" s="80"/>
      <c r="CT21" s="80"/>
      <c r="CU21" s="80"/>
      <c r="CV21" s="80"/>
      <c r="CW21" s="80"/>
      <c r="CX21" s="80"/>
      <c r="CY21" s="80"/>
      <c r="CZ21" s="80"/>
      <c r="DA21" s="80"/>
      <c r="DB21" s="80"/>
      <c r="DC21" s="80"/>
      <c r="DD21" s="80"/>
      <c r="DE21" s="80"/>
      <c r="DF21" s="80"/>
      <c r="DG21" s="80"/>
      <c r="DH21" s="80"/>
      <c r="DI21" s="80"/>
      <c r="DJ21" s="80"/>
      <c r="DK21" s="80"/>
      <c r="DL21" s="80"/>
      <c r="DM21" s="80"/>
      <c r="DN21" s="80"/>
      <c r="DO21" s="80"/>
    </row>
    <row r="22" spans="1:119">
      <c r="A22" s="81"/>
      <c r="B22" s="82"/>
      <c r="C22" s="82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4"/>
    </row>
    <row r="23" spans="1:119">
      <c r="A23" s="85"/>
      <c r="B23" s="86"/>
      <c r="C23" s="86"/>
      <c r="D23" s="87"/>
      <c r="E23" s="87"/>
      <c r="F23" s="87"/>
      <c r="G23" s="87"/>
      <c r="H23" s="87"/>
      <c r="I23" s="87"/>
      <c r="J23" s="87"/>
      <c r="K23" s="87"/>
      <c r="L23" s="171" t="s">
        <v>51</v>
      </c>
      <c r="M23" s="171"/>
      <c r="N23" s="171"/>
      <c r="O23" s="88">
        <v>1465</v>
      </c>
    </row>
    <row r="24" spans="1:119">
      <c r="A24" s="172"/>
      <c r="B24" s="173"/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4"/>
    </row>
    <row r="25" spans="1:119" ht="15.75" customHeight="1" thickBot="1">
      <c r="A25" s="175" t="s">
        <v>37</v>
      </c>
      <c r="B25" s="176"/>
      <c r="C25" s="176"/>
      <c r="D25" s="176"/>
      <c r="E25" s="176"/>
      <c r="F25" s="176"/>
      <c r="G25" s="176"/>
      <c r="H25" s="176"/>
      <c r="I25" s="176"/>
      <c r="J25" s="176"/>
      <c r="K25" s="176"/>
      <c r="L25" s="176"/>
      <c r="M25" s="176"/>
      <c r="N25" s="176"/>
      <c r="O25" s="177"/>
    </row>
  </sheetData>
  <mergeCells count="10">
    <mergeCell ref="L23:N23"/>
    <mergeCell ref="A24:O24"/>
    <mergeCell ref="A25:O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2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42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232499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0" si="1">SUM(D5:M5)</f>
        <v>232499</v>
      </c>
      <c r="O5" s="30">
        <f t="shared" ref="O5:O20" si="2">(N5/O$22)</f>
        <v>163.73169014084507</v>
      </c>
      <c r="P5" s="6"/>
    </row>
    <row r="6" spans="1:133">
      <c r="A6" s="12"/>
      <c r="B6" s="42">
        <v>512</v>
      </c>
      <c r="C6" s="19" t="s">
        <v>19</v>
      </c>
      <c r="D6" s="43">
        <v>69935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69935</v>
      </c>
      <c r="O6" s="44">
        <f t="shared" si="2"/>
        <v>49.25</v>
      </c>
      <c r="P6" s="9"/>
    </row>
    <row r="7" spans="1:133">
      <c r="A7" s="12"/>
      <c r="B7" s="42">
        <v>513</v>
      </c>
      <c r="C7" s="19" t="s">
        <v>20</v>
      </c>
      <c r="D7" s="43">
        <v>98558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98558</v>
      </c>
      <c r="O7" s="44">
        <f t="shared" si="2"/>
        <v>69.407042253521126</v>
      </c>
      <c r="P7" s="9"/>
    </row>
    <row r="8" spans="1:133">
      <c r="A8" s="12"/>
      <c r="B8" s="42">
        <v>514</v>
      </c>
      <c r="C8" s="19" t="s">
        <v>21</v>
      </c>
      <c r="D8" s="43">
        <v>34971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34971</v>
      </c>
      <c r="O8" s="44">
        <f t="shared" si="2"/>
        <v>24.627464788732393</v>
      </c>
      <c r="P8" s="9"/>
    </row>
    <row r="9" spans="1:133">
      <c r="A9" s="12"/>
      <c r="B9" s="42">
        <v>515</v>
      </c>
      <c r="C9" s="19" t="s">
        <v>22</v>
      </c>
      <c r="D9" s="43">
        <v>29035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29035</v>
      </c>
      <c r="O9" s="44">
        <f t="shared" si="2"/>
        <v>20.447183098591548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94936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94936</v>
      </c>
      <c r="O10" s="41">
        <f t="shared" si="2"/>
        <v>66.85633802816902</v>
      </c>
      <c r="P10" s="10"/>
    </row>
    <row r="11" spans="1:133">
      <c r="A11" s="12"/>
      <c r="B11" s="42">
        <v>521</v>
      </c>
      <c r="C11" s="19" t="s">
        <v>24</v>
      </c>
      <c r="D11" s="43">
        <v>78758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78758</v>
      </c>
      <c r="O11" s="44">
        <f t="shared" si="2"/>
        <v>55.463380281690142</v>
      </c>
      <c r="P11" s="9"/>
    </row>
    <row r="12" spans="1:133">
      <c r="A12" s="12"/>
      <c r="B12" s="42">
        <v>522</v>
      </c>
      <c r="C12" s="19" t="s">
        <v>35</v>
      </c>
      <c r="D12" s="43">
        <v>14963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14963</v>
      </c>
      <c r="O12" s="44">
        <f t="shared" si="2"/>
        <v>10.537323943661972</v>
      </c>
      <c r="P12" s="9"/>
    </row>
    <row r="13" spans="1:133">
      <c r="A13" s="12"/>
      <c r="B13" s="42">
        <v>529</v>
      </c>
      <c r="C13" s="19" t="s">
        <v>25</v>
      </c>
      <c r="D13" s="43">
        <v>1215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1215</v>
      </c>
      <c r="O13" s="44">
        <f t="shared" si="2"/>
        <v>0.85563380281690138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25909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25909</v>
      </c>
      <c r="O14" s="41">
        <f t="shared" si="2"/>
        <v>18.245774647887323</v>
      </c>
      <c r="P14" s="10"/>
    </row>
    <row r="15" spans="1:133">
      <c r="A15" s="12"/>
      <c r="B15" s="42">
        <v>539</v>
      </c>
      <c r="C15" s="19" t="s">
        <v>27</v>
      </c>
      <c r="D15" s="43">
        <v>25909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25909</v>
      </c>
      <c r="O15" s="44">
        <f t="shared" si="2"/>
        <v>18.245774647887323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0</v>
      </c>
      <c r="E16" s="29">
        <f t="shared" si="5"/>
        <v>27204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27204</v>
      </c>
      <c r="O16" s="41">
        <f t="shared" si="2"/>
        <v>19.157746478873239</v>
      </c>
      <c r="P16" s="10"/>
    </row>
    <row r="17" spans="1:119">
      <c r="A17" s="12"/>
      <c r="B17" s="42">
        <v>541</v>
      </c>
      <c r="C17" s="19" t="s">
        <v>29</v>
      </c>
      <c r="D17" s="43">
        <v>0</v>
      </c>
      <c r="E17" s="43">
        <v>27204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27204</v>
      </c>
      <c r="O17" s="44">
        <f t="shared" si="2"/>
        <v>19.157746478873239</v>
      </c>
      <c r="P17" s="9"/>
    </row>
    <row r="18" spans="1:119" ht="15.75">
      <c r="A18" s="26" t="s">
        <v>31</v>
      </c>
      <c r="B18" s="27"/>
      <c r="C18" s="28"/>
      <c r="D18" s="29">
        <f t="shared" ref="D18:M18" si="6">SUM(D19:D19)</f>
        <v>2697</v>
      </c>
      <c r="E18" s="29">
        <f t="shared" si="6"/>
        <v>0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1"/>
        <v>2697</v>
      </c>
      <c r="O18" s="41">
        <f t="shared" si="2"/>
        <v>1.8992957746478873</v>
      </c>
      <c r="P18" s="9"/>
    </row>
    <row r="19" spans="1:119" ht="15.75" thickBot="1">
      <c r="A19" s="12"/>
      <c r="B19" s="42">
        <v>584</v>
      </c>
      <c r="C19" s="19" t="s">
        <v>30</v>
      </c>
      <c r="D19" s="43">
        <v>2697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2697</v>
      </c>
      <c r="O19" s="44">
        <f t="shared" si="2"/>
        <v>1.8992957746478873</v>
      </c>
      <c r="P19" s="9"/>
    </row>
    <row r="20" spans="1:119" ht="16.5" thickBot="1">
      <c r="A20" s="13" t="s">
        <v>10</v>
      </c>
      <c r="B20" s="21"/>
      <c r="C20" s="20"/>
      <c r="D20" s="14">
        <f>SUM(D5,D10,D14,D16,D18)</f>
        <v>356041</v>
      </c>
      <c r="E20" s="14">
        <f t="shared" ref="E20:M20" si="7">SUM(E5,E10,E14,E16,E18)</f>
        <v>27204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0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0</v>
      </c>
      <c r="N20" s="14">
        <f t="shared" si="1"/>
        <v>383245</v>
      </c>
      <c r="O20" s="35">
        <f t="shared" si="2"/>
        <v>269.89084507042253</v>
      </c>
      <c r="P20" s="6"/>
      <c r="Q20" s="2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</row>
    <row r="21" spans="1:119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8"/>
    </row>
    <row r="22" spans="1:119">
      <c r="A22" s="36"/>
      <c r="B22" s="37"/>
      <c r="C22" s="37"/>
      <c r="D22" s="38"/>
      <c r="E22" s="38"/>
      <c r="F22" s="38"/>
      <c r="G22" s="38"/>
      <c r="H22" s="38"/>
      <c r="I22" s="38"/>
      <c r="J22" s="38"/>
      <c r="K22" s="38"/>
      <c r="L22" s="157" t="s">
        <v>43</v>
      </c>
      <c r="M22" s="157"/>
      <c r="N22" s="157"/>
      <c r="O22" s="39">
        <v>1420</v>
      </c>
    </row>
    <row r="23" spans="1:119">
      <c r="A23" s="158"/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6"/>
    </row>
    <row r="24" spans="1:119" ht="15.75" customHeight="1" thickBot="1">
      <c r="A24" s="159" t="s">
        <v>37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9"/>
    </row>
  </sheetData>
  <mergeCells count="10">
    <mergeCell ref="L22:N22"/>
    <mergeCell ref="A23:O23"/>
    <mergeCell ref="A24:O2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2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40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191684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0" si="1">SUM(D5:M5)</f>
        <v>191684</v>
      </c>
      <c r="O5" s="30">
        <f t="shared" ref="O5:O20" si="2">(N5/O$22)</f>
        <v>135.08386187455955</v>
      </c>
      <c r="P5" s="6"/>
    </row>
    <row r="6" spans="1:133">
      <c r="A6" s="12"/>
      <c r="B6" s="42">
        <v>512</v>
      </c>
      <c r="C6" s="19" t="s">
        <v>19</v>
      </c>
      <c r="D6" s="43">
        <v>49700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49700</v>
      </c>
      <c r="O6" s="44">
        <f t="shared" si="2"/>
        <v>35.024665257223397</v>
      </c>
      <c r="P6" s="9"/>
    </row>
    <row r="7" spans="1:133">
      <c r="A7" s="12"/>
      <c r="B7" s="42">
        <v>513</v>
      </c>
      <c r="C7" s="19" t="s">
        <v>20</v>
      </c>
      <c r="D7" s="43">
        <v>91894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91894</v>
      </c>
      <c r="O7" s="44">
        <f t="shared" si="2"/>
        <v>64.759689922480618</v>
      </c>
      <c r="P7" s="9"/>
    </row>
    <row r="8" spans="1:133">
      <c r="A8" s="12"/>
      <c r="B8" s="42">
        <v>514</v>
      </c>
      <c r="C8" s="19" t="s">
        <v>21</v>
      </c>
      <c r="D8" s="43">
        <v>29877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29877</v>
      </c>
      <c r="O8" s="44">
        <f t="shared" si="2"/>
        <v>21.054968287526428</v>
      </c>
      <c r="P8" s="9"/>
    </row>
    <row r="9" spans="1:133">
      <c r="A9" s="12"/>
      <c r="B9" s="42">
        <v>515</v>
      </c>
      <c r="C9" s="19" t="s">
        <v>22</v>
      </c>
      <c r="D9" s="43">
        <v>20213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20213</v>
      </c>
      <c r="O9" s="44">
        <f t="shared" si="2"/>
        <v>14.244538407329104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106686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106686</v>
      </c>
      <c r="O10" s="41">
        <f t="shared" si="2"/>
        <v>75.18393234672304</v>
      </c>
      <c r="P10" s="10"/>
    </row>
    <row r="11" spans="1:133">
      <c r="A11" s="12"/>
      <c r="B11" s="42">
        <v>521</v>
      </c>
      <c r="C11" s="19" t="s">
        <v>24</v>
      </c>
      <c r="D11" s="43">
        <v>76630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76630</v>
      </c>
      <c r="O11" s="44">
        <f t="shared" si="2"/>
        <v>54.002818886539814</v>
      </c>
      <c r="P11" s="9"/>
    </row>
    <row r="12" spans="1:133">
      <c r="A12" s="12"/>
      <c r="B12" s="42">
        <v>522</v>
      </c>
      <c r="C12" s="19" t="s">
        <v>35</v>
      </c>
      <c r="D12" s="43">
        <v>23906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23906</v>
      </c>
      <c r="O12" s="44">
        <f t="shared" si="2"/>
        <v>16.847075405214941</v>
      </c>
      <c r="P12" s="9"/>
    </row>
    <row r="13" spans="1:133">
      <c r="A13" s="12"/>
      <c r="B13" s="42">
        <v>529</v>
      </c>
      <c r="C13" s="19" t="s">
        <v>25</v>
      </c>
      <c r="D13" s="43">
        <v>6150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6150</v>
      </c>
      <c r="O13" s="44">
        <f t="shared" si="2"/>
        <v>4.3340380549682873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15406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15406</v>
      </c>
      <c r="O14" s="41">
        <f t="shared" si="2"/>
        <v>10.856941508104299</v>
      </c>
      <c r="P14" s="10"/>
    </row>
    <row r="15" spans="1:133">
      <c r="A15" s="12"/>
      <c r="B15" s="42">
        <v>539</v>
      </c>
      <c r="C15" s="19" t="s">
        <v>27</v>
      </c>
      <c r="D15" s="43">
        <v>15406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15406</v>
      </c>
      <c r="O15" s="44">
        <f t="shared" si="2"/>
        <v>10.856941508104299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0</v>
      </c>
      <c r="E16" s="29">
        <f t="shared" si="5"/>
        <v>14697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14697</v>
      </c>
      <c r="O16" s="41">
        <f t="shared" si="2"/>
        <v>10.357293868921776</v>
      </c>
      <c r="P16" s="10"/>
    </row>
    <row r="17" spans="1:119">
      <c r="A17" s="12"/>
      <c r="B17" s="42">
        <v>541</v>
      </c>
      <c r="C17" s="19" t="s">
        <v>29</v>
      </c>
      <c r="D17" s="43">
        <v>0</v>
      </c>
      <c r="E17" s="43">
        <v>14697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14697</v>
      </c>
      <c r="O17" s="44">
        <f t="shared" si="2"/>
        <v>10.357293868921776</v>
      </c>
      <c r="P17" s="9"/>
    </row>
    <row r="18" spans="1:119" ht="15.75">
      <c r="A18" s="26" t="s">
        <v>31</v>
      </c>
      <c r="B18" s="27"/>
      <c r="C18" s="28"/>
      <c r="D18" s="29">
        <f t="shared" ref="D18:M18" si="6">SUM(D19:D19)</f>
        <v>2976</v>
      </c>
      <c r="E18" s="29">
        <f t="shared" si="6"/>
        <v>0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1"/>
        <v>2976</v>
      </c>
      <c r="O18" s="41">
        <f t="shared" si="2"/>
        <v>2.0972515856236789</v>
      </c>
      <c r="P18" s="9"/>
    </row>
    <row r="19" spans="1:119" ht="15.75" thickBot="1">
      <c r="A19" s="12"/>
      <c r="B19" s="42">
        <v>584</v>
      </c>
      <c r="C19" s="19" t="s">
        <v>30</v>
      </c>
      <c r="D19" s="43">
        <v>2976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2976</v>
      </c>
      <c r="O19" s="44">
        <f t="shared" si="2"/>
        <v>2.0972515856236789</v>
      </c>
      <c r="P19" s="9"/>
    </row>
    <row r="20" spans="1:119" ht="16.5" thickBot="1">
      <c r="A20" s="13" t="s">
        <v>10</v>
      </c>
      <c r="B20" s="21"/>
      <c r="C20" s="20"/>
      <c r="D20" s="14">
        <f>SUM(D5,D10,D14,D16,D18)</f>
        <v>316752</v>
      </c>
      <c r="E20" s="14">
        <f t="shared" ref="E20:M20" si="7">SUM(E5,E10,E14,E16,E18)</f>
        <v>14697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0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0</v>
      </c>
      <c r="N20" s="14">
        <f t="shared" si="1"/>
        <v>331449</v>
      </c>
      <c r="O20" s="35">
        <f t="shared" si="2"/>
        <v>233.57928118393235</v>
      </c>
      <c r="P20" s="6"/>
      <c r="Q20" s="2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</row>
    <row r="21" spans="1:119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8"/>
    </row>
    <row r="22" spans="1:119">
      <c r="A22" s="36"/>
      <c r="B22" s="37"/>
      <c r="C22" s="37"/>
      <c r="D22" s="38"/>
      <c r="E22" s="38"/>
      <c r="F22" s="38"/>
      <c r="G22" s="38"/>
      <c r="H22" s="38"/>
      <c r="I22" s="38"/>
      <c r="J22" s="38"/>
      <c r="K22" s="38"/>
      <c r="L22" s="157" t="s">
        <v>41</v>
      </c>
      <c r="M22" s="157"/>
      <c r="N22" s="157"/>
      <c r="O22" s="39">
        <v>1419</v>
      </c>
    </row>
    <row r="23" spans="1:119">
      <c r="A23" s="158"/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6"/>
    </row>
    <row r="24" spans="1:119" ht="15.75" customHeight="1" thickBot="1">
      <c r="A24" s="159" t="s">
        <v>37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9"/>
    </row>
  </sheetData>
  <mergeCells count="10">
    <mergeCell ref="L22:N22"/>
    <mergeCell ref="A23:O23"/>
    <mergeCell ref="A24:O2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2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38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213860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0" si="1">SUM(D5:M5)</f>
        <v>213860</v>
      </c>
      <c r="O5" s="30">
        <f t="shared" ref="O5:O20" si="2">(N5/O$22)</f>
        <v>155.19593613933236</v>
      </c>
      <c r="P5" s="6"/>
    </row>
    <row r="6" spans="1:133">
      <c r="A6" s="12"/>
      <c r="B6" s="42">
        <v>512</v>
      </c>
      <c r="C6" s="19" t="s">
        <v>19</v>
      </c>
      <c r="D6" s="43">
        <v>69621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69621</v>
      </c>
      <c r="O6" s="44">
        <f t="shared" si="2"/>
        <v>50.523222060957913</v>
      </c>
      <c r="P6" s="9"/>
    </row>
    <row r="7" spans="1:133">
      <c r="A7" s="12"/>
      <c r="B7" s="42">
        <v>513</v>
      </c>
      <c r="C7" s="19" t="s">
        <v>20</v>
      </c>
      <c r="D7" s="43">
        <v>83354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83354</v>
      </c>
      <c r="O7" s="44">
        <f t="shared" si="2"/>
        <v>60.489114658925978</v>
      </c>
      <c r="P7" s="9"/>
    </row>
    <row r="8" spans="1:133">
      <c r="A8" s="12"/>
      <c r="B8" s="42">
        <v>514</v>
      </c>
      <c r="C8" s="19" t="s">
        <v>21</v>
      </c>
      <c r="D8" s="43">
        <v>29504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29504</v>
      </c>
      <c r="O8" s="44">
        <f t="shared" si="2"/>
        <v>21.410740203193033</v>
      </c>
      <c r="P8" s="9"/>
    </row>
    <row r="9" spans="1:133">
      <c r="A9" s="12"/>
      <c r="B9" s="42">
        <v>515</v>
      </c>
      <c r="C9" s="19" t="s">
        <v>22</v>
      </c>
      <c r="D9" s="43">
        <v>31381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31381</v>
      </c>
      <c r="O9" s="44">
        <f t="shared" si="2"/>
        <v>22.772859216255444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103903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103903</v>
      </c>
      <c r="O10" s="41">
        <f t="shared" si="2"/>
        <v>75.401306240928889</v>
      </c>
      <c r="P10" s="10"/>
    </row>
    <row r="11" spans="1:133">
      <c r="A11" s="12"/>
      <c r="B11" s="42">
        <v>521</v>
      </c>
      <c r="C11" s="19" t="s">
        <v>24</v>
      </c>
      <c r="D11" s="43">
        <v>80412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80412</v>
      </c>
      <c r="O11" s="44">
        <f t="shared" si="2"/>
        <v>58.354136429608126</v>
      </c>
      <c r="P11" s="9"/>
    </row>
    <row r="12" spans="1:133">
      <c r="A12" s="12"/>
      <c r="B12" s="42">
        <v>522</v>
      </c>
      <c r="C12" s="19" t="s">
        <v>35</v>
      </c>
      <c r="D12" s="43">
        <v>22307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22307</v>
      </c>
      <c r="O12" s="44">
        <f t="shared" si="2"/>
        <v>16.187953555878085</v>
      </c>
      <c r="P12" s="9"/>
    </row>
    <row r="13" spans="1:133">
      <c r="A13" s="12"/>
      <c r="B13" s="42">
        <v>529</v>
      </c>
      <c r="C13" s="19" t="s">
        <v>25</v>
      </c>
      <c r="D13" s="43">
        <v>1184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1184</v>
      </c>
      <c r="O13" s="44">
        <f t="shared" si="2"/>
        <v>0.85921625544267055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15816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15816</v>
      </c>
      <c r="O14" s="41">
        <f t="shared" si="2"/>
        <v>11.477503628447025</v>
      </c>
      <c r="P14" s="10"/>
    </row>
    <row r="15" spans="1:133">
      <c r="A15" s="12"/>
      <c r="B15" s="42">
        <v>539</v>
      </c>
      <c r="C15" s="19" t="s">
        <v>27</v>
      </c>
      <c r="D15" s="43">
        <v>15816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15816</v>
      </c>
      <c r="O15" s="44">
        <f t="shared" si="2"/>
        <v>11.477503628447025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0</v>
      </c>
      <c r="E16" s="29">
        <f t="shared" si="5"/>
        <v>21462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21462</v>
      </c>
      <c r="O16" s="41">
        <f t="shared" si="2"/>
        <v>15.574746008708273</v>
      </c>
      <c r="P16" s="10"/>
    </row>
    <row r="17" spans="1:119">
      <c r="A17" s="12"/>
      <c r="B17" s="42">
        <v>541</v>
      </c>
      <c r="C17" s="19" t="s">
        <v>29</v>
      </c>
      <c r="D17" s="43">
        <v>0</v>
      </c>
      <c r="E17" s="43">
        <v>21462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21462</v>
      </c>
      <c r="O17" s="44">
        <f t="shared" si="2"/>
        <v>15.574746008708273</v>
      </c>
      <c r="P17" s="9"/>
    </row>
    <row r="18" spans="1:119" ht="15.75">
      <c r="A18" s="26" t="s">
        <v>31</v>
      </c>
      <c r="B18" s="27"/>
      <c r="C18" s="28"/>
      <c r="D18" s="29">
        <f t="shared" ref="D18:M18" si="6">SUM(D19:D19)</f>
        <v>2976</v>
      </c>
      <c r="E18" s="29">
        <f t="shared" si="6"/>
        <v>0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1"/>
        <v>2976</v>
      </c>
      <c r="O18" s="41">
        <f t="shared" si="2"/>
        <v>2.1596516690856316</v>
      </c>
      <c r="P18" s="9"/>
    </row>
    <row r="19" spans="1:119" ht="15.75" thickBot="1">
      <c r="A19" s="12"/>
      <c r="B19" s="42">
        <v>584</v>
      </c>
      <c r="C19" s="19" t="s">
        <v>30</v>
      </c>
      <c r="D19" s="43">
        <v>2976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2976</v>
      </c>
      <c r="O19" s="44">
        <f t="shared" si="2"/>
        <v>2.1596516690856316</v>
      </c>
      <c r="P19" s="9"/>
    </row>
    <row r="20" spans="1:119" ht="16.5" thickBot="1">
      <c r="A20" s="13" t="s">
        <v>10</v>
      </c>
      <c r="B20" s="21"/>
      <c r="C20" s="20"/>
      <c r="D20" s="14">
        <f>SUM(D5,D10,D14,D16,D18)</f>
        <v>336555</v>
      </c>
      <c r="E20" s="14">
        <f t="shared" ref="E20:M20" si="7">SUM(E5,E10,E14,E16,E18)</f>
        <v>21462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0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0</v>
      </c>
      <c r="N20" s="14">
        <f t="shared" si="1"/>
        <v>358017</v>
      </c>
      <c r="O20" s="35">
        <f t="shared" si="2"/>
        <v>259.80914368650218</v>
      </c>
      <c r="P20" s="6"/>
      <c r="Q20" s="2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</row>
    <row r="21" spans="1:119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8"/>
    </row>
    <row r="22" spans="1:119">
      <c r="A22" s="36"/>
      <c r="B22" s="37"/>
      <c r="C22" s="37"/>
      <c r="D22" s="38"/>
      <c r="E22" s="38"/>
      <c r="F22" s="38"/>
      <c r="G22" s="38"/>
      <c r="H22" s="38"/>
      <c r="I22" s="38"/>
      <c r="J22" s="38"/>
      <c r="K22" s="38"/>
      <c r="L22" s="157" t="s">
        <v>39</v>
      </c>
      <c r="M22" s="157"/>
      <c r="N22" s="157"/>
      <c r="O22" s="39">
        <v>1378</v>
      </c>
    </row>
    <row r="23" spans="1:119">
      <c r="A23" s="158"/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6"/>
    </row>
    <row r="24" spans="1:119" ht="15.75" customHeight="1" thickBot="1">
      <c r="A24" s="159" t="s">
        <v>37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9"/>
    </row>
  </sheetData>
  <mergeCells count="10">
    <mergeCell ref="L22:N22"/>
    <mergeCell ref="A23:O23"/>
    <mergeCell ref="A24:O2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2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34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210509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0" si="1">SUM(D5:M5)</f>
        <v>210509</v>
      </c>
      <c r="O5" s="30">
        <f t="shared" ref="O5:O20" si="2">(N5/O$22)</f>
        <v>157.0962686567164</v>
      </c>
      <c r="P5" s="6"/>
    </row>
    <row r="6" spans="1:133">
      <c r="A6" s="12"/>
      <c r="B6" s="42">
        <v>512</v>
      </c>
      <c r="C6" s="19" t="s">
        <v>19</v>
      </c>
      <c r="D6" s="43">
        <v>62720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62720</v>
      </c>
      <c r="O6" s="44">
        <f t="shared" si="2"/>
        <v>46.805970149253731</v>
      </c>
      <c r="P6" s="9"/>
    </row>
    <row r="7" spans="1:133">
      <c r="A7" s="12"/>
      <c r="B7" s="42">
        <v>513</v>
      </c>
      <c r="C7" s="19" t="s">
        <v>20</v>
      </c>
      <c r="D7" s="43">
        <v>81397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81397</v>
      </c>
      <c r="O7" s="44">
        <f t="shared" si="2"/>
        <v>60.744029850746266</v>
      </c>
      <c r="P7" s="9"/>
    </row>
    <row r="8" spans="1:133">
      <c r="A8" s="12"/>
      <c r="B8" s="42">
        <v>514</v>
      </c>
      <c r="C8" s="19" t="s">
        <v>21</v>
      </c>
      <c r="D8" s="43">
        <v>29906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29906</v>
      </c>
      <c r="O8" s="44">
        <f t="shared" si="2"/>
        <v>22.317910447761193</v>
      </c>
      <c r="P8" s="9"/>
    </row>
    <row r="9" spans="1:133">
      <c r="A9" s="12"/>
      <c r="B9" s="42">
        <v>515</v>
      </c>
      <c r="C9" s="19" t="s">
        <v>22</v>
      </c>
      <c r="D9" s="43">
        <v>36486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36486</v>
      </c>
      <c r="O9" s="44">
        <f t="shared" si="2"/>
        <v>27.228358208955225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SUM(D11:D13)</f>
        <v>95104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95104</v>
      </c>
      <c r="O10" s="41">
        <f t="shared" si="2"/>
        <v>70.973134328358213</v>
      </c>
      <c r="P10" s="10"/>
    </row>
    <row r="11" spans="1:133">
      <c r="A11" s="12"/>
      <c r="B11" s="42">
        <v>521</v>
      </c>
      <c r="C11" s="19" t="s">
        <v>24</v>
      </c>
      <c r="D11" s="43">
        <v>77693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77693</v>
      </c>
      <c r="O11" s="44">
        <f t="shared" si="2"/>
        <v>57.97985074626866</v>
      </c>
      <c r="P11" s="9"/>
    </row>
    <row r="12" spans="1:133">
      <c r="A12" s="12"/>
      <c r="B12" s="42">
        <v>522</v>
      </c>
      <c r="C12" s="19" t="s">
        <v>35</v>
      </c>
      <c r="D12" s="43">
        <v>13106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13106</v>
      </c>
      <c r="O12" s="44">
        <f t="shared" si="2"/>
        <v>9.7805970149253731</v>
      </c>
      <c r="P12" s="9"/>
    </row>
    <row r="13" spans="1:133">
      <c r="A13" s="12"/>
      <c r="B13" s="42">
        <v>529</v>
      </c>
      <c r="C13" s="19" t="s">
        <v>25</v>
      </c>
      <c r="D13" s="43">
        <v>4305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4305</v>
      </c>
      <c r="O13" s="44">
        <f t="shared" si="2"/>
        <v>3.2126865671641789</v>
      </c>
      <c r="P13" s="9"/>
    </row>
    <row r="14" spans="1:133" ht="15.75">
      <c r="A14" s="26" t="s">
        <v>26</v>
      </c>
      <c r="B14" s="27"/>
      <c r="C14" s="28"/>
      <c r="D14" s="29">
        <f t="shared" ref="D14:M14" si="4">SUM(D15:D15)</f>
        <v>21884</v>
      </c>
      <c r="E14" s="29">
        <f t="shared" si="4"/>
        <v>0</v>
      </c>
      <c r="F14" s="29">
        <f t="shared" si="4"/>
        <v>0</v>
      </c>
      <c r="G14" s="29">
        <f t="shared" si="4"/>
        <v>0</v>
      </c>
      <c r="H14" s="29">
        <f t="shared" si="4"/>
        <v>0</v>
      </c>
      <c r="I14" s="29">
        <f t="shared" si="4"/>
        <v>0</v>
      </c>
      <c r="J14" s="29">
        <f t="shared" si="4"/>
        <v>0</v>
      </c>
      <c r="K14" s="29">
        <f t="shared" si="4"/>
        <v>0</v>
      </c>
      <c r="L14" s="29">
        <f t="shared" si="4"/>
        <v>0</v>
      </c>
      <c r="M14" s="29">
        <f t="shared" si="4"/>
        <v>0</v>
      </c>
      <c r="N14" s="40">
        <f t="shared" si="1"/>
        <v>21884</v>
      </c>
      <c r="O14" s="41">
        <f t="shared" si="2"/>
        <v>16.33134328358209</v>
      </c>
      <c r="P14" s="10"/>
    </row>
    <row r="15" spans="1:133">
      <c r="A15" s="12"/>
      <c r="B15" s="42">
        <v>539</v>
      </c>
      <c r="C15" s="19" t="s">
        <v>27</v>
      </c>
      <c r="D15" s="43">
        <v>21884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21884</v>
      </c>
      <c r="O15" s="44">
        <f t="shared" si="2"/>
        <v>16.33134328358209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16295</v>
      </c>
      <c r="E16" s="29">
        <f t="shared" si="5"/>
        <v>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16295</v>
      </c>
      <c r="O16" s="41">
        <f t="shared" si="2"/>
        <v>12.16044776119403</v>
      </c>
      <c r="P16" s="10"/>
    </row>
    <row r="17" spans="1:119">
      <c r="A17" s="12"/>
      <c r="B17" s="42">
        <v>541</v>
      </c>
      <c r="C17" s="19" t="s">
        <v>29</v>
      </c>
      <c r="D17" s="43">
        <v>16295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16295</v>
      </c>
      <c r="O17" s="44">
        <f t="shared" si="2"/>
        <v>12.16044776119403</v>
      </c>
      <c r="P17" s="9"/>
    </row>
    <row r="18" spans="1:119" ht="15.75">
      <c r="A18" s="26" t="s">
        <v>31</v>
      </c>
      <c r="B18" s="27"/>
      <c r="C18" s="28"/>
      <c r="D18" s="29">
        <f t="shared" ref="D18:M18" si="6">SUM(D19:D19)</f>
        <v>2976</v>
      </c>
      <c r="E18" s="29">
        <f t="shared" si="6"/>
        <v>0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1"/>
        <v>2976</v>
      </c>
      <c r="O18" s="41">
        <f t="shared" si="2"/>
        <v>2.2208955223880595</v>
      </c>
      <c r="P18" s="9"/>
    </row>
    <row r="19" spans="1:119" ht="15.75" thickBot="1">
      <c r="A19" s="12"/>
      <c r="B19" s="42">
        <v>584</v>
      </c>
      <c r="C19" s="19" t="s">
        <v>30</v>
      </c>
      <c r="D19" s="43">
        <v>2976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2976</v>
      </c>
      <c r="O19" s="44">
        <f t="shared" si="2"/>
        <v>2.2208955223880595</v>
      </c>
      <c r="P19" s="9"/>
    </row>
    <row r="20" spans="1:119" ht="16.5" thickBot="1">
      <c r="A20" s="13" t="s">
        <v>10</v>
      </c>
      <c r="B20" s="21"/>
      <c r="C20" s="20"/>
      <c r="D20" s="14">
        <f>SUM(D5,D10,D14,D16,D18)</f>
        <v>346768</v>
      </c>
      <c r="E20" s="14">
        <f t="shared" ref="E20:M20" si="7">SUM(E5,E10,E14,E16,E18)</f>
        <v>0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0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0</v>
      </c>
      <c r="N20" s="14">
        <f t="shared" si="1"/>
        <v>346768</v>
      </c>
      <c r="O20" s="35">
        <f t="shared" si="2"/>
        <v>258.7820895522388</v>
      </c>
      <c r="P20" s="6"/>
      <c r="Q20" s="2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</row>
    <row r="21" spans="1:119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8"/>
    </row>
    <row r="22" spans="1:119">
      <c r="A22" s="36"/>
      <c r="B22" s="37"/>
      <c r="C22" s="37"/>
      <c r="D22" s="38"/>
      <c r="E22" s="38"/>
      <c r="F22" s="38"/>
      <c r="G22" s="38"/>
      <c r="H22" s="38"/>
      <c r="I22" s="38"/>
      <c r="J22" s="38"/>
      <c r="K22" s="38"/>
      <c r="L22" s="157" t="s">
        <v>36</v>
      </c>
      <c r="M22" s="157"/>
      <c r="N22" s="157"/>
      <c r="O22" s="39">
        <v>1340</v>
      </c>
    </row>
    <row r="23" spans="1:119">
      <c r="A23" s="158"/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6"/>
    </row>
    <row r="24" spans="1:119" ht="15.75" thickBot="1">
      <c r="A24" s="159" t="s">
        <v>37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9"/>
    </row>
  </sheetData>
  <mergeCells count="10">
    <mergeCell ref="L22:N22"/>
    <mergeCell ref="A23:O23"/>
    <mergeCell ref="A24:O2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23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11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235156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9" si="1">SUM(D5:M5)</f>
        <v>235156</v>
      </c>
      <c r="O5" s="30">
        <f t="shared" ref="O5:O19" si="2">(N5/O$21)</f>
        <v>166.18798586572439</v>
      </c>
      <c r="P5" s="6"/>
    </row>
    <row r="6" spans="1:133">
      <c r="A6" s="12"/>
      <c r="B6" s="42">
        <v>512</v>
      </c>
      <c r="C6" s="19" t="s">
        <v>19</v>
      </c>
      <c r="D6" s="43">
        <v>91769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91769</v>
      </c>
      <c r="O6" s="44">
        <f t="shared" si="2"/>
        <v>64.854416961130738</v>
      </c>
      <c r="P6" s="9"/>
    </row>
    <row r="7" spans="1:133">
      <c r="A7" s="12"/>
      <c r="B7" s="42">
        <v>513</v>
      </c>
      <c r="C7" s="19" t="s">
        <v>20</v>
      </c>
      <c r="D7" s="43">
        <v>74148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74148</v>
      </c>
      <c r="O7" s="44">
        <f t="shared" si="2"/>
        <v>52.401413427561835</v>
      </c>
      <c r="P7" s="9"/>
    </row>
    <row r="8" spans="1:133">
      <c r="A8" s="12"/>
      <c r="B8" s="42">
        <v>514</v>
      </c>
      <c r="C8" s="19" t="s">
        <v>21</v>
      </c>
      <c r="D8" s="43">
        <v>30385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30385</v>
      </c>
      <c r="O8" s="44">
        <f t="shared" si="2"/>
        <v>21.473498233215548</v>
      </c>
      <c r="P8" s="9"/>
    </row>
    <row r="9" spans="1:133">
      <c r="A9" s="12"/>
      <c r="B9" s="42">
        <v>515</v>
      </c>
      <c r="C9" s="19" t="s">
        <v>22</v>
      </c>
      <c r="D9" s="43">
        <v>38854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38854</v>
      </c>
      <c r="O9" s="44">
        <f t="shared" si="2"/>
        <v>27.458657243816255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SUM(D11:D12)</f>
        <v>83859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83859</v>
      </c>
      <c r="O10" s="41">
        <f t="shared" si="2"/>
        <v>59.264310954063603</v>
      </c>
      <c r="P10" s="10"/>
    </row>
    <row r="11" spans="1:133">
      <c r="A11" s="12"/>
      <c r="B11" s="42">
        <v>521</v>
      </c>
      <c r="C11" s="19" t="s">
        <v>24</v>
      </c>
      <c r="D11" s="43">
        <v>78084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78084</v>
      </c>
      <c r="O11" s="44">
        <f t="shared" si="2"/>
        <v>55.183038869257949</v>
      </c>
      <c r="P11" s="9"/>
    </row>
    <row r="12" spans="1:133">
      <c r="A12" s="12"/>
      <c r="B12" s="42">
        <v>529</v>
      </c>
      <c r="C12" s="19" t="s">
        <v>25</v>
      </c>
      <c r="D12" s="43">
        <v>5775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5775</v>
      </c>
      <c r="O12" s="44">
        <f t="shared" si="2"/>
        <v>4.0812720848056534</v>
      </c>
      <c r="P12" s="9"/>
    </row>
    <row r="13" spans="1:133" ht="15.75">
      <c r="A13" s="26" t="s">
        <v>26</v>
      </c>
      <c r="B13" s="27"/>
      <c r="C13" s="28"/>
      <c r="D13" s="29">
        <f t="shared" ref="D13:M13" si="4">SUM(D14:D14)</f>
        <v>18673</v>
      </c>
      <c r="E13" s="29">
        <f t="shared" si="4"/>
        <v>0</v>
      </c>
      <c r="F13" s="29">
        <f t="shared" si="4"/>
        <v>0</v>
      </c>
      <c r="G13" s="29">
        <f t="shared" si="4"/>
        <v>0</v>
      </c>
      <c r="H13" s="29">
        <f t="shared" si="4"/>
        <v>0</v>
      </c>
      <c r="I13" s="29">
        <f t="shared" si="4"/>
        <v>0</v>
      </c>
      <c r="J13" s="29">
        <f t="shared" si="4"/>
        <v>0</v>
      </c>
      <c r="K13" s="29">
        <f t="shared" si="4"/>
        <v>0</v>
      </c>
      <c r="L13" s="29">
        <f t="shared" si="4"/>
        <v>0</v>
      </c>
      <c r="M13" s="29">
        <f t="shared" si="4"/>
        <v>0</v>
      </c>
      <c r="N13" s="40">
        <f t="shared" si="1"/>
        <v>18673</v>
      </c>
      <c r="O13" s="41">
        <f t="shared" si="2"/>
        <v>13.196466431095406</v>
      </c>
      <c r="P13" s="10"/>
    </row>
    <row r="14" spans="1:133">
      <c r="A14" s="12"/>
      <c r="B14" s="42">
        <v>539</v>
      </c>
      <c r="C14" s="19" t="s">
        <v>27</v>
      </c>
      <c r="D14" s="43">
        <v>18673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18673</v>
      </c>
      <c r="O14" s="44">
        <f t="shared" si="2"/>
        <v>13.196466431095406</v>
      </c>
      <c r="P14" s="9"/>
    </row>
    <row r="15" spans="1:133" ht="15.75">
      <c r="A15" s="26" t="s">
        <v>28</v>
      </c>
      <c r="B15" s="27"/>
      <c r="C15" s="28"/>
      <c r="D15" s="29">
        <f t="shared" ref="D15:M15" si="5">SUM(D16:D16)</f>
        <v>11180</v>
      </c>
      <c r="E15" s="29">
        <f t="shared" si="5"/>
        <v>0</v>
      </c>
      <c r="F15" s="29">
        <f t="shared" si="5"/>
        <v>0</v>
      </c>
      <c r="G15" s="29">
        <f t="shared" si="5"/>
        <v>0</v>
      </c>
      <c r="H15" s="29">
        <f t="shared" si="5"/>
        <v>0</v>
      </c>
      <c r="I15" s="29">
        <f t="shared" si="5"/>
        <v>0</v>
      </c>
      <c r="J15" s="29">
        <f t="shared" si="5"/>
        <v>0</v>
      </c>
      <c r="K15" s="29">
        <f t="shared" si="5"/>
        <v>0</v>
      </c>
      <c r="L15" s="29">
        <f t="shared" si="5"/>
        <v>0</v>
      </c>
      <c r="M15" s="29">
        <f t="shared" si="5"/>
        <v>0</v>
      </c>
      <c r="N15" s="29">
        <f t="shared" si="1"/>
        <v>11180</v>
      </c>
      <c r="O15" s="41">
        <f t="shared" si="2"/>
        <v>7.9010600706713783</v>
      </c>
      <c r="P15" s="10"/>
    </row>
    <row r="16" spans="1:133">
      <c r="A16" s="12"/>
      <c r="B16" s="42">
        <v>541</v>
      </c>
      <c r="C16" s="19" t="s">
        <v>29</v>
      </c>
      <c r="D16" s="43">
        <v>11180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11180</v>
      </c>
      <c r="O16" s="44">
        <f t="shared" si="2"/>
        <v>7.9010600706713783</v>
      </c>
      <c r="P16" s="9"/>
    </row>
    <row r="17" spans="1:119" ht="15.75">
      <c r="A17" s="26" t="s">
        <v>31</v>
      </c>
      <c r="B17" s="27"/>
      <c r="C17" s="28"/>
      <c r="D17" s="29">
        <f t="shared" ref="D17:M17" si="6">SUM(D18:D18)</f>
        <v>1984</v>
      </c>
      <c r="E17" s="29">
        <f t="shared" si="6"/>
        <v>0</v>
      </c>
      <c r="F17" s="29">
        <f t="shared" si="6"/>
        <v>0</v>
      </c>
      <c r="G17" s="29">
        <f t="shared" si="6"/>
        <v>0</v>
      </c>
      <c r="H17" s="29">
        <f t="shared" si="6"/>
        <v>0</v>
      </c>
      <c r="I17" s="29">
        <f t="shared" si="6"/>
        <v>0</v>
      </c>
      <c r="J17" s="29">
        <f t="shared" si="6"/>
        <v>0</v>
      </c>
      <c r="K17" s="29">
        <f t="shared" si="6"/>
        <v>0</v>
      </c>
      <c r="L17" s="29">
        <f t="shared" si="6"/>
        <v>0</v>
      </c>
      <c r="M17" s="29">
        <f t="shared" si="6"/>
        <v>0</v>
      </c>
      <c r="N17" s="29">
        <f t="shared" si="1"/>
        <v>1984</v>
      </c>
      <c r="O17" s="41">
        <f t="shared" si="2"/>
        <v>1.4021201413427562</v>
      </c>
      <c r="P17" s="9"/>
    </row>
    <row r="18" spans="1:119" ht="15.75" thickBot="1">
      <c r="A18" s="12"/>
      <c r="B18" s="42">
        <v>584</v>
      </c>
      <c r="C18" s="19" t="s">
        <v>30</v>
      </c>
      <c r="D18" s="43">
        <v>1984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1984</v>
      </c>
      <c r="O18" s="44">
        <f t="shared" si="2"/>
        <v>1.4021201413427562</v>
      </c>
      <c r="P18" s="9"/>
    </row>
    <row r="19" spans="1:119" ht="16.5" thickBot="1">
      <c r="A19" s="13" t="s">
        <v>10</v>
      </c>
      <c r="B19" s="21"/>
      <c r="C19" s="20"/>
      <c r="D19" s="14">
        <f>SUM(D5,D10,D13,D15,D17)</f>
        <v>350852</v>
      </c>
      <c r="E19" s="14">
        <f t="shared" ref="E19:M19" si="7">SUM(E5,E10,E13,E15,E17)</f>
        <v>0</v>
      </c>
      <c r="F19" s="14">
        <f t="shared" si="7"/>
        <v>0</v>
      </c>
      <c r="G19" s="14">
        <f t="shared" si="7"/>
        <v>0</v>
      </c>
      <c r="H19" s="14">
        <f t="shared" si="7"/>
        <v>0</v>
      </c>
      <c r="I19" s="14">
        <f t="shared" si="7"/>
        <v>0</v>
      </c>
      <c r="J19" s="14">
        <f t="shared" si="7"/>
        <v>0</v>
      </c>
      <c r="K19" s="14">
        <f t="shared" si="7"/>
        <v>0</v>
      </c>
      <c r="L19" s="14">
        <f t="shared" si="7"/>
        <v>0</v>
      </c>
      <c r="M19" s="14">
        <f t="shared" si="7"/>
        <v>0</v>
      </c>
      <c r="N19" s="14">
        <f t="shared" si="1"/>
        <v>350852</v>
      </c>
      <c r="O19" s="35">
        <f t="shared" si="2"/>
        <v>247.95194346289753</v>
      </c>
      <c r="P19" s="6"/>
      <c r="Q19" s="2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</row>
    <row r="20" spans="1:119">
      <c r="A20" s="15"/>
      <c r="B20" s="17"/>
      <c r="C20" s="17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8"/>
    </row>
    <row r="21" spans="1:119">
      <c r="A21" s="36"/>
      <c r="B21" s="37"/>
      <c r="C21" s="37"/>
      <c r="D21" s="38"/>
      <c r="E21" s="38"/>
      <c r="F21" s="38"/>
      <c r="G21" s="38"/>
      <c r="H21" s="38"/>
      <c r="I21" s="38"/>
      <c r="J21" s="38"/>
      <c r="K21" s="38"/>
      <c r="L21" s="157" t="s">
        <v>32</v>
      </c>
      <c r="M21" s="157"/>
      <c r="N21" s="157"/>
      <c r="O21" s="39">
        <v>1415</v>
      </c>
    </row>
    <row r="22" spans="1:119">
      <c r="A22" s="158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6"/>
    </row>
    <row r="23" spans="1:119" ht="15.75" customHeight="1" thickBot="1">
      <c r="A23" s="159" t="s">
        <v>37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9"/>
    </row>
  </sheetData>
  <mergeCells count="10">
    <mergeCell ref="A23:O23"/>
    <mergeCell ref="A22:O22"/>
    <mergeCell ref="L21:N21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2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44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SUM(D6:D9)</f>
        <v>192033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192033</v>
      </c>
      <c r="O5" s="30">
        <f t="shared" ref="O5:O18" si="2">(N5/O$20)</f>
        <v>144.27723516153267</v>
      </c>
      <c r="P5" s="6"/>
    </row>
    <row r="6" spans="1:133">
      <c r="A6" s="12"/>
      <c r="B6" s="42">
        <v>512</v>
      </c>
      <c r="C6" s="19" t="s">
        <v>19</v>
      </c>
      <c r="D6" s="43">
        <v>56748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56748</v>
      </c>
      <c r="O6" s="44">
        <f t="shared" si="2"/>
        <v>42.635612321562732</v>
      </c>
      <c r="P6" s="9"/>
    </row>
    <row r="7" spans="1:133">
      <c r="A7" s="12"/>
      <c r="B7" s="42">
        <v>513</v>
      </c>
      <c r="C7" s="19" t="s">
        <v>20</v>
      </c>
      <c r="D7" s="43">
        <v>69585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69585</v>
      </c>
      <c r="O7" s="44">
        <f t="shared" si="2"/>
        <v>52.280240420736291</v>
      </c>
      <c r="P7" s="9"/>
    </row>
    <row r="8" spans="1:133">
      <c r="A8" s="12"/>
      <c r="B8" s="42">
        <v>514</v>
      </c>
      <c r="C8" s="19" t="s">
        <v>21</v>
      </c>
      <c r="D8" s="43">
        <v>20260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20260</v>
      </c>
      <c r="O8" s="44">
        <f t="shared" si="2"/>
        <v>15.221637866265965</v>
      </c>
      <c r="P8" s="9"/>
    </row>
    <row r="9" spans="1:133">
      <c r="A9" s="12"/>
      <c r="B9" s="42">
        <v>515</v>
      </c>
      <c r="C9" s="19" t="s">
        <v>22</v>
      </c>
      <c r="D9" s="43">
        <v>45440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45440</v>
      </c>
      <c r="O9" s="44">
        <f t="shared" si="2"/>
        <v>34.139744552967692</v>
      </c>
      <c r="P9" s="9"/>
    </row>
    <row r="10" spans="1:133" ht="15.75">
      <c r="A10" s="26" t="s">
        <v>23</v>
      </c>
      <c r="B10" s="27"/>
      <c r="C10" s="28"/>
      <c r="D10" s="29">
        <f t="shared" ref="D10:M10" si="3">SUM(D11:D12)</f>
        <v>83190</v>
      </c>
      <c r="E10" s="29">
        <f t="shared" si="3"/>
        <v>0</v>
      </c>
      <c r="F10" s="29">
        <f t="shared" si="3"/>
        <v>0</v>
      </c>
      <c r="G10" s="29">
        <f t="shared" si="3"/>
        <v>0</v>
      </c>
      <c r="H10" s="29">
        <f t="shared" si="3"/>
        <v>0</v>
      </c>
      <c r="I10" s="29">
        <f t="shared" si="3"/>
        <v>0</v>
      </c>
      <c r="J10" s="29">
        <f t="shared" si="3"/>
        <v>0</v>
      </c>
      <c r="K10" s="29">
        <f t="shared" si="3"/>
        <v>0</v>
      </c>
      <c r="L10" s="29">
        <f t="shared" si="3"/>
        <v>0</v>
      </c>
      <c r="M10" s="29">
        <f t="shared" si="3"/>
        <v>0</v>
      </c>
      <c r="N10" s="40">
        <f t="shared" si="1"/>
        <v>83190</v>
      </c>
      <c r="O10" s="41">
        <f t="shared" si="2"/>
        <v>62.501878287002256</v>
      </c>
      <c r="P10" s="10"/>
    </row>
    <row r="11" spans="1:133">
      <c r="A11" s="12"/>
      <c r="B11" s="42">
        <v>521</v>
      </c>
      <c r="C11" s="19" t="s">
        <v>24</v>
      </c>
      <c r="D11" s="43">
        <v>77744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77744</v>
      </c>
      <c r="O11" s="44">
        <f t="shared" si="2"/>
        <v>58.410217881292262</v>
      </c>
      <c r="P11" s="9"/>
    </row>
    <row r="12" spans="1:133">
      <c r="A12" s="12"/>
      <c r="B12" s="42">
        <v>529</v>
      </c>
      <c r="C12" s="19" t="s">
        <v>25</v>
      </c>
      <c r="D12" s="43">
        <v>5446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5446</v>
      </c>
      <c r="O12" s="44">
        <f t="shared" si="2"/>
        <v>4.0916604057099928</v>
      </c>
      <c r="P12" s="9"/>
    </row>
    <row r="13" spans="1:133" ht="15.75">
      <c r="A13" s="26" t="s">
        <v>26</v>
      </c>
      <c r="B13" s="27"/>
      <c r="C13" s="28"/>
      <c r="D13" s="29">
        <f t="shared" ref="D13:M13" si="4">SUM(D14:D15)</f>
        <v>16355</v>
      </c>
      <c r="E13" s="29">
        <f t="shared" si="4"/>
        <v>0</v>
      </c>
      <c r="F13" s="29">
        <f t="shared" si="4"/>
        <v>0</v>
      </c>
      <c r="G13" s="29">
        <f t="shared" si="4"/>
        <v>0</v>
      </c>
      <c r="H13" s="29">
        <f t="shared" si="4"/>
        <v>0</v>
      </c>
      <c r="I13" s="29">
        <f t="shared" si="4"/>
        <v>0</v>
      </c>
      <c r="J13" s="29">
        <f t="shared" si="4"/>
        <v>0</v>
      </c>
      <c r="K13" s="29">
        <f t="shared" si="4"/>
        <v>0</v>
      </c>
      <c r="L13" s="29">
        <f t="shared" si="4"/>
        <v>0</v>
      </c>
      <c r="M13" s="29">
        <f t="shared" si="4"/>
        <v>0</v>
      </c>
      <c r="N13" s="40">
        <f t="shared" si="1"/>
        <v>16355</v>
      </c>
      <c r="O13" s="41">
        <f t="shared" si="2"/>
        <v>12.287753568745304</v>
      </c>
      <c r="P13" s="10"/>
    </row>
    <row r="14" spans="1:133">
      <c r="A14" s="12"/>
      <c r="B14" s="42">
        <v>534</v>
      </c>
      <c r="C14" s="19" t="s">
        <v>45</v>
      </c>
      <c r="D14" s="43">
        <v>15255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15255</v>
      </c>
      <c r="O14" s="44">
        <f t="shared" si="2"/>
        <v>11.461307287753568</v>
      </c>
      <c r="P14" s="9"/>
    </row>
    <row r="15" spans="1:133">
      <c r="A15" s="12"/>
      <c r="B15" s="42">
        <v>539</v>
      </c>
      <c r="C15" s="19" t="s">
        <v>27</v>
      </c>
      <c r="D15" s="43">
        <v>1100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1100</v>
      </c>
      <c r="O15" s="44">
        <f t="shared" si="2"/>
        <v>0.82644628099173556</v>
      </c>
      <c r="P15" s="9"/>
    </row>
    <row r="16" spans="1:133" ht="15.75">
      <c r="A16" s="26" t="s">
        <v>28</v>
      </c>
      <c r="B16" s="27"/>
      <c r="C16" s="28"/>
      <c r="D16" s="29">
        <f t="shared" ref="D16:M16" si="5">SUM(D17:D17)</f>
        <v>3539</v>
      </c>
      <c r="E16" s="29">
        <f t="shared" si="5"/>
        <v>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3539</v>
      </c>
      <c r="O16" s="41">
        <f t="shared" si="2"/>
        <v>2.6589030803906839</v>
      </c>
      <c r="P16" s="10"/>
    </row>
    <row r="17" spans="1:119" ht="15.75" thickBot="1">
      <c r="A17" s="12"/>
      <c r="B17" s="42">
        <v>541</v>
      </c>
      <c r="C17" s="19" t="s">
        <v>29</v>
      </c>
      <c r="D17" s="43">
        <v>3539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3539</v>
      </c>
      <c r="O17" s="44">
        <f t="shared" si="2"/>
        <v>2.6589030803906839</v>
      </c>
      <c r="P17" s="9"/>
    </row>
    <row r="18" spans="1:119" ht="16.5" thickBot="1">
      <c r="A18" s="13" t="s">
        <v>10</v>
      </c>
      <c r="B18" s="21"/>
      <c r="C18" s="20"/>
      <c r="D18" s="14">
        <f>SUM(D5,D10,D13,D16)</f>
        <v>295117</v>
      </c>
      <c r="E18" s="14">
        <f t="shared" ref="E18:M18" si="6">SUM(E5,E10,E13,E16)</f>
        <v>0</v>
      </c>
      <c r="F18" s="14">
        <f t="shared" si="6"/>
        <v>0</v>
      </c>
      <c r="G18" s="14">
        <f t="shared" si="6"/>
        <v>0</v>
      </c>
      <c r="H18" s="14">
        <f t="shared" si="6"/>
        <v>0</v>
      </c>
      <c r="I18" s="14">
        <f t="shared" si="6"/>
        <v>0</v>
      </c>
      <c r="J18" s="14">
        <f t="shared" si="6"/>
        <v>0</v>
      </c>
      <c r="K18" s="14">
        <f t="shared" si="6"/>
        <v>0</v>
      </c>
      <c r="L18" s="14">
        <f t="shared" si="6"/>
        <v>0</v>
      </c>
      <c r="M18" s="14">
        <f t="shared" si="6"/>
        <v>0</v>
      </c>
      <c r="N18" s="14">
        <f t="shared" si="1"/>
        <v>295117</v>
      </c>
      <c r="O18" s="35">
        <f t="shared" si="2"/>
        <v>221.72577009767093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46</v>
      </c>
      <c r="M20" s="157"/>
      <c r="N20" s="157"/>
      <c r="O20" s="39">
        <v>1331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37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2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33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52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SUM(D6:D10)</f>
        <v>211754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9" si="1">SUM(D5:M5)</f>
        <v>211754</v>
      </c>
      <c r="O5" s="30">
        <f t="shared" ref="O5:O19" si="2">(N5/O$21)</f>
        <v>160.41969696969696</v>
      </c>
      <c r="P5" s="6"/>
    </row>
    <row r="6" spans="1:133">
      <c r="A6" s="12"/>
      <c r="B6" s="42">
        <v>512</v>
      </c>
      <c r="C6" s="19" t="s">
        <v>19</v>
      </c>
      <c r="D6" s="43">
        <v>55742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55742</v>
      </c>
      <c r="O6" s="44">
        <f t="shared" si="2"/>
        <v>42.228787878787877</v>
      </c>
      <c r="P6" s="9"/>
    </row>
    <row r="7" spans="1:133">
      <c r="A7" s="12"/>
      <c r="B7" s="42">
        <v>513</v>
      </c>
      <c r="C7" s="19" t="s">
        <v>20</v>
      </c>
      <c r="D7" s="43">
        <v>74298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74298</v>
      </c>
      <c r="O7" s="44">
        <f t="shared" si="2"/>
        <v>56.286363636363639</v>
      </c>
      <c r="P7" s="9"/>
    </row>
    <row r="8" spans="1:133">
      <c r="A8" s="12"/>
      <c r="B8" s="42">
        <v>514</v>
      </c>
      <c r="C8" s="19" t="s">
        <v>21</v>
      </c>
      <c r="D8" s="43">
        <v>22822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22822</v>
      </c>
      <c r="O8" s="44">
        <f t="shared" si="2"/>
        <v>17.289393939393939</v>
      </c>
      <c r="P8" s="9"/>
    </row>
    <row r="9" spans="1:133">
      <c r="A9" s="12"/>
      <c r="B9" s="42">
        <v>515</v>
      </c>
      <c r="C9" s="19" t="s">
        <v>22</v>
      </c>
      <c r="D9" s="43">
        <v>41724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41724</v>
      </c>
      <c r="O9" s="44">
        <f t="shared" si="2"/>
        <v>31.609090909090909</v>
      </c>
      <c r="P9" s="9"/>
    </row>
    <row r="10" spans="1:133">
      <c r="A10" s="12"/>
      <c r="B10" s="42">
        <v>517</v>
      </c>
      <c r="C10" s="19" t="s">
        <v>53</v>
      </c>
      <c r="D10" s="43">
        <v>17168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17168</v>
      </c>
      <c r="O10" s="44">
        <f t="shared" si="2"/>
        <v>13.006060606060606</v>
      </c>
      <c r="P10" s="9"/>
    </row>
    <row r="11" spans="1:133" ht="15.75">
      <c r="A11" s="26" t="s">
        <v>23</v>
      </c>
      <c r="B11" s="27"/>
      <c r="C11" s="28"/>
      <c r="D11" s="29">
        <f t="shared" ref="D11:M11" si="3">SUM(D12:D14)</f>
        <v>80908</v>
      </c>
      <c r="E11" s="29">
        <f t="shared" si="3"/>
        <v>0</v>
      </c>
      <c r="F11" s="29">
        <f t="shared" si="3"/>
        <v>0</v>
      </c>
      <c r="G11" s="29">
        <f t="shared" si="3"/>
        <v>0</v>
      </c>
      <c r="H11" s="29">
        <f t="shared" si="3"/>
        <v>0</v>
      </c>
      <c r="I11" s="29">
        <f t="shared" si="3"/>
        <v>0</v>
      </c>
      <c r="J11" s="29">
        <f t="shared" si="3"/>
        <v>0</v>
      </c>
      <c r="K11" s="29">
        <f t="shared" si="3"/>
        <v>0</v>
      </c>
      <c r="L11" s="29">
        <f t="shared" si="3"/>
        <v>0</v>
      </c>
      <c r="M11" s="29">
        <f t="shared" si="3"/>
        <v>0</v>
      </c>
      <c r="N11" s="40">
        <f t="shared" si="1"/>
        <v>80908</v>
      </c>
      <c r="O11" s="41">
        <f t="shared" si="2"/>
        <v>61.293939393939397</v>
      </c>
      <c r="P11" s="10"/>
    </row>
    <row r="12" spans="1:133">
      <c r="A12" s="12"/>
      <c r="B12" s="42">
        <v>521</v>
      </c>
      <c r="C12" s="19" t="s">
        <v>24</v>
      </c>
      <c r="D12" s="43">
        <v>75752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75752</v>
      </c>
      <c r="O12" s="44">
        <f t="shared" si="2"/>
        <v>57.38787878787879</v>
      </c>
      <c r="P12" s="9"/>
    </row>
    <row r="13" spans="1:133">
      <c r="A13" s="12"/>
      <c r="B13" s="42">
        <v>522</v>
      </c>
      <c r="C13" s="19" t="s">
        <v>35</v>
      </c>
      <c r="D13" s="43">
        <v>420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420</v>
      </c>
      <c r="O13" s="44">
        <f t="shared" si="2"/>
        <v>0.31818181818181818</v>
      </c>
      <c r="P13" s="9"/>
    </row>
    <row r="14" spans="1:133">
      <c r="A14" s="12"/>
      <c r="B14" s="42">
        <v>529</v>
      </c>
      <c r="C14" s="19" t="s">
        <v>25</v>
      </c>
      <c r="D14" s="43">
        <v>4736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4736</v>
      </c>
      <c r="O14" s="44">
        <f t="shared" si="2"/>
        <v>3.5878787878787879</v>
      </c>
      <c r="P14" s="9"/>
    </row>
    <row r="15" spans="1:133" ht="15.75">
      <c r="A15" s="26" t="s">
        <v>26</v>
      </c>
      <c r="B15" s="27"/>
      <c r="C15" s="28"/>
      <c r="D15" s="29">
        <f t="shared" ref="D15:M15" si="4">SUM(D16:D16)</f>
        <v>16310</v>
      </c>
      <c r="E15" s="29">
        <f t="shared" si="4"/>
        <v>0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0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40">
        <f t="shared" si="1"/>
        <v>16310</v>
      </c>
      <c r="O15" s="41">
        <f t="shared" si="2"/>
        <v>12.356060606060606</v>
      </c>
      <c r="P15" s="10"/>
    </row>
    <row r="16" spans="1:133">
      <c r="A16" s="12"/>
      <c r="B16" s="42">
        <v>534</v>
      </c>
      <c r="C16" s="19" t="s">
        <v>45</v>
      </c>
      <c r="D16" s="43">
        <v>16310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16310</v>
      </c>
      <c r="O16" s="44">
        <f t="shared" si="2"/>
        <v>12.356060606060606</v>
      </c>
      <c r="P16" s="9"/>
    </row>
    <row r="17" spans="1:119" ht="15.75">
      <c r="A17" s="26" t="s">
        <v>28</v>
      </c>
      <c r="B17" s="27"/>
      <c r="C17" s="28"/>
      <c r="D17" s="29">
        <f t="shared" ref="D17:M17" si="5">SUM(D18:D18)</f>
        <v>3208</v>
      </c>
      <c r="E17" s="29">
        <f t="shared" si="5"/>
        <v>0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3208</v>
      </c>
      <c r="O17" s="41">
        <f t="shared" si="2"/>
        <v>2.4303030303030302</v>
      </c>
      <c r="P17" s="10"/>
    </row>
    <row r="18" spans="1:119" ht="15.75" thickBot="1">
      <c r="A18" s="12"/>
      <c r="B18" s="42">
        <v>541</v>
      </c>
      <c r="C18" s="19" t="s">
        <v>29</v>
      </c>
      <c r="D18" s="43">
        <v>3208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3208</v>
      </c>
      <c r="O18" s="44">
        <f t="shared" si="2"/>
        <v>2.4303030303030302</v>
      </c>
      <c r="P18" s="9"/>
    </row>
    <row r="19" spans="1:119" ht="16.5" thickBot="1">
      <c r="A19" s="13" t="s">
        <v>10</v>
      </c>
      <c r="B19" s="21"/>
      <c r="C19" s="20"/>
      <c r="D19" s="14">
        <f>SUM(D5,D11,D15,D17)</f>
        <v>312180</v>
      </c>
      <c r="E19" s="14">
        <f t="shared" ref="E19:M19" si="6">SUM(E5,E11,E15,E17)</f>
        <v>0</v>
      </c>
      <c r="F19" s="14">
        <f t="shared" si="6"/>
        <v>0</v>
      </c>
      <c r="G19" s="14">
        <f t="shared" si="6"/>
        <v>0</v>
      </c>
      <c r="H19" s="14">
        <f t="shared" si="6"/>
        <v>0</v>
      </c>
      <c r="I19" s="14">
        <f t="shared" si="6"/>
        <v>0</v>
      </c>
      <c r="J19" s="14">
        <f t="shared" si="6"/>
        <v>0</v>
      </c>
      <c r="K19" s="14">
        <f t="shared" si="6"/>
        <v>0</v>
      </c>
      <c r="L19" s="14">
        <f t="shared" si="6"/>
        <v>0</v>
      </c>
      <c r="M19" s="14">
        <f t="shared" si="6"/>
        <v>0</v>
      </c>
      <c r="N19" s="14">
        <f t="shared" si="1"/>
        <v>312180</v>
      </c>
      <c r="O19" s="35">
        <f t="shared" si="2"/>
        <v>236.5</v>
      </c>
      <c r="P19" s="6"/>
      <c r="Q19" s="2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</row>
    <row r="20" spans="1:119">
      <c r="A20" s="15"/>
      <c r="B20" s="17"/>
      <c r="C20" s="17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8"/>
    </row>
    <row r="21" spans="1:119">
      <c r="A21" s="36"/>
      <c r="B21" s="37"/>
      <c r="C21" s="37"/>
      <c r="D21" s="38"/>
      <c r="E21" s="38"/>
      <c r="F21" s="38"/>
      <c r="G21" s="38"/>
      <c r="H21" s="38"/>
      <c r="I21" s="38"/>
      <c r="J21" s="38"/>
      <c r="K21" s="38"/>
      <c r="L21" s="157" t="s">
        <v>54</v>
      </c>
      <c r="M21" s="157"/>
      <c r="N21" s="157"/>
      <c r="O21" s="39">
        <v>1320</v>
      </c>
    </row>
    <row r="22" spans="1:119">
      <c r="A22" s="158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6"/>
    </row>
    <row r="23" spans="1:119" ht="15.75" customHeight="1" thickBot="1">
      <c r="A23" s="159" t="s">
        <v>37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9"/>
    </row>
  </sheetData>
  <mergeCells count="10">
    <mergeCell ref="L21:N21"/>
    <mergeCell ref="A22:O22"/>
    <mergeCell ref="A23:O2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2024-11-06T23:50:08Z</cp:lastPrinted>
  <dcterms:created xsi:type="dcterms:W3CDTF">2000-08-31T21:26:31Z</dcterms:created>
  <dcterms:modified xsi:type="dcterms:W3CDTF">2024-11-06T23:50:11Z</dcterms:modified>
</cp:coreProperties>
</file>