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4" documentId="11_08944A710E4C1B7379F38A356DFE4CAEC7C4BFAD" xr6:coauthVersionLast="47" xr6:coauthVersionMax="47" xr10:uidLastSave="{0587F9AB-CB8F-4189-909B-FCA99D9E810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'2008'!$A$1:$O$63</definedName>
    <definedName name="_xlnm.Print_Area" localSheetId="14">'2009'!$A$1:$O$63</definedName>
    <definedName name="_xlnm.Print_Area" localSheetId="13">'2010'!$A$1:$O$62</definedName>
    <definedName name="_xlnm.Print_Area" localSheetId="12">'2011'!$A$1:$O$63</definedName>
    <definedName name="_xlnm.Print_Area" localSheetId="11">'2012'!$A$1:$O$62</definedName>
    <definedName name="_xlnm.Print_Area" localSheetId="10">'2013'!$A$1:$O$62</definedName>
    <definedName name="_xlnm.Print_Area" localSheetId="9">'2014'!$A$1:$O$63</definedName>
    <definedName name="_xlnm.Print_Area" localSheetId="8">'2015'!$A$1:$O$70</definedName>
    <definedName name="_xlnm.Print_Area" localSheetId="7">'2016'!$A$1:$O$73</definedName>
    <definedName name="_xlnm.Print_Area" localSheetId="6">'2017'!$A$1:$O$75</definedName>
    <definedName name="_xlnm.Print_Area" localSheetId="5">'2018'!$A$1:$O$70</definedName>
    <definedName name="_xlnm.Print_Area" localSheetId="4">'2019'!$A$1:$O$70</definedName>
    <definedName name="_xlnm.Print_Area" localSheetId="3">'2020'!$A$1:$O$65</definedName>
    <definedName name="_xlnm.Print_Area" localSheetId="2">'2021'!$A$1:$P$66</definedName>
    <definedName name="_xlnm.Print_Area" localSheetId="1">'2022'!$A$1:$P$65</definedName>
    <definedName name="_xlnm.Print_Area" localSheetId="0">'2023'!$A$1:$P$60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48" l="1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0" i="47"/>
  <c r="P60" i="47" s="1"/>
  <c r="O59" i="47"/>
  <c r="P59" i="47" s="1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1" i="48" l="1"/>
  <c r="P41" i="48" s="1"/>
  <c r="O5" i="48"/>
  <c r="P5" i="48" s="1"/>
  <c r="O14" i="48"/>
  <c r="P14" i="48" s="1"/>
  <c r="O45" i="48"/>
  <c r="P45" i="48" s="1"/>
  <c r="D56" i="48"/>
  <c r="E56" i="48"/>
  <c r="F56" i="48"/>
  <c r="G56" i="48"/>
  <c r="H56" i="48"/>
  <c r="I56" i="48"/>
  <c r="J56" i="48"/>
  <c r="K56" i="48"/>
  <c r="O53" i="48"/>
  <c r="P53" i="48" s="1"/>
  <c r="M56" i="48"/>
  <c r="O31" i="48"/>
  <c r="P31" i="48" s="1"/>
  <c r="L56" i="48"/>
  <c r="O20" i="48"/>
  <c r="P20" i="48" s="1"/>
  <c r="N56" i="48"/>
  <c r="O56" i="47"/>
  <c r="P56" i="47" s="1"/>
  <c r="O47" i="47"/>
  <c r="P47" i="47" s="1"/>
  <c r="O42" i="47"/>
  <c r="P42" i="47" s="1"/>
  <c r="I61" i="47"/>
  <c r="O31" i="47"/>
  <c r="P31" i="47" s="1"/>
  <c r="O21" i="47"/>
  <c r="P21" i="47" s="1"/>
  <c r="L61" i="47"/>
  <c r="G61" i="47"/>
  <c r="K61" i="47"/>
  <c r="D61" i="47"/>
  <c r="E61" i="47"/>
  <c r="H61" i="47"/>
  <c r="O14" i="47"/>
  <c r="P14" i="47" s="1"/>
  <c r="M61" i="47"/>
  <c r="N61" i="47"/>
  <c r="J61" i="47"/>
  <c r="O5" i="47"/>
  <c r="P5" i="47" s="1"/>
  <c r="F61" i="47"/>
  <c r="O61" i="46"/>
  <c r="P61" i="46"/>
  <c r="O60" i="46"/>
  <c r="P60" i="46"/>
  <c r="O59" i="46"/>
  <c r="P59" i="46"/>
  <c r="O58" i="46"/>
  <c r="P58" i="46" s="1"/>
  <c r="N57" i="46"/>
  <c r="M57" i="46"/>
  <c r="L57" i="46"/>
  <c r="K57" i="46"/>
  <c r="J57" i="46"/>
  <c r="I57" i="46"/>
  <c r="H57" i="46"/>
  <c r="G57" i="46"/>
  <c r="F57" i="46"/>
  <c r="E57" i="46"/>
  <c r="D57" i="46"/>
  <c r="O56" i="46"/>
  <c r="P56" i="46"/>
  <c r="O55" i="46"/>
  <c r="P55" i="46"/>
  <c r="O54" i="46"/>
  <c r="P54" i="46"/>
  <c r="O53" i="46"/>
  <c r="P53" i="46" s="1"/>
  <c r="O52" i="46"/>
  <c r="P52" i="46" s="1"/>
  <c r="O51" i="46"/>
  <c r="P51" i="46" s="1"/>
  <c r="O50" i="46"/>
  <c r="P50" i="46" s="1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E62" i="46" s="1"/>
  <c r="D48" i="46"/>
  <c r="O48" i="46" s="1"/>
  <c r="P48" i="46" s="1"/>
  <c r="O47" i="46"/>
  <c r="P47" i="46" s="1"/>
  <c r="O46" i="46"/>
  <c r="P46" i="46" s="1"/>
  <c r="O45" i="46"/>
  <c r="P45" i="46"/>
  <c r="O44" i="46"/>
  <c r="P44" i="46" s="1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O40" i="46"/>
  <c r="P40" i="46" s="1"/>
  <c r="O39" i="46"/>
  <c r="P39" i="46"/>
  <c r="O38" i="46"/>
  <c r="P38" i="46" s="1"/>
  <c r="O37" i="46"/>
  <c r="P37" i="46" s="1"/>
  <c r="O36" i="46"/>
  <c r="P36" i="46" s="1"/>
  <c r="O35" i="46"/>
  <c r="P35" i="46" s="1"/>
  <c r="O34" i="46"/>
  <c r="P34" i="46"/>
  <c r="O33" i="46"/>
  <c r="P33" i="46" s="1"/>
  <c r="O32" i="46"/>
  <c r="P32" i="46" s="1"/>
  <c r="N31" i="46"/>
  <c r="M31" i="46"/>
  <c r="L31" i="46"/>
  <c r="K31" i="46"/>
  <c r="K62" i="46" s="1"/>
  <c r="J31" i="46"/>
  <c r="J62" i="46" s="1"/>
  <c r="I31" i="46"/>
  <c r="H31" i="46"/>
  <c r="G31" i="46"/>
  <c r="F31" i="46"/>
  <c r="E31" i="46"/>
  <c r="D31" i="46"/>
  <c r="O30" i="46"/>
  <c r="P30" i="46"/>
  <c r="O29" i="46"/>
  <c r="P29" i="46" s="1"/>
  <c r="O28" i="46"/>
  <c r="P28" i="46" s="1"/>
  <c r="O27" i="46"/>
  <c r="P27" i="46" s="1"/>
  <c r="O26" i="46"/>
  <c r="P26" i="46" s="1"/>
  <c r="O25" i="46"/>
  <c r="P25" i="46"/>
  <c r="O24" i="46"/>
  <c r="P24" i="46"/>
  <c r="O23" i="46"/>
  <c r="P23" i="46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 s="1"/>
  <c r="O16" i="46"/>
  <c r="P16" i="46" s="1"/>
  <c r="O15" i="46"/>
  <c r="P15" i="46" s="1"/>
  <c r="N14" i="46"/>
  <c r="O14" i="46" s="1"/>
  <c r="P14" i="46" s="1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60" i="45"/>
  <c r="O60" i="45" s="1"/>
  <c r="N59" i="45"/>
  <c r="O59" i="45" s="1"/>
  <c r="N58" i="45"/>
  <c r="O58" i="45" s="1"/>
  <c r="M57" i="45"/>
  <c r="L57" i="45"/>
  <c r="K57" i="45"/>
  <c r="K61" i="45" s="1"/>
  <c r="J57" i="45"/>
  <c r="I57" i="45"/>
  <c r="H57" i="45"/>
  <c r="G57" i="45"/>
  <c r="F57" i="45"/>
  <c r="E57" i="45"/>
  <c r="D57" i="45"/>
  <c r="N56" i="45"/>
  <c r="O56" i="45" s="1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 s="1"/>
  <c r="M48" i="45"/>
  <c r="L48" i="45"/>
  <c r="N48" i="45" s="1"/>
  <c r="O48" i="45" s="1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/>
  <c r="M44" i="45"/>
  <c r="L44" i="45"/>
  <c r="K44" i="45"/>
  <c r="J44" i="45"/>
  <c r="I44" i="45"/>
  <c r="H44" i="45"/>
  <c r="G44" i="45"/>
  <c r="F44" i="45"/>
  <c r="N44" i="45" s="1"/>
  <c r="O44" i="45" s="1"/>
  <c r="E44" i="45"/>
  <c r="D44" i="45"/>
  <c r="N43" i="45"/>
  <c r="O43" i="45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G61" i="45" s="1"/>
  <c r="F36" i="45"/>
  <c r="E36" i="45"/>
  <c r="D36" i="45"/>
  <c r="N35" i="45"/>
  <c r="O35" i="45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/>
  <c r="N18" i="45"/>
  <c r="O18" i="45" s="1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M61" i="45" s="1"/>
  <c r="L5" i="45"/>
  <c r="K5" i="45"/>
  <c r="J5" i="45"/>
  <c r="I5" i="45"/>
  <c r="H5" i="45"/>
  <c r="G5" i="45"/>
  <c r="F5" i="45"/>
  <c r="E5" i="45"/>
  <c r="D5" i="45"/>
  <c r="N65" i="44"/>
  <c r="O65" i="44"/>
  <c r="N64" i="44"/>
  <c r="O64" i="44" s="1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1" i="44"/>
  <c r="O61" i="44" s="1"/>
  <c r="N60" i="44"/>
  <c r="O60" i="44" s="1"/>
  <c r="N59" i="44"/>
  <c r="O59" i="44" s="1"/>
  <c r="N58" i="44"/>
  <c r="O58" i="44"/>
  <c r="N57" i="44"/>
  <c r="O57" i="44"/>
  <c r="N56" i="44"/>
  <c r="O56" i="44" s="1"/>
  <c r="N55" i="44"/>
  <c r="O55" i="44" s="1"/>
  <c r="N54" i="44"/>
  <c r="O54" i="44" s="1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/>
  <c r="N49" i="44"/>
  <c r="O49" i="44"/>
  <c r="M48" i="44"/>
  <c r="N48" i="44" s="1"/>
  <c r="O48" i="44" s="1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/>
  <c r="N41" i="44"/>
  <c r="O41" i="44"/>
  <c r="N40" i="44"/>
  <c r="O40" i="44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/>
  <c r="M21" i="44"/>
  <c r="L21" i="44"/>
  <c r="K21" i="44"/>
  <c r="N21" i="44" s="1"/>
  <c r="O21" i="44" s="1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K66" i="44" s="1"/>
  <c r="J14" i="44"/>
  <c r="J66" i="44" s="1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M66" i="44" s="1"/>
  <c r="L5" i="44"/>
  <c r="N5" i="44" s="1"/>
  <c r="O5" i="44" s="1"/>
  <c r="K5" i="44"/>
  <c r="J5" i="44"/>
  <c r="I5" i="44"/>
  <c r="H5" i="44"/>
  <c r="G5" i="44"/>
  <c r="F5" i="44"/>
  <c r="E5" i="44"/>
  <c r="D5" i="44"/>
  <c r="N65" i="43"/>
  <c r="O65" i="43" s="1"/>
  <c r="N64" i="43"/>
  <c r="O64" i="43"/>
  <c r="N63" i="43"/>
  <c r="O63" i="43" s="1"/>
  <c r="N62" i="43"/>
  <c r="O62" i="43" s="1"/>
  <c r="M61" i="43"/>
  <c r="L61" i="43"/>
  <c r="K61" i="43"/>
  <c r="J61" i="43"/>
  <c r="I61" i="43"/>
  <c r="I66" i="43" s="1"/>
  <c r="H61" i="43"/>
  <c r="G61" i="43"/>
  <c r="F61" i="43"/>
  <c r="E61" i="43"/>
  <c r="D61" i="43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 s="1"/>
  <c r="N52" i="43"/>
  <c r="O52" i="43" s="1"/>
  <c r="N51" i="43"/>
  <c r="O51" i="43"/>
  <c r="M50" i="43"/>
  <c r="M66" i="43" s="1"/>
  <c r="L50" i="43"/>
  <c r="K50" i="43"/>
  <c r="J50" i="43"/>
  <c r="I50" i="43"/>
  <c r="H50" i="43"/>
  <c r="G50" i="43"/>
  <c r="N50" i="43" s="1"/>
  <c r="O50" i="43" s="1"/>
  <c r="F50" i="43"/>
  <c r="E50" i="43"/>
  <c r="D50" i="43"/>
  <c r="N49" i="43"/>
  <c r="O49" i="43" s="1"/>
  <c r="N48" i="43"/>
  <c r="O48" i="43" s="1"/>
  <c r="N47" i="43"/>
  <c r="O47" i="43"/>
  <c r="N46" i="43"/>
  <c r="O46" i="43" s="1"/>
  <c r="N45" i="43"/>
  <c r="O45" i="43" s="1"/>
  <c r="M44" i="43"/>
  <c r="L44" i="43"/>
  <c r="L66" i="43" s="1"/>
  <c r="K44" i="43"/>
  <c r="K66" i="43" s="1"/>
  <c r="J44" i="43"/>
  <c r="I44" i="43"/>
  <c r="H44" i="43"/>
  <c r="G44" i="43"/>
  <c r="F44" i="43"/>
  <c r="F66" i="43" s="1"/>
  <c r="E44" i="43"/>
  <c r="D44" i="43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 s="1"/>
  <c r="N37" i="43"/>
  <c r="O37" i="43" s="1"/>
  <c r="N36" i="43"/>
  <c r="O36" i="43" s="1"/>
  <c r="N35" i="43"/>
  <c r="O35" i="43"/>
  <c r="N34" i="43"/>
  <c r="O34" i="43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N5" i="43" s="1"/>
  <c r="O5" i="43" s="1"/>
  <c r="L5" i="43"/>
  <c r="K5" i="43"/>
  <c r="J5" i="43"/>
  <c r="I5" i="43"/>
  <c r="H5" i="43"/>
  <c r="G5" i="43"/>
  <c r="F5" i="43"/>
  <c r="E5" i="43"/>
  <c r="D5" i="43"/>
  <c r="N70" i="42"/>
  <c r="O70" i="42" s="1"/>
  <c r="N69" i="42"/>
  <c r="O69" i="42" s="1"/>
  <c r="M68" i="42"/>
  <c r="L68" i="42"/>
  <c r="K68" i="42"/>
  <c r="J68" i="42"/>
  <c r="J71" i="42" s="1"/>
  <c r="I68" i="42"/>
  <c r="H68" i="42"/>
  <c r="G68" i="42"/>
  <c r="F68" i="42"/>
  <c r="N68" i="42" s="1"/>
  <c r="O68" i="42" s="1"/>
  <c r="E68" i="42"/>
  <c r="D68" i="42"/>
  <c r="N67" i="42"/>
  <c r="O67" i="42" s="1"/>
  <c r="N66" i="42"/>
  <c r="O66" i="42"/>
  <c r="N65" i="42"/>
  <c r="O65" i="42"/>
  <c r="N64" i="42"/>
  <c r="O64" i="42" s="1"/>
  <c r="N63" i="42"/>
  <c r="O63" i="42" s="1"/>
  <c r="N62" i="42"/>
  <c r="O62" i="42" s="1"/>
  <c r="N61" i="42"/>
  <c r="O61" i="42"/>
  <c r="N60" i="42"/>
  <c r="O60" i="42"/>
  <c r="N59" i="42"/>
  <c r="O59" i="42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6" i="42"/>
  <c r="O56" i="42" s="1"/>
  <c r="N55" i="42"/>
  <c r="O55" i="42" s="1"/>
  <c r="N54" i="42"/>
  <c r="O54" i="42" s="1"/>
  <c r="N53" i="42"/>
  <c r="O53" i="42"/>
  <c r="N52" i="42"/>
  <c r="O52" i="42"/>
  <c r="M51" i="42"/>
  <c r="M71" i="42" s="1"/>
  <c r="L51" i="42"/>
  <c r="K51" i="42"/>
  <c r="J51" i="42"/>
  <c r="I51" i="42"/>
  <c r="H51" i="42"/>
  <c r="G51" i="42"/>
  <c r="F51" i="42"/>
  <c r="F71" i="42" s="1"/>
  <c r="E51" i="42"/>
  <c r="D51" i="42"/>
  <c r="N50" i="42"/>
  <c r="O50" i="42" s="1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D71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M23" i="42"/>
  <c r="L23" i="42"/>
  <c r="L71" i="42" s="1"/>
  <c r="K23" i="42"/>
  <c r="N23" i="42" s="1"/>
  <c r="O23" i="42" s="1"/>
  <c r="J23" i="42"/>
  <c r="I23" i="42"/>
  <c r="H23" i="42"/>
  <c r="G23" i="42"/>
  <c r="F23" i="42"/>
  <c r="E23" i="42"/>
  <c r="D23" i="42"/>
  <c r="N22" i="42"/>
  <c r="O22" i="42"/>
  <c r="N21" i="42"/>
  <c r="O21" i="42"/>
  <c r="N20" i="42"/>
  <c r="O20" i="42" s="1"/>
  <c r="N19" i="42"/>
  <c r="O19" i="42" s="1"/>
  <c r="N18" i="42"/>
  <c r="O18" i="42" s="1"/>
  <c r="N17" i="42"/>
  <c r="O17" i="42"/>
  <c r="N16" i="42"/>
  <c r="O16" i="42"/>
  <c r="N15" i="42"/>
  <c r="O15" i="42"/>
  <c r="M14" i="42"/>
  <c r="L14" i="42"/>
  <c r="K14" i="42"/>
  <c r="N14" i="42" s="1"/>
  <c r="O14" i="42" s="1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8" i="41"/>
  <c r="O68" i="41" s="1"/>
  <c r="N67" i="41"/>
  <c r="O67" i="41" s="1"/>
  <c r="M66" i="41"/>
  <c r="L66" i="41"/>
  <c r="K66" i="41"/>
  <c r="J66" i="41"/>
  <c r="I66" i="41"/>
  <c r="H66" i="41"/>
  <c r="G66" i="41"/>
  <c r="F66" i="41"/>
  <c r="E66" i="41"/>
  <c r="D66" i="41"/>
  <c r="N65" i="41"/>
  <c r="O65" i="41" s="1"/>
  <c r="N64" i="41"/>
  <c r="O64" i="41" s="1"/>
  <c r="N63" i="41"/>
  <c r="O63" i="41" s="1"/>
  <c r="N62" i="41"/>
  <c r="O62" i="41" s="1"/>
  <c r="N61" i="41"/>
  <c r="O61" i="41"/>
  <c r="N60" i="41"/>
  <c r="O60" i="41" s="1"/>
  <c r="N59" i="41"/>
  <c r="O59" i="41" s="1"/>
  <c r="N58" i="41"/>
  <c r="O58" i="41" s="1"/>
  <c r="N57" i="41"/>
  <c r="O57" i="41" s="1"/>
  <c r="N56" i="41"/>
  <c r="O56" i="41"/>
  <c r="M55" i="41"/>
  <c r="L55" i="41"/>
  <c r="K55" i="41"/>
  <c r="J55" i="41"/>
  <c r="I55" i="41"/>
  <c r="H55" i="41"/>
  <c r="G55" i="41"/>
  <c r="F55" i="41"/>
  <c r="E55" i="41"/>
  <c r="D55" i="41"/>
  <c r="N54" i="41"/>
  <c r="O54" i="41"/>
  <c r="N53" i="41"/>
  <c r="O53" i="41"/>
  <c r="N52" i="41"/>
  <c r="O52" i="41" s="1"/>
  <c r="N51" i="41"/>
  <c r="O51" i="41" s="1"/>
  <c r="N50" i="41"/>
  <c r="O50" i="41" s="1"/>
  <c r="M49" i="41"/>
  <c r="L49" i="41"/>
  <c r="K49" i="41"/>
  <c r="J49" i="41"/>
  <c r="I49" i="41"/>
  <c r="H49" i="41"/>
  <c r="G49" i="41"/>
  <c r="N49" i="41" s="1"/>
  <c r="O49" i="41" s="1"/>
  <c r="F49" i="41"/>
  <c r="E49" i="41"/>
  <c r="D49" i="41"/>
  <c r="N48" i="41"/>
  <c r="O48" i="41" s="1"/>
  <c r="N47" i="41"/>
  <c r="O47" i="41"/>
  <c r="N46" i="41"/>
  <c r="O46" i="41"/>
  <c r="N45" i="41"/>
  <c r="O45" i="41"/>
  <c r="N44" i="41"/>
  <c r="O44" i="41" s="1"/>
  <c r="N43" i="41"/>
  <c r="O43" i="41" s="1"/>
  <c r="N42" i="41"/>
  <c r="O42" i="41" s="1"/>
  <c r="N41" i="41"/>
  <c r="O41" i="41"/>
  <c r="N40" i="41"/>
  <c r="O40" i="41"/>
  <c r="N39" i="41"/>
  <c r="O39" i="41" s="1"/>
  <c r="M38" i="41"/>
  <c r="N38" i="41" s="1"/>
  <c r="O38" i="41" s="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 s="1"/>
  <c r="N35" i="41"/>
  <c r="O35" i="41" s="1"/>
  <c r="N34" i="41"/>
  <c r="O34" i="41" s="1"/>
  <c r="N33" i="41"/>
  <c r="O33" i="4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/>
  <c r="N24" i="41"/>
  <c r="O24" i="41" s="1"/>
  <c r="M23" i="41"/>
  <c r="N23" i="41" s="1"/>
  <c r="O23" i="41" s="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69" i="41" s="1"/>
  <c r="F5" i="41"/>
  <c r="E5" i="41"/>
  <c r="D5" i="41"/>
  <c r="N65" i="40"/>
  <c r="O65" i="40" s="1"/>
  <c r="N64" i="40"/>
  <c r="O64" i="40" s="1"/>
  <c r="N63" i="40"/>
  <c r="O63" i="40" s="1"/>
  <c r="M62" i="40"/>
  <c r="L62" i="40"/>
  <c r="K62" i="40"/>
  <c r="K66" i="40" s="1"/>
  <c r="J62" i="40"/>
  <c r="I62" i="40"/>
  <c r="H62" i="40"/>
  <c r="G62" i="40"/>
  <c r="F62" i="40"/>
  <c r="E62" i="40"/>
  <c r="D62" i="40"/>
  <c r="N62" i="40" s="1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/>
  <c r="N54" i="40"/>
  <c r="O54" i="40"/>
  <c r="M53" i="40"/>
  <c r="N53" i="40" s="1"/>
  <c r="O53" i="40" s="1"/>
  <c r="L53" i="40"/>
  <c r="K53" i="40"/>
  <c r="J53" i="40"/>
  <c r="I53" i="40"/>
  <c r="H53" i="40"/>
  <c r="G53" i="40"/>
  <c r="F53" i="40"/>
  <c r="E53" i="40"/>
  <c r="D53" i="40"/>
  <c r="N52" i="40"/>
  <c r="O52" i="40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 s="1"/>
  <c r="N46" i="40"/>
  <c r="O46" i="40" s="1"/>
  <c r="N45" i="40"/>
  <c r="O45" i="40"/>
  <c r="N44" i="40"/>
  <c r="O44" i="40"/>
  <c r="N43" i="40"/>
  <c r="O43" i="40" s="1"/>
  <c r="N42" i="40"/>
  <c r="O42" i="40" s="1"/>
  <c r="N41" i="40"/>
  <c r="O41" i="40" s="1"/>
  <c r="N40" i="40"/>
  <c r="O40" i="40"/>
  <c r="N39" i="40"/>
  <c r="O39" i="40"/>
  <c r="M38" i="40"/>
  <c r="M66" i="40" s="1"/>
  <c r="L38" i="40"/>
  <c r="L66" i="40" s="1"/>
  <c r="K38" i="40"/>
  <c r="J38" i="40"/>
  <c r="I38" i="40"/>
  <c r="H38" i="40"/>
  <c r="G38" i="40"/>
  <c r="F38" i="40"/>
  <c r="E38" i="40"/>
  <c r="N38" i="40" s="1"/>
  <c r="O38" i="40" s="1"/>
  <c r="D38" i="40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E66" i="40" s="1"/>
  <c r="D23" i="40"/>
  <c r="D66" i="40" s="1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F66" i="40" s="1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G66" i="40" s="1"/>
  <c r="F5" i="40"/>
  <c r="E5" i="40"/>
  <c r="D5" i="40"/>
  <c r="N58" i="39"/>
  <c r="O58" i="39" s="1"/>
  <c r="N57" i="39"/>
  <c r="O57" i="39" s="1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4" i="39"/>
  <c r="O54" i="39"/>
  <c r="N53" i="39"/>
  <c r="O53" i="39" s="1"/>
  <c r="N52" i="39"/>
  <c r="O52" i="39" s="1"/>
  <c r="N51" i="39"/>
  <c r="O51" i="39" s="1"/>
  <c r="N50" i="39"/>
  <c r="O50" i="39" s="1"/>
  <c r="N49" i="39"/>
  <c r="O49" i="39"/>
  <c r="N48" i="39"/>
  <c r="O48" i="39" s="1"/>
  <c r="N47" i="39"/>
  <c r="O47" i="39" s="1"/>
  <c r="M46" i="39"/>
  <c r="L46" i="39"/>
  <c r="K46" i="39"/>
  <c r="J46" i="39"/>
  <c r="I46" i="39"/>
  <c r="H46" i="39"/>
  <c r="G46" i="39"/>
  <c r="F46" i="39"/>
  <c r="E46" i="39"/>
  <c r="D46" i="39"/>
  <c r="N46" i="39" s="1"/>
  <c r="O46" i="39" s="1"/>
  <c r="N45" i="39"/>
  <c r="O45" i="39" s="1"/>
  <c r="N44" i="39"/>
  <c r="O44" i="39" s="1"/>
  <c r="M43" i="39"/>
  <c r="L43" i="39"/>
  <c r="K43" i="39"/>
  <c r="K59" i="39" s="1"/>
  <c r="J43" i="39"/>
  <c r="I43" i="39"/>
  <c r="H43" i="39"/>
  <c r="G43" i="39"/>
  <c r="F43" i="39"/>
  <c r="E43" i="39"/>
  <c r="D43" i="39"/>
  <c r="N42" i="39"/>
  <c r="O42" i="39" s="1"/>
  <c r="N41" i="39"/>
  <c r="O41" i="39"/>
  <c r="N40" i="39"/>
  <c r="O40" i="39"/>
  <c r="N39" i="39"/>
  <c r="O39" i="39"/>
  <c r="N38" i="39"/>
  <c r="O38" i="39" s="1"/>
  <c r="N37" i="39"/>
  <c r="O37" i="39" s="1"/>
  <c r="N36" i="39"/>
  <c r="O36" i="39" s="1"/>
  <c r="N35" i="39"/>
  <c r="O35" i="39"/>
  <c r="N34" i="39"/>
  <c r="O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/>
  <c r="N24" i="39"/>
  <c r="O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N20" i="39" s="1"/>
  <c r="O20" i="39" s="1"/>
  <c r="G20" i="39"/>
  <c r="F20" i="39"/>
  <c r="E20" i="39"/>
  <c r="D20" i="39"/>
  <c r="N19" i="39"/>
  <c r="O19" i="39" s="1"/>
  <c r="N18" i="39"/>
  <c r="O18" i="39" s="1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F59" i="39" s="1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59" i="39" s="1"/>
  <c r="G5" i="39"/>
  <c r="F5" i="39"/>
  <c r="E5" i="39"/>
  <c r="D5" i="39"/>
  <c r="N5" i="39" s="1"/>
  <c r="O5" i="39" s="1"/>
  <c r="N58" i="38"/>
  <c r="O58" i="38" s="1"/>
  <c r="N57" i="38"/>
  <c r="O57" i="38"/>
  <c r="N56" i="38"/>
  <c r="O56" i="38"/>
  <c r="M55" i="38"/>
  <c r="L55" i="38"/>
  <c r="K55" i="38"/>
  <c r="J55" i="38"/>
  <c r="I55" i="38"/>
  <c r="H55" i="38"/>
  <c r="G55" i="38"/>
  <c r="F55" i="38"/>
  <c r="E55" i="38"/>
  <c r="D55" i="38"/>
  <c r="N54" i="38"/>
  <c r="O54" i="38" s="1"/>
  <c r="N53" i="38"/>
  <c r="O53" i="38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/>
  <c r="N46" i="38"/>
  <c r="O46" i="38"/>
  <c r="N45" i="38"/>
  <c r="O45" i="38"/>
  <c r="M44" i="38"/>
  <c r="L44" i="38"/>
  <c r="K44" i="38"/>
  <c r="J44" i="38"/>
  <c r="I44" i="38"/>
  <c r="H44" i="38"/>
  <c r="G44" i="38"/>
  <c r="F44" i="38"/>
  <c r="E44" i="38"/>
  <c r="D44" i="38"/>
  <c r="N43" i="38"/>
  <c r="O43" i="38"/>
  <c r="N42" i="38"/>
  <c r="O42" i="38"/>
  <c r="N41" i="38"/>
  <c r="O41" i="38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 s="1"/>
  <c r="M29" i="38"/>
  <c r="L29" i="38"/>
  <c r="K29" i="38"/>
  <c r="N29" i="38" s="1"/>
  <c r="O29" i="38" s="1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/>
  <c r="N22" i="38"/>
  <c r="O22" i="38" s="1"/>
  <c r="N21" i="38"/>
  <c r="O21" i="38" s="1"/>
  <c r="N20" i="38"/>
  <c r="O20" i="38" s="1"/>
  <c r="M19" i="38"/>
  <c r="M59" i="38" s="1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N14" i="38" s="1"/>
  <c r="O14" i="38" s="1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L59" i="38" s="1"/>
  <c r="K5" i="38"/>
  <c r="J5" i="38"/>
  <c r="I5" i="38"/>
  <c r="I59" i="38" s="1"/>
  <c r="H5" i="38"/>
  <c r="G5" i="38"/>
  <c r="G59" i="38" s="1"/>
  <c r="F5" i="38"/>
  <c r="E5" i="38"/>
  <c r="E59" i="38" s="1"/>
  <c r="D5" i="38"/>
  <c r="D59" i="38" s="1"/>
  <c r="N57" i="37"/>
  <c r="O57" i="37" s="1"/>
  <c r="N56" i="37"/>
  <c r="O56" i="37" s="1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/>
  <c r="N51" i="37"/>
  <c r="O51" i="37"/>
  <c r="N50" i="37"/>
  <c r="O50" i="37"/>
  <c r="N49" i="37"/>
  <c r="O49" i="37" s="1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6" i="37" s="1"/>
  <c r="O46" i="37" s="1"/>
  <c r="N45" i="37"/>
  <c r="O45" i="37" s="1"/>
  <c r="N44" i="37"/>
  <c r="O44" i="37"/>
  <c r="M43" i="37"/>
  <c r="L43" i="37"/>
  <c r="K43" i="37"/>
  <c r="J43" i="37"/>
  <c r="I43" i="37"/>
  <c r="H43" i="37"/>
  <c r="G43" i="37"/>
  <c r="F43" i="37"/>
  <c r="E43" i="37"/>
  <c r="D43" i="37"/>
  <c r="N43" i="37" s="1"/>
  <c r="O43" i="37" s="1"/>
  <c r="N42" i="37"/>
  <c r="O42" i="37" s="1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 s="1"/>
  <c r="N33" i="37"/>
  <c r="O33" i="37" s="1"/>
  <c r="M32" i="37"/>
  <c r="M58" i="37" s="1"/>
  <c r="L32" i="37"/>
  <c r="K32" i="37"/>
  <c r="J32" i="37"/>
  <c r="I32" i="37"/>
  <c r="H32" i="37"/>
  <c r="G32" i="37"/>
  <c r="F32" i="37"/>
  <c r="E32" i="37"/>
  <c r="D32" i="37"/>
  <c r="N31" i="37"/>
  <c r="O31" i="37"/>
  <c r="N30" i="37"/>
  <c r="O30" i="37"/>
  <c r="N29" i="37"/>
  <c r="O29" i="37"/>
  <c r="N28" i="37"/>
  <c r="O28" i="37" s="1"/>
  <c r="N27" i="37"/>
  <c r="O27" i="37" s="1"/>
  <c r="N26" i="37"/>
  <c r="O26" i="37" s="1"/>
  <c r="N25" i="37"/>
  <c r="O25" i="37"/>
  <c r="N24" i="37"/>
  <c r="O24" i="37"/>
  <c r="N23" i="37"/>
  <c r="O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58" i="37" s="1"/>
  <c r="H5" i="37"/>
  <c r="G5" i="37"/>
  <c r="G58" i="37" s="1"/>
  <c r="F5" i="37"/>
  <c r="N5" i="37" s="1"/>
  <c r="O5" i="37" s="1"/>
  <c r="E5" i="37"/>
  <c r="D5" i="37"/>
  <c r="N57" i="36"/>
  <c r="O57" i="36" s="1"/>
  <c r="N56" i="36"/>
  <c r="O56" i="36" s="1"/>
  <c r="N55" i="36"/>
  <c r="O55" i="36"/>
  <c r="M54" i="36"/>
  <c r="L54" i="36"/>
  <c r="K54" i="36"/>
  <c r="J54" i="36"/>
  <c r="I54" i="36"/>
  <c r="H54" i="36"/>
  <c r="G54" i="36"/>
  <c r="F54" i="36"/>
  <c r="E54" i="36"/>
  <c r="D54" i="36"/>
  <c r="N53" i="36"/>
  <c r="O53" i="36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/>
  <c r="M46" i="36"/>
  <c r="L46" i="36"/>
  <c r="K46" i="36"/>
  <c r="J46" i="36"/>
  <c r="I46" i="36"/>
  <c r="H46" i="36"/>
  <c r="G46" i="36"/>
  <c r="F46" i="36"/>
  <c r="E46" i="36"/>
  <c r="D46" i="36"/>
  <c r="N45" i="36"/>
  <c r="O45" i="36" s="1"/>
  <c r="N44" i="36"/>
  <c r="O44" i="36"/>
  <c r="M43" i="36"/>
  <c r="L43" i="36"/>
  <c r="K43" i="36"/>
  <c r="J43" i="36"/>
  <c r="I43" i="36"/>
  <c r="H43" i="36"/>
  <c r="H58" i="36" s="1"/>
  <c r="G43" i="36"/>
  <c r="F43" i="36"/>
  <c r="E43" i="36"/>
  <c r="D43" i="36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/>
  <c r="M32" i="36"/>
  <c r="L32" i="36"/>
  <c r="K32" i="36"/>
  <c r="J32" i="36"/>
  <c r="J58" i="36" s="1"/>
  <c r="I32" i="36"/>
  <c r="H32" i="36"/>
  <c r="G32" i="36"/>
  <c r="F32" i="36"/>
  <c r="E32" i="36"/>
  <c r="D32" i="36"/>
  <c r="N31" i="36"/>
  <c r="O31" i="36" s="1"/>
  <c r="N30" i="36"/>
  <c r="O30" i="36" s="1"/>
  <c r="N29" i="36"/>
  <c r="O29" i="36"/>
  <c r="N28" i="36"/>
  <c r="O28" i="36"/>
  <c r="N27" i="36"/>
  <c r="O27" i="36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N18" i="36"/>
  <c r="O18" i="36" s="1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58" i="36" s="1"/>
  <c r="K5" i="36"/>
  <c r="J5" i="36"/>
  <c r="I5" i="36"/>
  <c r="H5" i="36"/>
  <c r="G5" i="36"/>
  <c r="F5" i="36"/>
  <c r="E5" i="36"/>
  <c r="E58" i="36" s="1"/>
  <c r="D5" i="36"/>
  <c r="N58" i="35"/>
  <c r="O58" i="35" s="1"/>
  <c r="N57" i="35"/>
  <c r="O57" i="35" s="1"/>
  <c r="N56" i="35"/>
  <c r="O56" i="35" s="1"/>
  <c r="M55" i="35"/>
  <c r="M59" i="35" s="1"/>
  <c r="L55" i="35"/>
  <c r="K55" i="35"/>
  <c r="J55" i="35"/>
  <c r="I55" i="35"/>
  <c r="H55" i="35"/>
  <c r="G55" i="35"/>
  <c r="F55" i="35"/>
  <c r="E55" i="35"/>
  <c r="D55" i="35"/>
  <c r="N54" i="35"/>
  <c r="O54" i="35"/>
  <c r="N53" i="35"/>
  <c r="O53" i="35"/>
  <c r="N52" i="35"/>
  <c r="O52" i="35"/>
  <c r="N51" i="35"/>
  <c r="O51" i="35" s="1"/>
  <c r="N50" i="35"/>
  <c r="O50" i="35" s="1"/>
  <c r="N49" i="35"/>
  <c r="O49" i="35" s="1"/>
  <c r="N48" i="35"/>
  <c r="O48" i="35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N32" i="35" s="1"/>
  <c r="O32" i="35" s="1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N20" i="35" s="1"/>
  <c r="O20" i="35" s="1"/>
  <c r="E20" i="35"/>
  <c r="D20" i="35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J59" i="35" s="1"/>
  <c r="I14" i="35"/>
  <c r="H14" i="35"/>
  <c r="G14" i="35"/>
  <c r="F14" i="35"/>
  <c r="E14" i="35"/>
  <c r="D14" i="35"/>
  <c r="D59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I59" i="35" s="1"/>
  <c r="H5" i="35"/>
  <c r="H59" i="35" s="1"/>
  <c r="G5" i="35"/>
  <c r="G59" i="35" s="1"/>
  <c r="F5" i="35"/>
  <c r="E5" i="35"/>
  <c r="E59" i="35" s="1"/>
  <c r="D5" i="35"/>
  <c r="N57" i="34"/>
  <c r="O57" i="34" s="1"/>
  <c r="N56" i="34"/>
  <c r="O56" i="34" s="1"/>
  <c r="M55" i="34"/>
  <c r="L55" i="34"/>
  <c r="K55" i="34"/>
  <c r="J55" i="34"/>
  <c r="I55" i="34"/>
  <c r="H55" i="34"/>
  <c r="G55" i="34"/>
  <c r="F55" i="34"/>
  <c r="E55" i="34"/>
  <c r="D55" i="34"/>
  <c r="N55" i="34" s="1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I58" i="34"/>
  <c r="H5" i="34"/>
  <c r="H58" i="34" s="1"/>
  <c r="G5" i="34"/>
  <c r="F5" i="34"/>
  <c r="F58" i="34" s="1"/>
  <c r="E5" i="34"/>
  <c r="D5" i="34"/>
  <c r="D58" i="34" s="1"/>
  <c r="N32" i="33"/>
  <c r="O32" i="33" s="1"/>
  <c r="N58" i="33"/>
  <c r="O58" i="33"/>
  <c r="N41" i="33"/>
  <c r="O41" i="33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 s="1"/>
  <c r="N39" i="33"/>
  <c r="O39" i="33" s="1"/>
  <c r="N40" i="33"/>
  <c r="O40" i="33" s="1"/>
  <c r="N21" i="33"/>
  <c r="O21" i="33" s="1"/>
  <c r="N22" i="33"/>
  <c r="O22" i="33" s="1"/>
  <c r="N23" i="33"/>
  <c r="O23" i="33" s="1"/>
  <c r="N24" i="33"/>
  <c r="O24" i="33" s="1"/>
  <c r="N25" i="33"/>
  <c r="O25" i="33"/>
  <c r="N26" i="33"/>
  <c r="O26" i="33"/>
  <c r="N27" i="33"/>
  <c r="O27" i="33"/>
  <c r="N28" i="33"/>
  <c r="O28" i="33" s="1"/>
  <c r="N29" i="33"/>
  <c r="O29" i="33" s="1"/>
  <c r="N30" i="33"/>
  <c r="O30" i="33"/>
  <c r="N8" i="33"/>
  <c r="O8" i="33"/>
  <c r="N9" i="33"/>
  <c r="O9" i="33" s="1"/>
  <c r="E31" i="33"/>
  <c r="F31" i="33"/>
  <c r="G31" i="33"/>
  <c r="H31" i="33"/>
  <c r="I31" i="33"/>
  <c r="J31" i="33"/>
  <c r="K31" i="33"/>
  <c r="L31" i="33"/>
  <c r="M31" i="33"/>
  <c r="D31" i="33"/>
  <c r="N31" i="33" s="1"/>
  <c r="O31" i="33" s="1"/>
  <c r="E20" i="33"/>
  <c r="N20" i="33" s="1"/>
  <c r="O20" i="33" s="1"/>
  <c r="F20" i="33"/>
  <c r="G20" i="33"/>
  <c r="H20" i="33"/>
  <c r="I20" i="33"/>
  <c r="J20" i="33"/>
  <c r="K20" i="33"/>
  <c r="L20" i="33"/>
  <c r="M20" i="33"/>
  <c r="D20" i="33"/>
  <c r="E14" i="33"/>
  <c r="F14" i="33"/>
  <c r="G14" i="33"/>
  <c r="H14" i="33"/>
  <c r="I14" i="33"/>
  <c r="J14" i="33"/>
  <c r="K14" i="33"/>
  <c r="L14" i="33"/>
  <c r="M14" i="33"/>
  <c r="D14" i="33"/>
  <c r="N14" i="33" s="1"/>
  <c r="O14" i="33" s="1"/>
  <c r="E5" i="33"/>
  <c r="F5" i="33"/>
  <c r="G5" i="33"/>
  <c r="H5" i="33"/>
  <c r="I5" i="33"/>
  <c r="J5" i="33"/>
  <c r="J59" i="33" s="1"/>
  <c r="K5" i="33"/>
  <c r="L5" i="33"/>
  <c r="M5" i="33"/>
  <c r="D5" i="33"/>
  <c r="E56" i="33"/>
  <c r="F56" i="33"/>
  <c r="G56" i="33"/>
  <c r="H56" i="33"/>
  <c r="I56" i="33"/>
  <c r="J56" i="33"/>
  <c r="K56" i="33"/>
  <c r="L56" i="33"/>
  <c r="M56" i="33"/>
  <c r="D56" i="33"/>
  <c r="N56" i="33" s="1"/>
  <c r="O56" i="33" s="1"/>
  <c r="N57" i="33"/>
  <c r="O57" i="33"/>
  <c r="N48" i="33"/>
  <c r="O48" i="33"/>
  <c r="N49" i="33"/>
  <c r="O49" i="33" s="1"/>
  <c r="N50" i="33"/>
  <c r="O50" i="33" s="1"/>
  <c r="N51" i="33"/>
  <c r="O51" i="33" s="1"/>
  <c r="N52" i="33"/>
  <c r="O52" i="33" s="1"/>
  <c r="N53" i="33"/>
  <c r="O53" i="33" s="1"/>
  <c r="N54" i="33"/>
  <c r="O54" i="33"/>
  <c r="N55" i="33"/>
  <c r="O55" i="33" s="1"/>
  <c r="N47" i="33"/>
  <c r="O47" i="33" s="1"/>
  <c r="E46" i="33"/>
  <c r="F46" i="33"/>
  <c r="G46" i="33"/>
  <c r="H46" i="33"/>
  <c r="I46" i="33"/>
  <c r="I59" i="33" s="1"/>
  <c r="J46" i="33"/>
  <c r="K46" i="33"/>
  <c r="L46" i="33"/>
  <c r="M46" i="33"/>
  <c r="D46" i="33"/>
  <c r="E42" i="33"/>
  <c r="F42" i="33"/>
  <c r="G42" i="33"/>
  <c r="H42" i="33"/>
  <c r="H59" i="33" s="1"/>
  <c r="I42" i="33"/>
  <c r="J42" i="33"/>
  <c r="K42" i="33"/>
  <c r="L42" i="33"/>
  <c r="M42" i="33"/>
  <c r="D42" i="33"/>
  <c r="N44" i="33"/>
  <c r="O44" i="33"/>
  <c r="N45" i="33"/>
  <c r="O45" i="33"/>
  <c r="N43" i="33"/>
  <c r="O43" i="33" s="1"/>
  <c r="N16" i="33"/>
  <c r="O16" i="33" s="1"/>
  <c r="N17" i="33"/>
  <c r="O17" i="33" s="1"/>
  <c r="N18" i="33"/>
  <c r="O18" i="33"/>
  <c r="N19" i="33"/>
  <c r="O19" i="33" s="1"/>
  <c r="N7" i="33"/>
  <c r="O7" i="33" s="1"/>
  <c r="N10" i="33"/>
  <c r="O10" i="33" s="1"/>
  <c r="N11" i="33"/>
  <c r="O11" i="33"/>
  <c r="N12" i="33"/>
  <c r="O12" i="33" s="1"/>
  <c r="N13" i="33"/>
  <c r="O13" i="33"/>
  <c r="N6" i="33"/>
  <c r="O6" i="33"/>
  <c r="N15" i="33"/>
  <c r="O15" i="33" s="1"/>
  <c r="L59" i="35"/>
  <c r="I58" i="36"/>
  <c r="E58" i="37"/>
  <c r="F59" i="35"/>
  <c r="N46" i="35"/>
  <c r="O46" i="35" s="1"/>
  <c r="N5" i="34"/>
  <c r="O5" i="34" s="1"/>
  <c r="H66" i="40"/>
  <c r="I66" i="40"/>
  <c r="L69" i="41"/>
  <c r="K69" i="41"/>
  <c r="E69" i="41"/>
  <c r="N55" i="41"/>
  <c r="O55" i="41" s="1"/>
  <c r="H69" i="41"/>
  <c r="I69" i="41"/>
  <c r="D69" i="41"/>
  <c r="N5" i="41"/>
  <c r="O5" i="41"/>
  <c r="K71" i="42"/>
  <c r="E71" i="42"/>
  <c r="G71" i="42"/>
  <c r="I71" i="42"/>
  <c r="N5" i="42"/>
  <c r="O5" i="42" s="1"/>
  <c r="N32" i="43"/>
  <c r="O32" i="43" s="1"/>
  <c r="N22" i="43"/>
  <c r="O22" i="43" s="1"/>
  <c r="E66" i="43"/>
  <c r="D66" i="43"/>
  <c r="G66" i="44"/>
  <c r="F66" i="44"/>
  <c r="E66" i="44"/>
  <c r="N52" i="44"/>
  <c r="O52" i="44" s="1"/>
  <c r="N39" i="44"/>
  <c r="O39" i="44" s="1"/>
  <c r="I66" i="44"/>
  <c r="D66" i="44"/>
  <c r="L61" i="45"/>
  <c r="E61" i="45"/>
  <c r="J61" i="45"/>
  <c r="N21" i="45"/>
  <c r="O21" i="45"/>
  <c r="I61" i="45"/>
  <c r="N14" i="45"/>
  <c r="O14" i="45" s="1"/>
  <c r="O57" i="46"/>
  <c r="P57" i="46"/>
  <c r="O42" i="46"/>
  <c r="P42" i="46" s="1"/>
  <c r="O20" i="46"/>
  <c r="P20" i="46" s="1"/>
  <c r="H62" i="46"/>
  <c r="F62" i="46"/>
  <c r="L62" i="46"/>
  <c r="M62" i="46"/>
  <c r="G62" i="46"/>
  <c r="O56" i="48" l="1"/>
  <c r="P56" i="48" s="1"/>
  <c r="J59" i="39"/>
  <c r="N32" i="39"/>
  <c r="O32" i="39" s="1"/>
  <c r="N55" i="39"/>
  <c r="O55" i="39" s="1"/>
  <c r="J66" i="40"/>
  <c r="D61" i="45"/>
  <c r="N46" i="36"/>
  <c r="O46" i="36" s="1"/>
  <c r="J58" i="37"/>
  <c r="N40" i="38"/>
  <c r="O40" i="38" s="1"/>
  <c r="F69" i="41"/>
  <c r="I59" i="39"/>
  <c r="G66" i="43"/>
  <c r="N54" i="36"/>
  <c r="O54" i="36" s="1"/>
  <c r="L59" i="39"/>
  <c r="G59" i="39"/>
  <c r="N51" i="42"/>
  <c r="O51" i="42" s="1"/>
  <c r="M69" i="41"/>
  <c r="N14" i="35"/>
  <c r="O14" i="35" s="1"/>
  <c r="N42" i="33"/>
  <c r="O42" i="33" s="1"/>
  <c r="L58" i="37"/>
  <c r="K58" i="36"/>
  <c r="N14" i="39"/>
  <c r="O14" i="39" s="1"/>
  <c r="H71" i="42"/>
  <c r="N14" i="43"/>
  <c r="O14" i="43" s="1"/>
  <c r="L59" i="33"/>
  <c r="G59" i="33"/>
  <c r="N23" i="40"/>
  <c r="O23" i="40" s="1"/>
  <c r="N43" i="39"/>
  <c r="O43" i="39" s="1"/>
  <c r="D62" i="46"/>
  <c r="O62" i="46" s="1"/>
  <c r="P62" i="46" s="1"/>
  <c r="F58" i="37"/>
  <c r="N62" i="46"/>
  <c r="N46" i="34"/>
  <c r="O46" i="34" s="1"/>
  <c r="M58" i="36"/>
  <c r="K58" i="37"/>
  <c r="J66" i="43"/>
  <c r="L66" i="44"/>
  <c r="N40" i="42"/>
  <c r="O40" i="42" s="1"/>
  <c r="N5" i="40"/>
  <c r="O5" i="40" s="1"/>
  <c r="D59" i="33"/>
  <c r="N20" i="34"/>
  <c r="O20" i="34" s="1"/>
  <c r="N54" i="37"/>
  <c r="O54" i="37" s="1"/>
  <c r="N36" i="45"/>
  <c r="O36" i="45" s="1"/>
  <c r="N5" i="35"/>
  <c r="O5" i="35" s="1"/>
  <c r="N42" i="34"/>
  <c r="O42" i="34" s="1"/>
  <c r="L58" i="34"/>
  <c r="N43" i="36"/>
  <c r="O43" i="36" s="1"/>
  <c r="H66" i="44"/>
  <c r="N66" i="44" s="1"/>
  <c r="O66" i="44" s="1"/>
  <c r="K59" i="33"/>
  <c r="K59" i="35"/>
  <c r="N44" i="38"/>
  <c r="O44" i="38" s="1"/>
  <c r="F61" i="45"/>
  <c r="N14" i="41"/>
  <c r="O14" i="41" s="1"/>
  <c r="N66" i="41"/>
  <c r="O66" i="41" s="1"/>
  <c r="N61" i="43"/>
  <c r="O61" i="43" s="1"/>
  <c r="H61" i="45"/>
  <c r="N31" i="34"/>
  <c r="O31" i="34" s="1"/>
  <c r="D58" i="37"/>
  <c r="J59" i="38"/>
  <c r="F59" i="33"/>
  <c r="N46" i="33"/>
  <c r="O46" i="33" s="1"/>
  <c r="N5" i="33"/>
  <c r="O5" i="33" s="1"/>
  <c r="N20" i="37"/>
  <c r="O20" i="37" s="1"/>
  <c r="N55" i="38"/>
  <c r="O55" i="38" s="1"/>
  <c r="N44" i="43"/>
  <c r="O44" i="43" s="1"/>
  <c r="I62" i="46"/>
  <c r="O61" i="47"/>
  <c r="P61" i="47" s="1"/>
  <c r="N71" i="42"/>
  <c r="O71" i="42" s="1"/>
  <c r="N66" i="40"/>
  <c r="O66" i="40" s="1"/>
  <c r="N59" i="35"/>
  <c r="O59" i="35" s="1"/>
  <c r="O5" i="46"/>
  <c r="P5" i="46" s="1"/>
  <c r="N5" i="45"/>
  <c r="O5" i="45" s="1"/>
  <c r="J69" i="41"/>
  <c r="N49" i="40"/>
  <c r="O49" i="40" s="1"/>
  <c r="G58" i="34"/>
  <c r="H59" i="38"/>
  <c r="N14" i="40"/>
  <c r="O14" i="40" s="1"/>
  <c r="D58" i="36"/>
  <c r="E59" i="33"/>
  <c r="N59" i="33" s="1"/>
  <c r="O59" i="33" s="1"/>
  <c r="F59" i="38"/>
  <c r="K58" i="34"/>
  <c r="M59" i="39"/>
  <c r="O31" i="46"/>
  <c r="P31" i="46" s="1"/>
  <c r="N57" i="45"/>
  <c r="O57" i="45" s="1"/>
  <c r="M59" i="33"/>
  <c r="N57" i="42"/>
  <c r="O57" i="42" s="1"/>
  <c r="M58" i="34"/>
  <c r="N43" i="35"/>
  <c r="O43" i="35" s="1"/>
  <c r="N55" i="35"/>
  <c r="O55" i="35" s="1"/>
  <c r="N32" i="36"/>
  <c r="O32" i="36" s="1"/>
  <c r="H58" i="37"/>
  <c r="N32" i="37"/>
  <c r="O32" i="37" s="1"/>
  <c r="E59" i="39"/>
  <c r="N62" i="44"/>
  <c r="O62" i="44" s="1"/>
  <c r="J58" i="34"/>
  <c r="N5" i="36"/>
  <c r="O5" i="36" s="1"/>
  <c r="N5" i="38"/>
  <c r="O5" i="38" s="1"/>
  <c r="D59" i="39"/>
  <c r="N59" i="39" s="1"/>
  <c r="O59" i="39" s="1"/>
  <c r="K59" i="38"/>
  <c r="H66" i="43"/>
  <c r="N66" i="43" s="1"/>
  <c r="O66" i="43" s="1"/>
  <c r="F58" i="36"/>
  <c r="E58" i="34"/>
  <c r="G58" i="36"/>
  <c r="N14" i="37"/>
  <c r="O14" i="37" s="1"/>
  <c r="N69" i="41" l="1"/>
  <c r="O69" i="41" s="1"/>
  <c r="N58" i="37"/>
  <c r="O58" i="37" s="1"/>
  <c r="N61" i="45"/>
  <c r="O61" i="45" s="1"/>
  <c r="N59" i="38"/>
  <c r="O59" i="38" s="1"/>
  <c r="N58" i="34"/>
  <c r="O58" i="34" s="1"/>
  <c r="N58" i="36"/>
  <c r="O58" i="36" s="1"/>
</calcChain>
</file>

<file path=xl/sharedStrings.xml><?xml version="1.0" encoding="utf-8"?>
<sst xmlns="http://schemas.openxmlformats.org/spreadsheetml/2006/main" count="1247" uniqueCount="192">
  <si>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</si>
  <si>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</si>
  <si>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</si>
  <si>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</si>
  <si>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</si>
  <si>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</si>
  <si>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</si>
  <si>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</si>
  <si>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</si>
  <si>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</si>
  <si>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</si>
  <si>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</si>
  <si>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</si>
  <si>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</si>
  <si>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</si>
  <si>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</si>
  <si>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</si>
  <si>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Other</t>
  </si>
  <si>
    <t>Special Assessments - Capital Improvement</t>
  </si>
  <si>
    <t>Other Permits, Fees, and Special Assessments</t>
  </si>
  <si>
    <t>Federal Grant - Public Safety</t>
  </si>
  <si>
    <t>Intergovernmental Revenue</t>
  </si>
  <si>
    <t>State Grant - General Government</t>
  </si>
  <si>
    <t>State Grant - Public Safety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</si>
  <si>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</si>
  <si>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</si>
  <si>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</si>
  <si>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</si>
  <si>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</si>
  <si>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</si>
  <si>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</si>
  <si>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</si>
  <si>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</si>
  <si>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</si>
  <si>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</si>
  <si>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</si>
  <si>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</si>
  <si>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</si>
  <si>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</si>
  <si>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</si>
  <si>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</si>
  <si>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</si>
  <si>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</si>
  <si>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</si>
  <si>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</si>
  <si>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Parking Facilities</t>
  </si>
  <si>
    <t>Transportation (User Fees) - Other Transportation Charges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</si>
  <si>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</si>
  <si>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</si>
  <si>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</si>
  <si>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</si>
  <si>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</si>
  <si>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</si>
  <si>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</si>
  <si>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</si>
  <si>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</si>
  <si>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</si>
  <si>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</si>
  <si>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</si>
  <si>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</si>
  <si>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</si>
  <si>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</si>
  <si>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</si>
  <si>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</si>
  <si>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</si>
  <si>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</si>
  <si>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</si>
  <si>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</si>
  <si>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</si>
  <si>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</si>
  <si>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</si>
  <si>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</si>
  <si>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</si>
  <si>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St. Augustine Revenues Reported by Account Code and Fund Type</t>
  </si>
  <si>
    <t>Local Fiscal Year Ended September 30, 2010</t>
  </si>
  <si>
    <t>Fire Insurance Premium Tax for Firefighters' Pension</t>
  </si>
  <si>
    <t>General Gov't (Not Court-Related) - Other General Gov't Charges and Fees</t>
  </si>
  <si>
    <t>Transportation (User Fees) - Water Ports and Terminals</t>
  </si>
  <si>
    <t>Judgments and Fines - Other Court-Ordered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</si>
  <si>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</si>
  <si>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</si>
  <si>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</si>
  <si>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Physical Environment - Stormwater Management</t>
  </si>
  <si>
    <t>Proceeds - Debt Proceeds</t>
  </si>
  <si>
    <t>2011 Municipal Population:</t>
  </si>
  <si>
    <t>Local Fiscal Year Ended September 30, 2012</t>
  </si>
  <si>
    <t>Proceeds - Installment Purchases and Capital Lease Proceeds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</si>
  <si>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</si>
  <si>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</si>
  <si>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</si>
  <si>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</si>
  <si>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</si>
  <si>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</si>
  <si>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</si>
  <si>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</si>
  <si>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</si>
  <si>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</si>
  <si>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Water Ports and Terminals</t>
  </si>
  <si>
    <t>Transportation - Parking Facilities</t>
  </si>
  <si>
    <t>Court-Ordered Judgments and Fines - Other Court-Ordered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</si>
  <si>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</si>
  <si>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</si>
  <si>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</si>
  <si>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</si>
  <si>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</si>
  <si>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</si>
  <si>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Federal Grant - General Government</t>
  </si>
  <si>
    <t>Proprietary Non-Operating Sources - Other Grants and Donations</t>
  </si>
  <si>
    <t>2008 Municipal Population:</t>
  </si>
  <si>
    <t>Local Fiscal Year Ended September 30, 2014</t>
  </si>
  <si>
    <t>2014 Municipal Population:</t>
  </si>
  <si>
    <t>Local Fiscal Year Ended September 30, 2015</t>
  </si>
  <si>
    <t>Franchise Fee - Gas</t>
  </si>
  <si>
    <t>Special Assessments - Charges for Public Services</t>
  </si>
  <si>
    <t>Licenses</t>
  </si>
  <si>
    <t>Federal Grant - Physical Environment - Other Physical Environment</t>
  </si>
  <si>
    <t>Federal Grant - Transportation - Other Transportation</t>
  </si>
  <si>
    <t>State Grant - Transportation - Other Transportation</t>
  </si>
  <si>
    <t>State Grant - Culture / Recreation</t>
  </si>
  <si>
    <t>State Shared Revenues - Transportation - Other Transportation</t>
  </si>
  <si>
    <t>Grants from Other Local Units - Culture / Recreation</t>
  </si>
  <si>
    <t>General Government - Internal Service Fund Fees and Charges</t>
  </si>
  <si>
    <t>Physical Environment - Gas Utility</t>
  </si>
  <si>
    <t>Physical Environment - Water / Sewer Combination Utility</t>
  </si>
  <si>
    <t>Transportation - Other Transportation Charges</t>
  </si>
  <si>
    <t>Sale of Contraband Property Seized by Law Enforcement</t>
  </si>
  <si>
    <t>Proceeds of General Capital Asset Dispositions - Sales</t>
  </si>
  <si>
    <t>Proprietary Non-Operating - Capital Contributions from Private Source</t>
  </si>
  <si>
    <t>2015 Municipal Population:</t>
  </si>
  <si>
    <t>Local Fiscal Year Ended September 30, 2016</t>
  </si>
  <si>
    <t>First Local Option Fuel Tax (1 to 6 Cents)</t>
  </si>
  <si>
    <t>Franchise Fee - Telecommunications</t>
  </si>
  <si>
    <t>Franchise Fee - Solid Waste</t>
  </si>
  <si>
    <t>State Grant - Court-Related Grants - Other Court-Related</t>
  </si>
  <si>
    <t>State Shared Revenues - Public Safety - Emergency Management Assistance</t>
  </si>
  <si>
    <t>State Shared Revenues - Transportation - Airport Development</t>
  </si>
  <si>
    <t>Grants from Other Local Units - Public Safety</t>
  </si>
  <si>
    <t>General Government - Administrative Service Fees</t>
  </si>
  <si>
    <t>Public Safety - Other Public Safety Charges and Fees</t>
  </si>
  <si>
    <t>Court-Ordered Judgments and Fines - As Decided by Circuit Court Criminal</t>
  </si>
  <si>
    <t>Court-Ordered Judgments and Fines - As Decided by County Court Civil</t>
  </si>
  <si>
    <t>Interest and Other Earnings - Dividends</t>
  </si>
  <si>
    <t>Interest and Other Earnings - Gain (Loss) on Sale of Investments</t>
  </si>
  <si>
    <t>Other Miscellaneous Revenues - Settlements</t>
  </si>
  <si>
    <t>2016 Municipal Population:</t>
  </si>
  <si>
    <t>Local Fiscal Year Ended September 30, 2017</t>
  </si>
  <si>
    <t>Federal Grant - Economic Environment</t>
  </si>
  <si>
    <t>State Grant - Physical Environment - Other Physical Environment</t>
  </si>
  <si>
    <t>State Grant - Economic Environment</t>
  </si>
  <si>
    <t>Grants from Other Local Units - Transportation</t>
  </si>
  <si>
    <t>2017 Municipal Population:</t>
  </si>
  <si>
    <t>Local Fiscal Year Ended September 30, 2018</t>
  </si>
  <si>
    <t>Impact Fees - Residential - Public Safety</t>
  </si>
  <si>
    <t>Culture / Recreation - Special Recreation Facilities</t>
  </si>
  <si>
    <t>Proceeds - Proceeds from Refunding Bonds</t>
  </si>
  <si>
    <t>2018 Municipal Population:</t>
  </si>
  <si>
    <t>Local Fiscal Year Ended September 30, 2019</t>
  </si>
  <si>
    <t>Federal Grant - Physical Environment - Garbage / Solid Waste</t>
  </si>
  <si>
    <t>Federal Grant - Culture / Recreation</t>
  </si>
  <si>
    <t>State Grant - Physical Environment - Water Supply System</t>
  </si>
  <si>
    <t>State Grant - Physical Environment - Garbage / Solid Waste</t>
  </si>
  <si>
    <t>2019 Municipal Population:</t>
  </si>
  <si>
    <t>Local Fiscal Year Ended September 30, 2020</t>
  </si>
  <si>
    <t>Federal Grant - Physical Environment - Water Supply System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</si>
  <si>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</si>
  <si>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</si>
  <si>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</si>
  <si>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</si>
  <si>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</si>
  <si>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</si>
  <si>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</si>
  <si>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</si>
  <si>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</si>
  <si>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</si>
  <si>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</si>
  <si>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</si>
  <si>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</si>
  <si>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Proprietary Non-Operating Sources - Capital Contributions from Private Source</t>
  </si>
  <si>
    <t>2021 Municipal Population:</t>
  </si>
  <si>
    <t>Local Fiscal Year Ended September 30, 2022</t>
  </si>
  <si>
    <t>State Communications Services Taxes</t>
  </si>
  <si>
    <t>Permits - Other</t>
  </si>
  <si>
    <t>Franchise Fee - Sewer</t>
  </si>
  <si>
    <t>Physical Environment - Conservation and Resource Management</t>
  </si>
  <si>
    <t>Proprietary Non-Operating Sources - Other Non-Operating Sources</t>
  </si>
  <si>
    <t>2022 Municipal Population:</t>
  </si>
  <si>
    <t>Proceeds - Leases</t>
  </si>
  <si>
    <t>Local Fiscal Year Ended September 30, 2023</t>
  </si>
  <si>
    <t>General Government - Recording Fees</t>
  </si>
  <si>
    <t>General Government - Public Records Modernization Trust Fund</t>
  </si>
  <si>
    <t>Culture / Recreation - Cultural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</si>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</sst>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2694-CC66-4F93-9419-09624B9A8AFB}">
  <sheetPr>
    <pageSetUpPr fitToPage="1"/>
  </sheetPr>
  <dimension ref="A1:ED6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63</v>
      </c>
      <c r="B3" s="108"/>
      <c r="C3" s="109"/>
      <c r="D3" s="113" t="s">
        <v>31</v>
      </c>
      <c r="E3" s="114"/>
      <c r="F3" s="114"/>
      <c r="G3" s="114"/>
      <c r="H3" s="115"/>
      <c r="I3" s="113" t="s">
        <v>32</v>
      </c>
      <c r="J3" s="115"/>
      <c r="K3" s="113" t="s">
        <v>34</v>
      </c>
      <c r="L3" s="114"/>
      <c r="M3" s="115"/>
      <c r="N3" s="49"/>
      <c r="O3" s="50"/>
      <c r="P3" s="116" t="s">
        <v>166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64</v>
      </c>
      <c r="F4" s="52" t="s">
        <v>65</v>
      </c>
      <c r="G4" s="52" t="s">
        <v>66</v>
      </c>
      <c r="H4" s="52" t="s">
        <v>5</v>
      </c>
      <c r="I4" s="52" t="s">
        <v>6</v>
      </c>
      <c r="J4" s="53" t="s">
        <v>67</v>
      </c>
      <c r="K4" s="53" t="s">
        <v>7</v>
      </c>
      <c r="L4" s="53" t="s">
        <v>8</v>
      </c>
      <c r="M4" s="53" t="s">
        <v>167</v>
      </c>
      <c r="N4" s="53" t="s">
        <v>9</v>
      </c>
      <c r="O4" s="53" t="s">
        <v>168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169</v>
      </c>
      <c r="B5" s="57"/>
      <c r="C5" s="57"/>
      <c r="D5" s="58">
        <f>SUM(D6:D13)</f>
        <v>22495486</v>
      </c>
      <c r="E5" s="58">
        <f>SUM(E6:E13)</f>
        <v>1284338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558046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24337870</v>
      </c>
      <c r="P5" s="60">
        <f>(O5/P$58)</f>
        <v>1589.9830143071797</v>
      </c>
      <c r="Q5" s="61"/>
    </row>
    <row r="6" spans="1:134">
      <c r="A6" s="63"/>
      <c r="B6" s="64">
        <v>311</v>
      </c>
      <c r="C6" s="65" t="s">
        <v>2</v>
      </c>
      <c r="D6" s="66">
        <v>18184620</v>
      </c>
      <c r="E6" s="66">
        <v>1284338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19468958</v>
      </c>
      <c r="P6" s="67">
        <f>(O6/P$58)</f>
        <v>1271.899000457307</v>
      </c>
      <c r="Q6" s="68"/>
    </row>
    <row r="7" spans="1:134">
      <c r="A7" s="63"/>
      <c r="B7" s="64">
        <v>312.41000000000003</v>
      </c>
      <c r="C7" s="65" t="s">
        <v>170</v>
      </c>
      <c r="D7" s="66">
        <v>438711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438711</v>
      </c>
      <c r="P7" s="67">
        <f>(O7/P$58)</f>
        <v>28.660808780296595</v>
      </c>
      <c r="Q7" s="68"/>
    </row>
    <row r="8" spans="1:134">
      <c r="A8" s="63"/>
      <c r="B8" s="64">
        <v>312.51</v>
      </c>
      <c r="C8" s="65" t="s">
        <v>70</v>
      </c>
      <c r="D8" s="66">
        <v>264704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558046</v>
      </c>
      <c r="L8" s="66">
        <v>0</v>
      </c>
      <c r="M8" s="66">
        <v>0</v>
      </c>
      <c r="N8" s="66">
        <v>0</v>
      </c>
      <c r="O8" s="66">
        <f t="shared" si="0"/>
        <v>822750</v>
      </c>
      <c r="P8" s="67">
        <f>(O8/P$58)</f>
        <v>53.749918338015284</v>
      </c>
      <c r="Q8" s="68"/>
    </row>
    <row r="9" spans="1:134">
      <c r="A9" s="63"/>
      <c r="B9" s="64">
        <v>312.52</v>
      </c>
      <c r="C9" s="65" t="s">
        <v>89</v>
      </c>
      <c r="D9" s="66">
        <v>294095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294095</v>
      </c>
      <c r="P9" s="67">
        <f>(O9/P$58)</f>
        <v>19.213105115306721</v>
      </c>
      <c r="Q9" s="68"/>
    </row>
    <row r="10" spans="1:134">
      <c r="A10" s="63"/>
      <c r="B10" s="64">
        <v>314.10000000000002</v>
      </c>
      <c r="C10" s="65" t="s">
        <v>11</v>
      </c>
      <c r="D10" s="66">
        <v>1952372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1952372</v>
      </c>
      <c r="P10" s="67">
        <f>(O10/P$58)</f>
        <v>127.54765793427843</v>
      </c>
      <c r="Q10" s="68"/>
    </row>
    <row r="11" spans="1:134">
      <c r="A11" s="63"/>
      <c r="B11" s="64">
        <v>314.39999999999998</v>
      </c>
      <c r="C11" s="65" t="s">
        <v>12</v>
      </c>
      <c r="D11" s="66">
        <v>41236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41236</v>
      </c>
      <c r="P11" s="67">
        <f>(O11/P$58)</f>
        <v>2.6939308812961391</v>
      </c>
      <c r="Q11" s="68"/>
    </row>
    <row r="12" spans="1:134">
      <c r="A12" s="63"/>
      <c r="B12" s="64">
        <v>315.10000000000002</v>
      </c>
      <c r="C12" s="65" t="s">
        <v>180</v>
      </c>
      <c r="D12" s="66">
        <v>1178917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1178917</v>
      </c>
      <c r="P12" s="67">
        <f>(O12/P$58)</f>
        <v>77.01816162540014</v>
      </c>
      <c r="Q12" s="68"/>
    </row>
    <row r="13" spans="1:134">
      <c r="A13" s="63"/>
      <c r="B13" s="64">
        <v>316</v>
      </c>
      <c r="C13" s="65" t="s">
        <v>91</v>
      </c>
      <c r="D13" s="66">
        <v>140831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140831</v>
      </c>
      <c r="P13" s="67">
        <f>(O13/P$58)</f>
        <v>9.2004311752792844</v>
      </c>
      <c r="Q13" s="68"/>
    </row>
    <row r="14" spans="1:134" ht="15.75">
      <c r="A14" s="69" t="s">
        <v>15</v>
      </c>
      <c r="B14" s="70"/>
      <c r="C14" s="71"/>
      <c r="D14" s="72">
        <f>SUM(D15:D19)</f>
        <v>4383172</v>
      </c>
      <c r="E14" s="72">
        <f>SUM(E15:E19)</f>
        <v>0</v>
      </c>
      <c r="F14" s="72">
        <f>SUM(F15:F19)</f>
        <v>0</v>
      </c>
      <c r="G14" s="72">
        <f>SUM(G15:G19)</f>
        <v>0</v>
      </c>
      <c r="H14" s="72">
        <f>SUM(H15:H19)</f>
        <v>0</v>
      </c>
      <c r="I14" s="72">
        <f>SUM(I15:I19)</f>
        <v>55136</v>
      </c>
      <c r="J14" s="72">
        <f>SUM(J15:J19)</f>
        <v>0</v>
      </c>
      <c r="K14" s="72">
        <f>SUM(K15:K19)</f>
        <v>0</v>
      </c>
      <c r="L14" s="72">
        <f>SUM(L15:L19)</f>
        <v>0</v>
      </c>
      <c r="M14" s="72">
        <f>SUM(M15:M19)</f>
        <v>0</v>
      </c>
      <c r="N14" s="72">
        <f>SUM(N15:N19)</f>
        <v>0</v>
      </c>
      <c r="O14" s="73">
        <f>SUM(D14:N14)</f>
        <v>4438308</v>
      </c>
      <c r="P14" s="74">
        <f>(O14/P$58)</f>
        <v>289.95283203762983</v>
      </c>
      <c r="Q14" s="75"/>
    </row>
    <row r="15" spans="1:134">
      <c r="A15" s="63"/>
      <c r="B15" s="64">
        <v>322</v>
      </c>
      <c r="C15" s="65" t="s">
        <v>172</v>
      </c>
      <c r="D15" s="66">
        <v>791925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791925</v>
      </c>
      <c r="P15" s="67">
        <f>(O15/P$58)</f>
        <v>51.736133794995752</v>
      </c>
      <c r="Q15" s="68"/>
    </row>
    <row r="16" spans="1:134">
      <c r="A16" s="63"/>
      <c r="B16" s="64">
        <v>323.10000000000002</v>
      </c>
      <c r="C16" s="65" t="s">
        <v>16</v>
      </c>
      <c r="D16" s="66">
        <v>1587592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9" si="1">SUM(D16:N16)</f>
        <v>1587592</v>
      </c>
      <c r="P16" s="67">
        <f>(O16/P$58)</f>
        <v>103.71673090742797</v>
      </c>
      <c r="Q16" s="68"/>
    </row>
    <row r="17" spans="1:17">
      <c r="A17" s="63"/>
      <c r="B17" s="64">
        <v>323.60000000000002</v>
      </c>
      <c r="C17" s="65" t="s">
        <v>182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55136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55136</v>
      </c>
      <c r="P17" s="67">
        <f>(O17/P$58)</f>
        <v>3.6020121513033252</v>
      </c>
      <c r="Q17" s="68"/>
    </row>
    <row r="18" spans="1:17">
      <c r="A18" s="63"/>
      <c r="B18" s="64">
        <v>323.89999999999998</v>
      </c>
      <c r="C18" s="65" t="s">
        <v>17</v>
      </c>
      <c r="D18" s="66">
        <v>972219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972219</v>
      </c>
      <c r="P18" s="67">
        <f>(O18/P$58)</f>
        <v>63.514666492454431</v>
      </c>
      <c r="Q18" s="68"/>
    </row>
    <row r="19" spans="1:17">
      <c r="A19" s="63"/>
      <c r="B19" s="64">
        <v>329.5</v>
      </c>
      <c r="C19" s="65" t="s">
        <v>173</v>
      </c>
      <c r="D19" s="66">
        <v>1031436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1031436</v>
      </c>
      <c r="P19" s="67">
        <f>(O19/P$58)</f>
        <v>67.383288691448357</v>
      </c>
      <c r="Q19" s="68"/>
    </row>
    <row r="20" spans="1:17" ht="15.75">
      <c r="A20" s="69" t="s">
        <v>174</v>
      </c>
      <c r="B20" s="70"/>
      <c r="C20" s="71"/>
      <c r="D20" s="72">
        <f>SUM(D21:D30)</f>
        <v>4169008</v>
      </c>
      <c r="E20" s="72">
        <f>SUM(E21:E30)</f>
        <v>56311</v>
      </c>
      <c r="F20" s="72">
        <f>SUM(F21:F30)</f>
        <v>0</v>
      </c>
      <c r="G20" s="72">
        <f>SUM(G21:G30)</f>
        <v>0</v>
      </c>
      <c r="H20" s="72">
        <f>SUM(H21:H30)</f>
        <v>0</v>
      </c>
      <c r="I20" s="72">
        <f>SUM(I21:I30)</f>
        <v>1478892</v>
      </c>
      <c r="J20" s="72">
        <f>SUM(J21:J30)</f>
        <v>0</v>
      </c>
      <c r="K20" s="72">
        <f>SUM(K21:K30)</f>
        <v>0</v>
      </c>
      <c r="L20" s="72">
        <f>SUM(L21:L30)</f>
        <v>0</v>
      </c>
      <c r="M20" s="72">
        <f>SUM(M21:M30)</f>
        <v>0</v>
      </c>
      <c r="N20" s="72">
        <f>SUM(N21:N30)</f>
        <v>0</v>
      </c>
      <c r="O20" s="73">
        <f>SUM(D20:N20)</f>
        <v>5704211</v>
      </c>
      <c r="P20" s="74">
        <f>(O20/P$58)</f>
        <v>372.65375318481739</v>
      </c>
      <c r="Q20" s="75"/>
    </row>
    <row r="21" spans="1:17">
      <c r="A21" s="63"/>
      <c r="B21" s="64">
        <v>331.1</v>
      </c>
      <c r="C21" s="65" t="s">
        <v>106</v>
      </c>
      <c r="D21" s="66">
        <v>110926</v>
      </c>
      <c r="E21" s="66">
        <v>56311</v>
      </c>
      <c r="F21" s="66">
        <v>0</v>
      </c>
      <c r="G21" s="66">
        <v>0</v>
      </c>
      <c r="H21" s="66">
        <v>0</v>
      </c>
      <c r="I21" s="66">
        <v>595216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>SUM(D21:N21)</f>
        <v>762453</v>
      </c>
      <c r="P21" s="67">
        <f>(O21/P$58)</f>
        <v>49.810740184229438</v>
      </c>
      <c r="Q21" s="68"/>
    </row>
    <row r="22" spans="1:17">
      <c r="A22" s="63"/>
      <c r="B22" s="64">
        <v>331.7</v>
      </c>
      <c r="C22" s="65" t="s">
        <v>158</v>
      </c>
      <c r="D22" s="66">
        <v>593106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8" si="2">SUM(D22:N22)</f>
        <v>593106</v>
      </c>
      <c r="P22" s="67">
        <f>(O22/P$58)</f>
        <v>38.747370484092244</v>
      </c>
      <c r="Q22" s="68"/>
    </row>
    <row r="23" spans="1:17">
      <c r="A23" s="63"/>
      <c r="B23" s="64">
        <v>334.1</v>
      </c>
      <c r="C23" s="65" t="s">
        <v>22</v>
      </c>
      <c r="D23" s="66">
        <v>957900</v>
      </c>
      <c r="E23" s="66">
        <v>0</v>
      </c>
      <c r="F23" s="66">
        <v>0</v>
      </c>
      <c r="G23" s="66">
        <v>0</v>
      </c>
      <c r="H23" s="66">
        <v>0</v>
      </c>
      <c r="I23" s="66">
        <v>883676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1841576</v>
      </c>
      <c r="P23" s="67">
        <f>(O23/P$58)</f>
        <v>120.30940092768014</v>
      </c>
      <c r="Q23" s="68"/>
    </row>
    <row r="24" spans="1:17">
      <c r="A24" s="63"/>
      <c r="B24" s="64">
        <v>335.125</v>
      </c>
      <c r="C24" s="65" t="s">
        <v>175</v>
      </c>
      <c r="D24" s="66">
        <v>677262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677262</v>
      </c>
      <c r="P24" s="67">
        <f>(O24/P$58)</f>
        <v>44.245247272489713</v>
      </c>
      <c r="Q24" s="68"/>
    </row>
    <row r="25" spans="1:17">
      <c r="A25" s="63"/>
      <c r="B25" s="64">
        <v>335.14</v>
      </c>
      <c r="C25" s="65" t="s">
        <v>93</v>
      </c>
      <c r="D25" s="66">
        <v>6731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6731</v>
      </c>
      <c r="P25" s="67">
        <f>(O25/P$58)</f>
        <v>0.43973345528189717</v>
      </c>
      <c r="Q25" s="68"/>
    </row>
    <row r="26" spans="1:17">
      <c r="A26" s="63"/>
      <c r="B26" s="64">
        <v>335.15</v>
      </c>
      <c r="C26" s="65" t="s">
        <v>94</v>
      </c>
      <c r="D26" s="66">
        <v>100202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100202</v>
      </c>
      <c r="P26" s="67">
        <f>(O26/P$58)</f>
        <v>6.5461553537597181</v>
      </c>
      <c r="Q26" s="68"/>
    </row>
    <row r="27" spans="1:17">
      <c r="A27" s="63"/>
      <c r="B27" s="64">
        <v>335.18</v>
      </c>
      <c r="C27" s="65" t="s">
        <v>176</v>
      </c>
      <c r="D27" s="66">
        <v>1605804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1605804</v>
      </c>
      <c r="P27" s="67">
        <f>(O27/P$58)</f>
        <v>104.9065133599007</v>
      </c>
      <c r="Q27" s="68"/>
    </row>
    <row r="28" spans="1:17">
      <c r="A28" s="63"/>
      <c r="B28" s="64">
        <v>335.23</v>
      </c>
      <c r="C28" s="65" t="s">
        <v>134</v>
      </c>
      <c r="D28" s="66">
        <v>20160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20160</v>
      </c>
      <c r="P28" s="67">
        <f>(O28/P$58)</f>
        <v>1.3170444894492717</v>
      </c>
      <c r="Q28" s="68"/>
    </row>
    <row r="29" spans="1:17">
      <c r="A29" s="63"/>
      <c r="B29" s="64">
        <v>337.2</v>
      </c>
      <c r="C29" s="65" t="s">
        <v>136</v>
      </c>
      <c r="D29" s="66">
        <v>21856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" si="3">SUM(D29:N29)</f>
        <v>21856</v>
      </c>
      <c r="P29" s="67">
        <f>(O29/P$58)</f>
        <v>1.4278434703077023</v>
      </c>
      <c r="Q29" s="68"/>
    </row>
    <row r="30" spans="1:17">
      <c r="A30" s="63"/>
      <c r="B30" s="64">
        <v>338</v>
      </c>
      <c r="C30" s="65" t="s">
        <v>30</v>
      </c>
      <c r="D30" s="66">
        <v>75061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75061</v>
      </c>
      <c r="P30" s="67">
        <f>(O30/P$58)</f>
        <v>4.9037041876265759</v>
      </c>
      <c r="Q30" s="68"/>
    </row>
    <row r="31" spans="1:17" ht="15.75">
      <c r="A31" s="69" t="s">
        <v>35</v>
      </c>
      <c r="B31" s="70"/>
      <c r="C31" s="71"/>
      <c r="D31" s="72">
        <f>SUM(D32:D40)</f>
        <v>4691294</v>
      </c>
      <c r="E31" s="72">
        <f>SUM(E32:E40)</f>
        <v>0</v>
      </c>
      <c r="F31" s="72">
        <f>SUM(F32:F40)</f>
        <v>0</v>
      </c>
      <c r="G31" s="72">
        <f>SUM(G32:G40)</f>
        <v>0</v>
      </c>
      <c r="H31" s="72">
        <f>SUM(H32:H40)</f>
        <v>0</v>
      </c>
      <c r="I31" s="72">
        <f>SUM(I32:I40)</f>
        <v>44392813</v>
      </c>
      <c r="J31" s="72">
        <f>SUM(J32:J40)</f>
        <v>0</v>
      </c>
      <c r="K31" s="72">
        <f>SUM(K32:K40)</f>
        <v>0</v>
      </c>
      <c r="L31" s="72">
        <f>SUM(L32:L40)</f>
        <v>0</v>
      </c>
      <c r="M31" s="72">
        <f>SUM(M32:M40)</f>
        <v>0</v>
      </c>
      <c r="N31" s="72">
        <f>SUM(N32:N40)</f>
        <v>0</v>
      </c>
      <c r="O31" s="72">
        <f>SUM(D31:N31)</f>
        <v>49084107</v>
      </c>
      <c r="P31" s="74">
        <f>(O31/P$58)</f>
        <v>3206.6444763833542</v>
      </c>
      <c r="Q31" s="75"/>
    </row>
    <row r="32" spans="1:17">
      <c r="A32" s="63"/>
      <c r="B32" s="64">
        <v>341.1</v>
      </c>
      <c r="C32" s="65" t="s">
        <v>188</v>
      </c>
      <c r="D32" s="66">
        <v>57379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>SUM(D32:N32)</f>
        <v>57379</v>
      </c>
      <c r="P32" s="67">
        <f>(O32/P$58)</f>
        <v>3.7485464166721107</v>
      </c>
      <c r="Q32" s="68"/>
    </row>
    <row r="33" spans="1:17">
      <c r="A33" s="63"/>
      <c r="B33" s="64">
        <v>341.15</v>
      </c>
      <c r="C33" s="65" t="s">
        <v>189</v>
      </c>
      <c r="D33" s="66">
        <v>70490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40" si="4">SUM(D33:N33)</f>
        <v>70490</v>
      </c>
      <c r="P33" s="67">
        <f>(O33/P$58)</f>
        <v>4.6050826419285293</v>
      </c>
      <c r="Q33" s="68"/>
    </row>
    <row r="34" spans="1:17">
      <c r="A34" s="63"/>
      <c r="B34" s="64">
        <v>341.9</v>
      </c>
      <c r="C34" s="65" t="s">
        <v>96</v>
      </c>
      <c r="D34" s="66">
        <v>3450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3450</v>
      </c>
      <c r="P34" s="67">
        <f>(O34/P$58)</f>
        <v>0.22538707780753903</v>
      </c>
      <c r="Q34" s="68"/>
    </row>
    <row r="35" spans="1:17">
      <c r="A35" s="63"/>
      <c r="B35" s="64">
        <v>342.9</v>
      </c>
      <c r="C35" s="65" t="s">
        <v>138</v>
      </c>
      <c r="D35" s="66">
        <v>1858877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1858877</v>
      </c>
      <c r="P35" s="67">
        <f>(O35/P$58)</f>
        <v>121.43966812569413</v>
      </c>
      <c r="Q35" s="68"/>
    </row>
    <row r="36" spans="1:17">
      <c r="A36" s="63"/>
      <c r="B36" s="64">
        <v>343.4</v>
      </c>
      <c r="C36" s="65" t="s">
        <v>42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5414097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5414097</v>
      </c>
      <c r="P36" s="67">
        <f>(O36/P$58)</f>
        <v>353.70072515842423</v>
      </c>
      <c r="Q36" s="68"/>
    </row>
    <row r="37" spans="1:17">
      <c r="A37" s="63"/>
      <c r="B37" s="64">
        <v>343.6</v>
      </c>
      <c r="C37" s="65" t="s">
        <v>123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27197355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27197355</v>
      </c>
      <c r="P37" s="67">
        <f>(O37/P$58)</f>
        <v>1776.7919905925394</v>
      </c>
      <c r="Q37" s="68"/>
    </row>
    <row r="38" spans="1:17">
      <c r="A38" s="63"/>
      <c r="B38" s="64">
        <v>344.2</v>
      </c>
      <c r="C38" s="65" t="s">
        <v>97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5883069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5883069</v>
      </c>
      <c r="P38" s="67">
        <f>(O38/P$58)</f>
        <v>384.33847259423794</v>
      </c>
      <c r="Q38" s="68"/>
    </row>
    <row r="39" spans="1:17">
      <c r="A39" s="63"/>
      <c r="B39" s="64">
        <v>344.5</v>
      </c>
      <c r="C39" s="65" t="s">
        <v>98</v>
      </c>
      <c r="D39" s="66">
        <v>2701098</v>
      </c>
      <c r="E39" s="66">
        <v>0</v>
      </c>
      <c r="F39" s="66">
        <v>0</v>
      </c>
      <c r="G39" s="66">
        <v>0</v>
      </c>
      <c r="H39" s="66">
        <v>0</v>
      </c>
      <c r="I39" s="66">
        <v>5202314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7903412</v>
      </c>
      <c r="P39" s="67">
        <f>(O39/P$58)</f>
        <v>516.32664793885147</v>
      </c>
      <c r="Q39" s="68"/>
    </row>
    <row r="40" spans="1:17">
      <c r="A40" s="63"/>
      <c r="B40" s="64">
        <v>347.3</v>
      </c>
      <c r="C40" s="65" t="s">
        <v>190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695978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695978</v>
      </c>
      <c r="P40" s="67">
        <f>(O40/P$58)</f>
        <v>45.467955837198666</v>
      </c>
      <c r="Q40" s="68"/>
    </row>
    <row r="41" spans="1:17" ht="15.75">
      <c r="A41" s="69" t="s">
        <v>36</v>
      </c>
      <c r="B41" s="70"/>
      <c r="C41" s="71"/>
      <c r="D41" s="72">
        <f>SUM(D42:D44)</f>
        <v>246644</v>
      </c>
      <c r="E41" s="72">
        <f>SUM(E42:E44)</f>
        <v>0</v>
      </c>
      <c r="F41" s="72">
        <f>SUM(F42:F44)</f>
        <v>0</v>
      </c>
      <c r="G41" s="72">
        <f>SUM(G42:G44)</f>
        <v>0</v>
      </c>
      <c r="H41" s="72">
        <f>SUM(H42:H44)</f>
        <v>0</v>
      </c>
      <c r="I41" s="72">
        <f>SUM(I42:I44)</f>
        <v>0</v>
      </c>
      <c r="J41" s="72">
        <f>SUM(J42:J44)</f>
        <v>0</v>
      </c>
      <c r="K41" s="72">
        <f>SUM(K42:K44)</f>
        <v>0</v>
      </c>
      <c r="L41" s="72">
        <f>SUM(L42:L44)</f>
        <v>0</v>
      </c>
      <c r="M41" s="72">
        <f>SUM(M42:M44)</f>
        <v>0</v>
      </c>
      <c r="N41" s="72">
        <f>SUM(N42:N44)</f>
        <v>0</v>
      </c>
      <c r="O41" s="72">
        <f>SUM(D41:N41)</f>
        <v>246644</v>
      </c>
      <c r="P41" s="74">
        <f>(O41/P$58)</f>
        <v>16.113150846018161</v>
      </c>
      <c r="Q41" s="75"/>
    </row>
    <row r="42" spans="1:17">
      <c r="A42" s="76"/>
      <c r="B42" s="77">
        <v>351.1</v>
      </c>
      <c r="C42" s="78" t="s">
        <v>50</v>
      </c>
      <c r="D42" s="66">
        <v>57815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57815</v>
      </c>
      <c r="P42" s="67">
        <f>(O42/P$58)</f>
        <v>3.777030116939962</v>
      </c>
      <c r="Q42" s="68"/>
    </row>
    <row r="43" spans="1:17">
      <c r="A43" s="76"/>
      <c r="B43" s="77">
        <v>354</v>
      </c>
      <c r="C43" s="78" t="s">
        <v>51</v>
      </c>
      <c r="D43" s="66">
        <v>19288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44" si="5">SUM(D43:N43)</f>
        <v>19288</v>
      </c>
      <c r="P43" s="67">
        <f>(O43/P$58)</f>
        <v>1.2600770889135691</v>
      </c>
      <c r="Q43" s="68"/>
    </row>
    <row r="44" spans="1:17">
      <c r="A44" s="76"/>
      <c r="B44" s="77">
        <v>359</v>
      </c>
      <c r="C44" s="78" t="s">
        <v>52</v>
      </c>
      <c r="D44" s="66">
        <v>169541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5"/>
        <v>169541</v>
      </c>
      <c r="P44" s="67">
        <f>(O44/P$58)</f>
        <v>11.076043640164631</v>
      </c>
      <c r="Q44" s="68"/>
    </row>
    <row r="45" spans="1:17" ht="15.75">
      <c r="A45" s="69" t="s">
        <v>3</v>
      </c>
      <c r="B45" s="70"/>
      <c r="C45" s="71"/>
      <c r="D45" s="72">
        <f>SUM(D46:D52)</f>
        <v>6453967</v>
      </c>
      <c r="E45" s="72">
        <f>SUM(E46:E52)</f>
        <v>168198</v>
      </c>
      <c r="F45" s="72">
        <f>SUM(F46:F52)</f>
        <v>0</v>
      </c>
      <c r="G45" s="72">
        <f>SUM(G46:G52)</f>
        <v>0</v>
      </c>
      <c r="H45" s="72">
        <f>SUM(H46:H52)</f>
        <v>15852</v>
      </c>
      <c r="I45" s="72">
        <f>SUM(I46:I52)</f>
        <v>2737936</v>
      </c>
      <c r="J45" s="72">
        <f>SUM(J46:J52)</f>
        <v>0</v>
      </c>
      <c r="K45" s="72">
        <f>SUM(K46:K52)</f>
        <v>14263780</v>
      </c>
      <c r="L45" s="72">
        <f>SUM(L46:L52)</f>
        <v>0</v>
      </c>
      <c r="M45" s="72">
        <f>SUM(M46:M52)</f>
        <v>0</v>
      </c>
      <c r="N45" s="72">
        <f>SUM(N46:N52)</f>
        <v>0</v>
      </c>
      <c r="O45" s="72">
        <f>SUM(D45:N45)</f>
        <v>23639733</v>
      </c>
      <c r="P45" s="74">
        <f>(O45/P$58)</f>
        <v>1544.374011889985</v>
      </c>
      <c r="Q45" s="75"/>
    </row>
    <row r="46" spans="1:17">
      <c r="A46" s="63"/>
      <c r="B46" s="64">
        <v>361.1</v>
      </c>
      <c r="C46" s="65" t="s">
        <v>53</v>
      </c>
      <c r="D46" s="66">
        <v>1860903</v>
      </c>
      <c r="E46" s="66">
        <v>112197</v>
      </c>
      <c r="F46" s="66">
        <v>0</v>
      </c>
      <c r="G46" s="66">
        <v>0</v>
      </c>
      <c r="H46" s="66">
        <v>15852</v>
      </c>
      <c r="I46" s="66">
        <v>2289481</v>
      </c>
      <c r="J46" s="66">
        <v>0</v>
      </c>
      <c r="K46" s="66">
        <v>2558001</v>
      </c>
      <c r="L46" s="66">
        <v>0</v>
      </c>
      <c r="M46" s="66">
        <v>0</v>
      </c>
      <c r="N46" s="66">
        <v>0</v>
      </c>
      <c r="O46" s="66">
        <f>SUM(D46:N46)</f>
        <v>6836434</v>
      </c>
      <c r="P46" s="67">
        <f>(O46/P$58)</f>
        <v>446.62141503887108</v>
      </c>
      <c r="Q46" s="68"/>
    </row>
    <row r="47" spans="1:17">
      <c r="A47" s="63"/>
      <c r="B47" s="64">
        <v>361.3</v>
      </c>
      <c r="C47" s="65" t="s">
        <v>54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6413096</v>
      </c>
      <c r="L47" s="66">
        <v>0</v>
      </c>
      <c r="M47" s="66">
        <v>0</v>
      </c>
      <c r="N47" s="66">
        <v>0</v>
      </c>
      <c r="O47" s="66">
        <f t="shared" ref="O47:O55" si="6">SUM(D47:N47)</f>
        <v>6413096</v>
      </c>
      <c r="P47" s="67">
        <f>(O47/P$58)</f>
        <v>418.96491801136733</v>
      </c>
      <c r="Q47" s="68"/>
    </row>
    <row r="48" spans="1:17">
      <c r="A48" s="63"/>
      <c r="B48" s="64">
        <v>362</v>
      </c>
      <c r="C48" s="65" t="s">
        <v>56</v>
      </c>
      <c r="D48" s="66">
        <v>1870909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6"/>
        <v>1870909</v>
      </c>
      <c r="P48" s="67">
        <f>(O48/P$58)</f>
        <v>122.22571372574639</v>
      </c>
      <c r="Q48" s="68"/>
    </row>
    <row r="49" spans="1:120">
      <c r="A49" s="63"/>
      <c r="B49" s="64">
        <v>364</v>
      </c>
      <c r="C49" s="65" t="s">
        <v>100</v>
      </c>
      <c r="D49" s="66">
        <v>134101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134101</v>
      </c>
      <c r="P49" s="67">
        <f>(O49/P$58)</f>
        <v>8.7607630495851563</v>
      </c>
      <c r="Q49" s="68"/>
    </row>
    <row r="50" spans="1:120">
      <c r="A50" s="63"/>
      <c r="B50" s="64">
        <v>366</v>
      </c>
      <c r="C50" s="65" t="s">
        <v>59</v>
      </c>
      <c r="D50" s="66">
        <v>1384025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6"/>
        <v>1384025</v>
      </c>
      <c r="P50" s="67">
        <f>(O50/P$58)</f>
        <v>90.41778271379107</v>
      </c>
      <c r="Q50" s="68"/>
    </row>
    <row r="51" spans="1:120">
      <c r="A51" s="63"/>
      <c r="B51" s="64">
        <v>368</v>
      </c>
      <c r="C51" s="65" t="s">
        <v>60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5292486</v>
      </c>
      <c r="L51" s="66">
        <v>0</v>
      </c>
      <c r="M51" s="66">
        <v>0</v>
      </c>
      <c r="N51" s="66">
        <v>0</v>
      </c>
      <c r="O51" s="66">
        <f t="shared" si="6"/>
        <v>5292486</v>
      </c>
      <c r="P51" s="67">
        <f>(O51/P$58)</f>
        <v>345.75592866009015</v>
      </c>
      <c r="Q51" s="68"/>
    </row>
    <row r="52" spans="1:120">
      <c r="A52" s="63"/>
      <c r="B52" s="64">
        <v>369.9</v>
      </c>
      <c r="C52" s="65" t="s">
        <v>61</v>
      </c>
      <c r="D52" s="66">
        <v>1204029</v>
      </c>
      <c r="E52" s="66">
        <v>56001</v>
      </c>
      <c r="F52" s="66">
        <v>0</v>
      </c>
      <c r="G52" s="66">
        <v>0</v>
      </c>
      <c r="H52" s="66">
        <v>0</v>
      </c>
      <c r="I52" s="66">
        <v>448455</v>
      </c>
      <c r="J52" s="66">
        <v>0</v>
      </c>
      <c r="K52" s="66">
        <v>197</v>
      </c>
      <c r="L52" s="66">
        <v>0</v>
      </c>
      <c r="M52" s="66">
        <v>0</v>
      </c>
      <c r="N52" s="66">
        <v>0</v>
      </c>
      <c r="O52" s="66">
        <f t="shared" si="6"/>
        <v>1708682</v>
      </c>
      <c r="P52" s="67">
        <f>(O52/P$58)</f>
        <v>111.62749069053375</v>
      </c>
      <c r="Q52" s="68"/>
    </row>
    <row r="53" spans="1:120" ht="15.75">
      <c r="A53" s="69" t="s">
        <v>37</v>
      </c>
      <c r="B53" s="70"/>
      <c r="C53" s="71"/>
      <c r="D53" s="72">
        <f>SUM(D54:D55)</f>
        <v>8605912</v>
      </c>
      <c r="E53" s="72">
        <f>SUM(E54:E55)</f>
        <v>2091719</v>
      </c>
      <c r="F53" s="72">
        <f>SUM(F54:F55)</f>
        <v>1485575</v>
      </c>
      <c r="G53" s="72">
        <f>SUM(G54:G55)</f>
        <v>0</v>
      </c>
      <c r="H53" s="72">
        <f>SUM(H54:H55)</f>
        <v>0</v>
      </c>
      <c r="I53" s="72">
        <f>SUM(I54:I55)</f>
        <v>7942543</v>
      </c>
      <c r="J53" s="72">
        <f>SUM(J54:J55)</f>
        <v>0</v>
      </c>
      <c r="K53" s="72">
        <f>SUM(K54:K55)</f>
        <v>0</v>
      </c>
      <c r="L53" s="72">
        <f>SUM(L54:L55)</f>
        <v>0</v>
      </c>
      <c r="M53" s="72">
        <f>SUM(M54:M55)</f>
        <v>0</v>
      </c>
      <c r="N53" s="72">
        <f>SUM(N54:N55)</f>
        <v>0</v>
      </c>
      <c r="O53" s="72">
        <f t="shared" si="6"/>
        <v>20125749</v>
      </c>
      <c r="P53" s="74">
        <f>(O53/P$58)</f>
        <v>1314.806885738551</v>
      </c>
      <c r="Q53" s="68"/>
    </row>
    <row r="54" spans="1:120">
      <c r="A54" s="63"/>
      <c r="B54" s="64">
        <v>381</v>
      </c>
      <c r="C54" s="65" t="s">
        <v>62</v>
      </c>
      <c r="D54" s="66">
        <v>3744155</v>
      </c>
      <c r="E54" s="66">
        <v>2091719</v>
      </c>
      <c r="F54" s="66">
        <v>1485575</v>
      </c>
      <c r="G54" s="66">
        <v>0</v>
      </c>
      <c r="H54" s="66">
        <v>0</v>
      </c>
      <c r="I54" s="66">
        <v>7942543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6"/>
        <v>15263992</v>
      </c>
      <c r="P54" s="67">
        <f>(O54/P$58)</f>
        <v>997.1903050891749</v>
      </c>
      <c r="Q54" s="68"/>
    </row>
    <row r="55" spans="1:120" ht="15.75" thickBot="1">
      <c r="A55" s="63"/>
      <c r="B55" s="64">
        <v>382</v>
      </c>
      <c r="C55" s="65" t="s">
        <v>72</v>
      </c>
      <c r="D55" s="66">
        <v>4861757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4861757</v>
      </c>
      <c r="P55" s="67">
        <f>(O55/P$58)</f>
        <v>317.61658064937609</v>
      </c>
      <c r="Q55" s="68"/>
    </row>
    <row r="56" spans="1:120" ht="16.5" thickBot="1">
      <c r="A56" s="79" t="s">
        <v>48</v>
      </c>
      <c r="B56" s="80"/>
      <c r="C56" s="81"/>
      <c r="D56" s="82">
        <f>SUM(D5,D14,D20,D31,D41,D45,D53)</f>
        <v>51045483</v>
      </c>
      <c r="E56" s="82">
        <f>SUM(E5,E14,E20,E31,E41,E45,E53)</f>
        <v>3600566</v>
      </c>
      <c r="F56" s="82">
        <f>SUM(F5,F14,F20,F31,F41,F45,F53)</f>
        <v>1485575</v>
      </c>
      <c r="G56" s="82">
        <f>SUM(G5,G14,G20,G31,G41,G45,G53)</f>
        <v>0</v>
      </c>
      <c r="H56" s="82">
        <f>SUM(H5,H14,H20,H31,H41,H45,H53)</f>
        <v>15852</v>
      </c>
      <c r="I56" s="82">
        <f>SUM(I5,I14,I20,I31,I41,I45,I53)</f>
        <v>56607320</v>
      </c>
      <c r="J56" s="82">
        <f>SUM(J5,J14,J20,J31,J41,J45,J53)</f>
        <v>0</v>
      </c>
      <c r="K56" s="82">
        <f>SUM(K5,K14,K20,K31,K41,K45,K53)</f>
        <v>14821826</v>
      </c>
      <c r="L56" s="82">
        <f>SUM(L5,L14,L20,L31,L41,L45,L53)</f>
        <v>0</v>
      </c>
      <c r="M56" s="82">
        <f>SUM(M5,M14,M20,M31,M41,M45,M53)</f>
        <v>0</v>
      </c>
      <c r="N56" s="82">
        <f>SUM(N5,N14,N20,N31,N41,N45,N53)</f>
        <v>0</v>
      </c>
      <c r="O56" s="82">
        <f>SUM(D56:N56)</f>
        <v>127576622</v>
      </c>
      <c r="P56" s="83">
        <f>(O56/P$58)</f>
        <v>8334.5281243875343</v>
      </c>
      <c r="Q56" s="61"/>
      <c r="R56" s="84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</row>
    <row r="57" spans="1:120">
      <c r="A57" s="85"/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8"/>
    </row>
    <row r="58" spans="1:120">
      <c r="A58" s="89"/>
      <c r="B58" s="90"/>
      <c r="C58" s="90"/>
      <c r="D58" s="91"/>
      <c r="E58" s="91"/>
      <c r="F58" s="91"/>
      <c r="G58" s="91"/>
      <c r="H58" s="91"/>
      <c r="I58" s="91"/>
      <c r="J58" s="91"/>
      <c r="K58" s="91"/>
      <c r="L58" s="91"/>
      <c r="M58" s="94" t="s">
        <v>191</v>
      </c>
      <c r="N58" s="94"/>
      <c r="O58" s="94"/>
      <c r="P58" s="92">
        <v>15307</v>
      </c>
    </row>
    <row r="59" spans="1:120">
      <c r="A59" s="95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</row>
    <row r="60" spans="1:120" ht="15.75" customHeight="1" thickBot="1">
      <c r="A60" s="98" t="s">
        <v>80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11139629</v>
      </c>
      <c r="E5" s="27">
        <f t="shared" si="0"/>
        <v>217437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11357066</v>
      </c>
      <c r="O5" s="33">
        <f t="shared" ref="O5:O36" si="1">(N5/O$61)</f>
        <v>846.6576710899061</v>
      </c>
      <c r="P5" s="6"/>
    </row>
    <row r="6" spans="1:133">
      <c r="A6" s="12"/>
      <c r="B6" s="25">
        <v>311</v>
      </c>
      <c r="C6" s="20" t="s">
        <v>2</v>
      </c>
      <c r="D6" s="46">
        <v>8136439</v>
      </c>
      <c r="E6" s="46">
        <v>217437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8353876</v>
      </c>
      <c r="O6" s="47">
        <f t="shared" si="1"/>
        <v>622.77292381094378</v>
      </c>
      <c r="P6" s="9"/>
    </row>
    <row r="7" spans="1:133">
      <c r="A7" s="12"/>
      <c r="B7" s="25">
        <v>312.10000000000002</v>
      </c>
      <c r="C7" s="20" t="s">
        <v>10</v>
      </c>
      <c r="D7" s="46">
        <v>502418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502418</v>
      </c>
      <c r="O7" s="47">
        <f t="shared" si="1"/>
        <v>37.454748769941851</v>
      </c>
      <c r="P7" s="9"/>
    </row>
    <row r="8" spans="1:133">
      <c r="A8" s="12"/>
      <c r="B8" s="25">
        <v>312.51</v>
      </c>
      <c r="C8" s="20" t="s">
        <v>70</v>
      </c>
      <c r="D8" s="46">
        <v>186295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186295</v>
      </c>
      <c r="O8" s="47">
        <f t="shared" si="1"/>
        <v>13.888101983002834</v>
      </c>
      <c r="P8" s="9"/>
    </row>
    <row r="9" spans="1:133">
      <c r="A9" s="12"/>
      <c r="B9" s="25">
        <v>312.52</v>
      </c>
      <c r="C9" s="20" t="s">
        <v>89</v>
      </c>
      <c r="D9" s="46">
        <v>167880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167880</v>
      </c>
      <c r="O9" s="47">
        <f t="shared" si="1"/>
        <v>12.515282540629194</v>
      </c>
      <c r="P9" s="9"/>
    </row>
    <row r="10" spans="1:133">
      <c r="A10" s="12"/>
      <c r="B10" s="25">
        <v>314.10000000000002</v>
      </c>
      <c r="C10" s="20" t="s">
        <v>11</v>
      </c>
      <c r="D10" s="46">
        <v>1125221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1125221</v>
      </c>
      <c r="O10" s="47">
        <f t="shared" si="1"/>
        <v>83.884076338154173</v>
      </c>
      <c r="P10" s="9"/>
    </row>
    <row r="11" spans="1:133">
      <c r="A11" s="12"/>
      <c r="B11" s="25">
        <v>314.39999999999998</v>
      </c>
      <c r="C11" s="20" t="s">
        <v>12</v>
      </c>
      <c r="D11" s="46">
        <v>81721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81721</v>
      </c>
      <c r="O11" s="47">
        <f t="shared" si="1"/>
        <v>6.0922170866259133</v>
      </c>
      <c r="P11" s="9"/>
    </row>
    <row r="12" spans="1:133">
      <c r="A12" s="12"/>
      <c r="B12" s="25">
        <v>315</v>
      </c>
      <c r="C12" s="20" t="s">
        <v>90</v>
      </c>
      <c r="D12" s="46">
        <v>818429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818429</v>
      </c>
      <c r="O12" s="47">
        <f t="shared" si="1"/>
        <v>61.013046071268825</v>
      </c>
      <c r="P12" s="9"/>
    </row>
    <row r="13" spans="1:133">
      <c r="A13" s="12"/>
      <c r="B13" s="25">
        <v>316</v>
      </c>
      <c r="C13" s="20" t="s">
        <v>91</v>
      </c>
      <c r="D13" s="46">
        <v>121226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121226</v>
      </c>
      <c r="O13" s="47">
        <f t="shared" si="1"/>
        <v>9.0372744893394952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1838182</v>
      </c>
      <c r="E14" s="32">
        <f t="shared" si="3"/>
        <v>0</v>
      </c>
      <c r="F14" s="32">
        <f t="shared" si="3"/>
        <v>0</v>
      </c>
      <c r="G14" s="32">
        <f t="shared" si="3"/>
        <v>865</v>
      </c>
      <c r="H14" s="32">
        <f t="shared" si="3"/>
        <v>0</v>
      </c>
      <c r="I14" s="32">
        <f t="shared" si="3"/>
        <v>17707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1856754</v>
      </c>
      <c r="O14" s="45">
        <f t="shared" si="1"/>
        <v>138.4191143581333</v>
      </c>
      <c r="P14" s="10"/>
    </row>
    <row r="15" spans="1:133">
      <c r="A15" s="12"/>
      <c r="B15" s="25">
        <v>322</v>
      </c>
      <c r="C15" s="20" t="s">
        <v>0</v>
      </c>
      <c r="D15" s="46">
        <v>249050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249050</v>
      </c>
      <c r="O15" s="47">
        <f t="shared" si="1"/>
        <v>18.566423140002982</v>
      </c>
      <c r="P15" s="9"/>
    </row>
    <row r="16" spans="1:133">
      <c r="A16" s="12"/>
      <c r="B16" s="25">
        <v>323.10000000000002</v>
      </c>
      <c r="C16" s="20" t="s">
        <v>16</v>
      </c>
      <c r="D16" s="46">
        <v>1161044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1161044</v>
      </c>
      <c r="O16" s="47">
        <f t="shared" si="1"/>
        <v>86.554644401371704</v>
      </c>
      <c r="P16" s="9"/>
    </row>
    <row r="17" spans="1:16">
      <c r="A17" s="12"/>
      <c r="B17" s="25">
        <v>323.89999999999998</v>
      </c>
      <c r="C17" s="20" t="s">
        <v>17</v>
      </c>
      <c r="D17" s="46">
        <v>288565</v>
      </c>
      <c r="E17" s="46">
        <v>0</v>
      </c>
      <c r="F17" s="46">
        <v>0</v>
      </c>
      <c r="G17" s="46">
        <v>0</v>
      </c>
      <c r="H17" s="46">
        <v>0</v>
      </c>
      <c r="I17" s="46">
        <v>17707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306272</v>
      </c>
      <c r="O17" s="47">
        <f t="shared" si="1"/>
        <v>22.832264797972268</v>
      </c>
      <c r="P17" s="9"/>
    </row>
    <row r="18" spans="1:16">
      <c r="A18" s="12"/>
      <c r="B18" s="25">
        <v>325.10000000000002</v>
      </c>
      <c r="C18" s="20" t="s">
        <v>18</v>
      </c>
      <c r="D18" s="46">
        <v>58887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58887</v>
      </c>
      <c r="O18" s="47">
        <f t="shared" si="1"/>
        <v>4.3899657074698073</v>
      </c>
      <c r="P18" s="9"/>
    </row>
    <row r="19" spans="1:16">
      <c r="A19" s="12"/>
      <c r="B19" s="25">
        <v>329</v>
      </c>
      <c r="C19" s="20" t="s">
        <v>19</v>
      </c>
      <c r="D19" s="46">
        <v>80636</v>
      </c>
      <c r="E19" s="46">
        <v>0</v>
      </c>
      <c r="F19" s="46">
        <v>0</v>
      </c>
      <c r="G19" s="46">
        <v>865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81501</v>
      </c>
      <c r="O19" s="47">
        <f t="shared" si="1"/>
        <v>6.0758163113165349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SUM(D21:D31)</f>
        <v>1960613</v>
      </c>
      <c r="E20" s="32">
        <f t="shared" si="5"/>
        <v>0</v>
      </c>
      <c r="F20" s="32">
        <f t="shared" si="5"/>
        <v>0</v>
      </c>
      <c r="G20" s="32">
        <f t="shared" si="5"/>
        <v>1648928</v>
      </c>
      <c r="H20" s="32">
        <f t="shared" si="5"/>
        <v>0</v>
      </c>
      <c r="I20" s="32">
        <f t="shared" si="5"/>
        <v>1045841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4655382</v>
      </c>
      <c r="O20" s="45">
        <f t="shared" si="1"/>
        <v>347.05397346056361</v>
      </c>
      <c r="P20" s="10"/>
    </row>
    <row r="21" spans="1:16">
      <c r="A21" s="12"/>
      <c r="B21" s="25">
        <v>331.2</v>
      </c>
      <c r="C21" s="20" t="s">
        <v>20</v>
      </c>
      <c r="D21" s="46">
        <v>203994</v>
      </c>
      <c r="E21" s="46">
        <v>0</v>
      </c>
      <c r="F21" s="46">
        <v>0</v>
      </c>
      <c r="G21" s="46">
        <v>0</v>
      </c>
      <c r="H21" s="46">
        <v>0</v>
      </c>
      <c r="I21" s="46">
        <v>1001323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1205317</v>
      </c>
      <c r="O21" s="47">
        <f t="shared" si="1"/>
        <v>89.855151334426722</v>
      </c>
      <c r="P21" s="9"/>
    </row>
    <row r="22" spans="1:16">
      <c r="A22" s="12"/>
      <c r="B22" s="25">
        <v>334.1</v>
      </c>
      <c r="C22" s="20" t="s">
        <v>22</v>
      </c>
      <c r="D22" s="46">
        <v>0</v>
      </c>
      <c r="E22" s="46">
        <v>0</v>
      </c>
      <c r="F22" s="46">
        <v>0</v>
      </c>
      <c r="G22" s="46">
        <v>1648928</v>
      </c>
      <c r="H22" s="46">
        <v>0</v>
      </c>
      <c r="I22" s="46">
        <v>4186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1653114</v>
      </c>
      <c r="O22" s="47">
        <f t="shared" si="1"/>
        <v>123.23796033994334</v>
      </c>
      <c r="P22" s="9"/>
    </row>
    <row r="23" spans="1:16">
      <c r="A23" s="12"/>
      <c r="B23" s="25">
        <v>334.2</v>
      </c>
      <c r="C23" s="20" t="s">
        <v>23</v>
      </c>
      <c r="D23" s="46">
        <v>26355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26355</v>
      </c>
      <c r="O23" s="47">
        <f t="shared" si="1"/>
        <v>1.9647383330848367</v>
      </c>
      <c r="P23" s="9"/>
    </row>
    <row r="24" spans="1:16">
      <c r="A24" s="12"/>
      <c r="B24" s="25">
        <v>334.36</v>
      </c>
      <c r="C24" s="20" t="s">
        <v>82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40332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40332</v>
      </c>
      <c r="O24" s="47">
        <f t="shared" si="1"/>
        <v>3.0067094080811092</v>
      </c>
      <c r="P24" s="9"/>
    </row>
    <row r="25" spans="1:16">
      <c r="A25" s="12"/>
      <c r="B25" s="25">
        <v>335.12</v>
      </c>
      <c r="C25" s="20" t="s">
        <v>92</v>
      </c>
      <c r="D25" s="46">
        <v>554391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554391</v>
      </c>
      <c r="O25" s="47">
        <f t="shared" si="1"/>
        <v>41.329282838825108</v>
      </c>
      <c r="P25" s="9"/>
    </row>
    <row r="26" spans="1:16">
      <c r="A26" s="12"/>
      <c r="B26" s="25">
        <v>335.14</v>
      </c>
      <c r="C26" s="20" t="s">
        <v>93</v>
      </c>
      <c r="D26" s="46">
        <v>7777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7777</v>
      </c>
      <c r="O26" s="47">
        <f t="shared" si="1"/>
        <v>0.57976740718652153</v>
      </c>
      <c r="P26" s="9"/>
    </row>
    <row r="27" spans="1:16">
      <c r="A27" s="12"/>
      <c r="B27" s="25">
        <v>335.15</v>
      </c>
      <c r="C27" s="20" t="s">
        <v>94</v>
      </c>
      <c r="D27" s="46">
        <v>86859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86859</v>
      </c>
      <c r="O27" s="47">
        <f t="shared" si="1"/>
        <v>6.475249739078575</v>
      </c>
      <c r="P27" s="9"/>
    </row>
    <row r="28" spans="1:16">
      <c r="A28" s="12"/>
      <c r="B28" s="25">
        <v>335.18</v>
      </c>
      <c r="C28" s="20" t="s">
        <v>95</v>
      </c>
      <c r="D28" s="46">
        <v>1004972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1004972</v>
      </c>
      <c r="O28" s="47">
        <f t="shared" si="1"/>
        <v>74.919636200984044</v>
      </c>
      <c r="P28" s="9"/>
    </row>
    <row r="29" spans="1:16">
      <c r="A29" s="12"/>
      <c r="B29" s="25">
        <v>335.21</v>
      </c>
      <c r="C29" s="20" t="s">
        <v>28</v>
      </c>
      <c r="D29" s="46">
        <v>17637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17637</v>
      </c>
      <c r="O29" s="47">
        <f t="shared" si="1"/>
        <v>1.3148203369613836</v>
      </c>
      <c r="P29" s="9"/>
    </row>
    <row r="30" spans="1:16">
      <c r="A30" s="12"/>
      <c r="B30" s="25">
        <v>335.9</v>
      </c>
      <c r="C30" s="20" t="s">
        <v>29</v>
      </c>
      <c r="D30" s="46">
        <v>29748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29748</v>
      </c>
      <c r="O30" s="47">
        <f t="shared" si="1"/>
        <v>2.2176830177426567</v>
      </c>
      <c r="P30" s="9"/>
    </row>
    <row r="31" spans="1:16">
      <c r="A31" s="12"/>
      <c r="B31" s="25">
        <v>338</v>
      </c>
      <c r="C31" s="20" t="s">
        <v>30</v>
      </c>
      <c r="D31" s="46">
        <v>28880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28880</v>
      </c>
      <c r="O31" s="47">
        <f t="shared" si="1"/>
        <v>2.1529745042492916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SUM(D33:D42)</f>
        <v>2868188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22734306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25602494</v>
      </c>
      <c r="O32" s="45">
        <f t="shared" si="1"/>
        <v>1908.6397793350231</v>
      </c>
      <c r="P32" s="10"/>
    </row>
    <row r="33" spans="1:16">
      <c r="A33" s="12"/>
      <c r="B33" s="25">
        <v>341.9</v>
      </c>
      <c r="C33" s="20" t="s">
        <v>96</v>
      </c>
      <c r="D33" s="46">
        <v>59294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8">SUM(D33:M33)</f>
        <v>59294</v>
      </c>
      <c r="O33" s="47">
        <f t="shared" si="1"/>
        <v>4.4203071417921578</v>
      </c>
      <c r="P33" s="9"/>
    </row>
    <row r="34" spans="1:16">
      <c r="A34" s="12"/>
      <c r="B34" s="25">
        <v>342.1</v>
      </c>
      <c r="C34" s="20" t="s">
        <v>39</v>
      </c>
      <c r="D34" s="46">
        <v>6726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6726</v>
      </c>
      <c r="O34" s="47">
        <f t="shared" si="1"/>
        <v>0.50141643059490082</v>
      </c>
      <c r="P34" s="9"/>
    </row>
    <row r="35" spans="1:16">
      <c r="A35" s="12"/>
      <c r="B35" s="25">
        <v>342.2</v>
      </c>
      <c r="C35" s="20" t="s">
        <v>40</v>
      </c>
      <c r="D35" s="46">
        <v>977622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977622</v>
      </c>
      <c r="O35" s="47">
        <f t="shared" si="1"/>
        <v>72.880721634113613</v>
      </c>
      <c r="P35" s="9"/>
    </row>
    <row r="36" spans="1:16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6609118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6609118</v>
      </c>
      <c r="O36" s="47">
        <f t="shared" si="1"/>
        <v>492.70299686894288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3406033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3406033</v>
      </c>
      <c r="O37" s="47">
        <f t="shared" ref="O37:O59" si="9">(N37/O$61)</f>
        <v>253.9162814969435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6579574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6579574</v>
      </c>
      <c r="O38" s="47">
        <f t="shared" si="9"/>
        <v>490.50052184285073</v>
      </c>
      <c r="P38" s="9"/>
    </row>
    <row r="39" spans="1:16">
      <c r="A39" s="12"/>
      <c r="B39" s="25">
        <v>343.9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875558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875558</v>
      </c>
      <c r="O39" s="47">
        <f t="shared" si="9"/>
        <v>65.271954674220964</v>
      </c>
      <c r="P39" s="9"/>
    </row>
    <row r="40" spans="1:16">
      <c r="A40" s="12"/>
      <c r="B40" s="25">
        <v>344.2</v>
      </c>
      <c r="C40" s="20" t="s">
        <v>97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2449254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2449254</v>
      </c>
      <c r="O40" s="47">
        <f t="shared" si="9"/>
        <v>182.58938422543611</v>
      </c>
      <c r="P40" s="9"/>
    </row>
    <row r="41" spans="1:16">
      <c r="A41" s="12"/>
      <c r="B41" s="25">
        <v>344.5</v>
      </c>
      <c r="C41" s="20" t="s">
        <v>98</v>
      </c>
      <c r="D41" s="46">
        <v>1810910</v>
      </c>
      <c r="E41" s="46">
        <v>0</v>
      </c>
      <c r="F41" s="46">
        <v>0</v>
      </c>
      <c r="G41" s="46">
        <v>0</v>
      </c>
      <c r="H41" s="46">
        <v>0</v>
      </c>
      <c r="I41" s="46">
        <v>2479553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4290463</v>
      </c>
      <c r="O41" s="47">
        <f t="shared" si="9"/>
        <v>319.84963471000447</v>
      </c>
      <c r="P41" s="9"/>
    </row>
    <row r="42" spans="1:16">
      <c r="A42" s="12"/>
      <c r="B42" s="25">
        <v>347.9</v>
      </c>
      <c r="C42" s="20" t="s">
        <v>47</v>
      </c>
      <c r="D42" s="46">
        <v>13636</v>
      </c>
      <c r="E42" s="46">
        <v>0</v>
      </c>
      <c r="F42" s="46">
        <v>0</v>
      </c>
      <c r="G42" s="46">
        <v>0</v>
      </c>
      <c r="H42" s="46">
        <v>0</v>
      </c>
      <c r="I42" s="46">
        <v>335216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348852</v>
      </c>
      <c r="O42" s="47">
        <f t="shared" si="9"/>
        <v>26.006560310123753</v>
      </c>
      <c r="P42" s="9"/>
    </row>
    <row r="43" spans="1:16" ht="15.75">
      <c r="A43" s="29" t="s">
        <v>36</v>
      </c>
      <c r="B43" s="30"/>
      <c r="C43" s="31"/>
      <c r="D43" s="32">
        <f t="shared" ref="D43:M43" si="10">SUM(D44:D45)</f>
        <v>282512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282512</v>
      </c>
      <c r="O43" s="45">
        <f t="shared" si="9"/>
        <v>21.060981064559414</v>
      </c>
      <c r="P43" s="10"/>
    </row>
    <row r="44" spans="1:16">
      <c r="A44" s="13"/>
      <c r="B44" s="39">
        <v>351.9</v>
      </c>
      <c r="C44" s="21" t="s">
        <v>99</v>
      </c>
      <c r="D44" s="46">
        <v>96948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96948</v>
      </c>
      <c r="O44" s="47">
        <f t="shared" si="9"/>
        <v>7.2273743849709255</v>
      </c>
      <c r="P44" s="9"/>
    </row>
    <row r="45" spans="1:16">
      <c r="A45" s="13"/>
      <c r="B45" s="39">
        <v>359</v>
      </c>
      <c r="C45" s="21" t="s">
        <v>52</v>
      </c>
      <c r="D45" s="46">
        <v>185564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185564</v>
      </c>
      <c r="O45" s="47">
        <f t="shared" si="9"/>
        <v>13.83360667958849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SUM(D47:D54)</f>
        <v>2373323</v>
      </c>
      <c r="E46" s="32">
        <f t="shared" si="11"/>
        <v>757</v>
      </c>
      <c r="F46" s="32">
        <f t="shared" si="11"/>
        <v>0</v>
      </c>
      <c r="G46" s="32">
        <f t="shared" si="11"/>
        <v>2338</v>
      </c>
      <c r="H46" s="32">
        <f t="shared" si="11"/>
        <v>451</v>
      </c>
      <c r="I46" s="32">
        <f t="shared" si="11"/>
        <v>646217</v>
      </c>
      <c r="J46" s="32">
        <f t="shared" si="11"/>
        <v>0</v>
      </c>
      <c r="K46" s="32">
        <f t="shared" si="11"/>
        <v>9588496</v>
      </c>
      <c r="L46" s="32">
        <f t="shared" si="11"/>
        <v>0</v>
      </c>
      <c r="M46" s="32">
        <f t="shared" si="11"/>
        <v>0</v>
      </c>
      <c r="N46" s="32">
        <f>SUM(D46:M46)</f>
        <v>12611582</v>
      </c>
      <c r="O46" s="45">
        <f t="shared" si="9"/>
        <v>940.1805576263605</v>
      </c>
      <c r="P46" s="10"/>
    </row>
    <row r="47" spans="1:16">
      <c r="A47" s="12"/>
      <c r="B47" s="25">
        <v>361.1</v>
      </c>
      <c r="C47" s="20" t="s">
        <v>53</v>
      </c>
      <c r="D47" s="46">
        <v>48135</v>
      </c>
      <c r="E47" s="46">
        <v>757</v>
      </c>
      <c r="F47" s="46">
        <v>0</v>
      </c>
      <c r="G47" s="46">
        <v>2338</v>
      </c>
      <c r="H47" s="46">
        <v>451</v>
      </c>
      <c r="I47" s="46">
        <v>35560</v>
      </c>
      <c r="J47" s="46">
        <v>0</v>
      </c>
      <c r="K47" s="46">
        <v>1456678</v>
      </c>
      <c r="L47" s="46">
        <v>0</v>
      </c>
      <c r="M47" s="46">
        <v>0</v>
      </c>
      <c r="N47" s="46">
        <f>SUM(D47:M47)</f>
        <v>1543919</v>
      </c>
      <c r="O47" s="47">
        <f t="shared" si="9"/>
        <v>115.0975846130908</v>
      </c>
      <c r="P47" s="9"/>
    </row>
    <row r="48" spans="1:16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4779462</v>
      </c>
      <c r="L48" s="46">
        <v>0</v>
      </c>
      <c r="M48" s="46">
        <v>0</v>
      </c>
      <c r="N48" s="46">
        <f t="shared" ref="N48:N54" si="12">SUM(D48:M48)</f>
        <v>4779462</v>
      </c>
      <c r="O48" s="47">
        <f t="shared" si="9"/>
        <v>356.30401073505294</v>
      </c>
      <c r="P48" s="9"/>
    </row>
    <row r="49" spans="1:119">
      <c r="A49" s="12"/>
      <c r="B49" s="25">
        <v>362</v>
      </c>
      <c r="C49" s="20" t="s">
        <v>56</v>
      </c>
      <c r="D49" s="46">
        <v>1259264</v>
      </c>
      <c r="E49" s="46">
        <v>0</v>
      </c>
      <c r="F49" s="46">
        <v>0</v>
      </c>
      <c r="G49" s="46">
        <v>0</v>
      </c>
      <c r="H49" s="46">
        <v>0</v>
      </c>
      <c r="I49" s="46">
        <v>102147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1361411</v>
      </c>
      <c r="O49" s="47">
        <f t="shared" si="9"/>
        <v>101.49179961234532</v>
      </c>
      <c r="P49" s="9"/>
    </row>
    <row r="50" spans="1:119">
      <c r="A50" s="12"/>
      <c r="B50" s="25">
        <v>364</v>
      </c>
      <c r="C50" s="20" t="s">
        <v>100</v>
      </c>
      <c r="D50" s="46">
        <v>596188</v>
      </c>
      <c r="E50" s="46">
        <v>0</v>
      </c>
      <c r="F50" s="46">
        <v>0</v>
      </c>
      <c r="G50" s="46">
        <v>0</v>
      </c>
      <c r="H50" s="46">
        <v>0</v>
      </c>
      <c r="I50" s="46">
        <v>15143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611331</v>
      </c>
      <c r="O50" s="47">
        <f t="shared" si="9"/>
        <v>45.574101684806919</v>
      </c>
      <c r="P50" s="9"/>
    </row>
    <row r="51" spans="1:119">
      <c r="A51" s="12"/>
      <c r="B51" s="25">
        <v>365</v>
      </c>
      <c r="C51" s="20" t="s">
        <v>101</v>
      </c>
      <c r="D51" s="46">
        <v>271</v>
      </c>
      <c r="E51" s="46">
        <v>0</v>
      </c>
      <c r="F51" s="46">
        <v>0</v>
      </c>
      <c r="G51" s="46">
        <v>0</v>
      </c>
      <c r="H51" s="46">
        <v>0</v>
      </c>
      <c r="I51" s="46">
        <v>1991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2262</v>
      </c>
      <c r="O51" s="47">
        <f t="shared" si="9"/>
        <v>0.16862978977188012</v>
      </c>
      <c r="P51" s="9"/>
    </row>
    <row r="52" spans="1:119">
      <c r="A52" s="12"/>
      <c r="B52" s="25">
        <v>366</v>
      </c>
      <c r="C52" s="20" t="s">
        <v>59</v>
      </c>
      <c r="D52" s="46">
        <v>40368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40368</v>
      </c>
      <c r="O52" s="47">
        <f t="shared" si="9"/>
        <v>3.0093931713135529</v>
      </c>
      <c r="P52" s="9"/>
    </row>
    <row r="53" spans="1:119">
      <c r="A53" s="12"/>
      <c r="B53" s="25">
        <v>368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3352356</v>
      </c>
      <c r="L53" s="46">
        <v>0</v>
      </c>
      <c r="M53" s="46">
        <v>0</v>
      </c>
      <c r="N53" s="46">
        <f t="shared" si="12"/>
        <v>3352356</v>
      </c>
      <c r="O53" s="47">
        <f t="shared" si="9"/>
        <v>249.91471596839122</v>
      </c>
      <c r="P53" s="9"/>
    </row>
    <row r="54" spans="1:119">
      <c r="A54" s="12"/>
      <c r="B54" s="25">
        <v>369.9</v>
      </c>
      <c r="C54" s="20" t="s">
        <v>61</v>
      </c>
      <c r="D54" s="46">
        <v>429097</v>
      </c>
      <c r="E54" s="46">
        <v>0</v>
      </c>
      <c r="F54" s="46">
        <v>0</v>
      </c>
      <c r="G54" s="46">
        <v>0</v>
      </c>
      <c r="H54" s="46">
        <v>0</v>
      </c>
      <c r="I54" s="46">
        <v>491376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920473</v>
      </c>
      <c r="O54" s="47">
        <f t="shared" si="9"/>
        <v>68.620322051587891</v>
      </c>
      <c r="P54" s="9"/>
    </row>
    <row r="55" spans="1:119" ht="15.75">
      <c r="A55" s="29" t="s">
        <v>37</v>
      </c>
      <c r="B55" s="30"/>
      <c r="C55" s="31"/>
      <c r="D55" s="32">
        <f t="shared" ref="D55:M55" si="13">SUM(D56:D58)</f>
        <v>4807705</v>
      </c>
      <c r="E55" s="32">
        <f t="shared" si="13"/>
        <v>306124</v>
      </c>
      <c r="F55" s="32">
        <f t="shared" si="13"/>
        <v>1619426</v>
      </c>
      <c r="G55" s="32">
        <f t="shared" si="13"/>
        <v>754433</v>
      </c>
      <c r="H55" s="32">
        <f t="shared" si="13"/>
        <v>248697</v>
      </c>
      <c r="I55" s="32">
        <f t="shared" si="13"/>
        <v>1191984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8928369</v>
      </c>
      <c r="O55" s="45">
        <f t="shared" si="9"/>
        <v>665.60079021917397</v>
      </c>
      <c r="P55" s="9"/>
    </row>
    <row r="56" spans="1:119">
      <c r="A56" s="12"/>
      <c r="B56" s="25">
        <v>381</v>
      </c>
      <c r="C56" s="20" t="s">
        <v>62</v>
      </c>
      <c r="D56" s="46">
        <v>2458674</v>
      </c>
      <c r="E56" s="46">
        <v>306124</v>
      </c>
      <c r="F56" s="46">
        <v>1619426</v>
      </c>
      <c r="G56" s="46">
        <v>754433</v>
      </c>
      <c r="H56" s="46">
        <v>248697</v>
      </c>
      <c r="I56" s="46">
        <v>1191984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6579338</v>
      </c>
      <c r="O56" s="47">
        <f t="shared" si="9"/>
        <v>490.48292828388253</v>
      </c>
      <c r="P56" s="9"/>
    </row>
    <row r="57" spans="1:119">
      <c r="A57" s="12"/>
      <c r="B57" s="25">
        <v>382</v>
      </c>
      <c r="C57" s="20" t="s">
        <v>72</v>
      </c>
      <c r="D57" s="46">
        <v>2134031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2134031</v>
      </c>
      <c r="O57" s="47">
        <f t="shared" si="9"/>
        <v>159.08983151930818</v>
      </c>
      <c r="P57" s="9"/>
    </row>
    <row r="58" spans="1:119" ht="15.75" thickBot="1">
      <c r="A58" s="12"/>
      <c r="B58" s="25">
        <v>384</v>
      </c>
      <c r="C58" s="20" t="s">
        <v>83</v>
      </c>
      <c r="D58" s="46">
        <v>215000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215000</v>
      </c>
      <c r="O58" s="47">
        <f t="shared" si="9"/>
        <v>16.028030415983302</v>
      </c>
      <c r="P58" s="9"/>
    </row>
    <row r="59" spans="1:119" ht="16.5" thickBot="1">
      <c r="A59" s="14" t="s">
        <v>48</v>
      </c>
      <c r="B59" s="23"/>
      <c r="C59" s="22"/>
      <c r="D59" s="15">
        <f t="shared" ref="D59:M59" si="14">SUM(D5,D14,D20,D32,D43,D46,D55)</f>
        <v>25270152</v>
      </c>
      <c r="E59" s="15">
        <f t="shared" si="14"/>
        <v>524318</v>
      </c>
      <c r="F59" s="15">
        <f t="shared" si="14"/>
        <v>1619426</v>
      </c>
      <c r="G59" s="15">
        <f t="shared" si="14"/>
        <v>2406564</v>
      </c>
      <c r="H59" s="15">
        <f t="shared" si="14"/>
        <v>249148</v>
      </c>
      <c r="I59" s="15">
        <f t="shared" si="14"/>
        <v>25636055</v>
      </c>
      <c r="J59" s="15">
        <f t="shared" si="14"/>
        <v>0</v>
      </c>
      <c r="K59" s="15">
        <f t="shared" si="14"/>
        <v>9588496</v>
      </c>
      <c r="L59" s="15">
        <f t="shared" si="14"/>
        <v>0</v>
      </c>
      <c r="M59" s="15">
        <f t="shared" si="14"/>
        <v>0</v>
      </c>
      <c r="N59" s="15">
        <f>SUM(D59:M59)</f>
        <v>65294159</v>
      </c>
      <c r="O59" s="38">
        <f t="shared" si="9"/>
        <v>4867.6128671537199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110</v>
      </c>
      <c r="M61" s="118"/>
      <c r="N61" s="118"/>
      <c r="O61" s="43">
        <v>13414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10966381</v>
      </c>
      <c r="E5" s="27">
        <f t="shared" si="0"/>
        <v>182889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11149270</v>
      </c>
      <c r="O5" s="33">
        <f t="shared" ref="O5:O36" si="1">(N5/O$60)</f>
        <v>840.12282420314978</v>
      </c>
      <c r="P5" s="6"/>
    </row>
    <row r="6" spans="1:133">
      <c r="A6" s="12"/>
      <c r="B6" s="25">
        <v>311</v>
      </c>
      <c r="C6" s="20" t="s">
        <v>2</v>
      </c>
      <c r="D6" s="46">
        <v>7858737</v>
      </c>
      <c r="E6" s="46">
        <v>182889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8041626</v>
      </c>
      <c r="O6" s="47">
        <f t="shared" si="1"/>
        <v>605.95478863687742</v>
      </c>
      <c r="P6" s="9"/>
    </row>
    <row r="7" spans="1:133">
      <c r="A7" s="12"/>
      <c r="B7" s="25">
        <v>312.10000000000002</v>
      </c>
      <c r="C7" s="20" t="s">
        <v>10</v>
      </c>
      <c r="D7" s="46">
        <v>486832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486832</v>
      </c>
      <c r="O7" s="47">
        <f t="shared" si="1"/>
        <v>36.683897219501169</v>
      </c>
      <c r="P7" s="9"/>
    </row>
    <row r="8" spans="1:133">
      <c r="A8" s="12"/>
      <c r="B8" s="25">
        <v>312.51</v>
      </c>
      <c r="C8" s="20" t="s">
        <v>70</v>
      </c>
      <c r="D8" s="46">
        <v>133755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133755</v>
      </c>
      <c r="O8" s="47">
        <f t="shared" si="1"/>
        <v>10.078743124105191</v>
      </c>
      <c r="P8" s="9"/>
    </row>
    <row r="9" spans="1:133">
      <c r="A9" s="12"/>
      <c r="B9" s="25">
        <v>312.52</v>
      </c>
      <c r="C9" s="20" t="s">
        <v>89</v>
      </c>
      <c r="D9" s="46">
        <v>161296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161296</v>
      </c>
      <c r="O9" s="47">
        <f t="shared" si="1"/>
        <v>12.154020043704318</v>
      </c>
      <c r="P9" s="9"/>
    </row>
    <row r="10" spans="1:133">
      <c r="A10" s="12"/>
      <c r="B10" s="25">
        <v>314.10000000000002</v>
      </c>
      <c r="C10" s="20" t="s">
        <v>11</v>
      </c>
      <c r="D10" s="46">
        <v>1029195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1029195</v>
      </c>
      <c r="O10" s="47">
        <f t="shared" si="1"/>
        <v>77.552181448270659</v>
      </c>
      <c r="P10" s="9"/>
    </row>
    <row r="11" spans="1:133">
      <c r="A11" s="12"/>
      <c r="B11" s="25">
        <v>314.39999999999998</v>
      </c>
      <c r="C11" s="20" t="s">
        <v>12</v>
      </c>
      <c r="D11" s="46">
        <v>77528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77528</v>
      </c>
      <c r="O11" s="47">
        <f t="shared" si="1"/>
        <v>5.8419109336146482</v>
      </c>
      <c r="P11" s="9"/>
    </row>
    <row r="12" spans="1:133">
      <c r="A12" s="12"/>
      <c r="B12" s="25">
        <v>315</v>
      </c>
      <c r="C12" s="20" t="s">
        <v>90</v>
      </c>
      <c r="D12" s="46">
        <v>1079773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1079773</v>
      </c>
      <c r="O12" s="47">
        <f t="shared" si="1"/>
        <v>81.363348654961953</v>
      </c>
      <c r="P12" s="9"/>
    </row>
    <row r="13" spans="1:133">
      <c r="A13" s="12"/>
      <c r="B13" s="25">
        <v>316</v>
      </c>
      <c r="C13" s="20" t="s">
        <v>91</v>
      </c>
      <c r="D13" s="46">
        <v>139265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139265</v>
      </c>
      <c r="O13" s="47">
        <f t="shared" si="1"/>
        <v>10.493934142114385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1828535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1828535</v>
      </c>
      <c r="O14" s="45">
        <f t="shared" si="1"/>
        <v>137.78426644563334</v>
      </c>
      <c r="P14" s="10"/>
    </row>
    <row r="15" spans="1:133">
      <c r="A15" s="12"/>
      <c r="B15" s="25">
        <v>322</v>
      </c>
      <c r="C15" s="20" t="s">
        <v>0</v>
      </c>
      <c r="D15" s="46">
        <v>237118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237118</v>
      </c>
      <c r="O15" s="47">
        <f t="shared" si="1"/>
        <v>17.867380001507044</v>
      </c>
      <c r="P15" s="9"/>
    </row>
    <row r="16" spans="1:133">
      <c r="A16" s="12"/>
      <c r="B16" s="25">
        <v>323.10000000000002</v>
      </c>
      <c r="C16" s="20" t="s">
        <v>16</v>
      </c>
      <c r="D16" s="46">
        <v>1125547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1125547</v>
      </c>
      <c r="O16" s="47">
        <f t="shared" si="1"/>
        <v>84.812523547584959</v>
      </c>
      <c r="P16" s="9"/>
    </row>
    <row r="17" spans="1:16">
      <c r="A17" s="12"/>
      <c r="B17" s="25">
        <v>323.89999999999998</v>
      </c>
      <c r="C17" s="20" t="s">
        <v>17</v>
      </c>
      <c r="D17" s="46">
        <v>322199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322199</v>
      </c>
      <c r="O17" s="47">
        <f t="shared" si="1"/>
        <v>24.278426644563332</v>
      </c>
      <c r="P17" s="9"/>
    </row>
    <row r="18" spans="1:16">
      <c r="A18" s="12"/>
      <c r="B18" s="25">
        <v>325.10000000000002</v>
      </c>
      <c r="C18" s="20" t="s">
        <v>18</v>
      </c>
      <c r="D18" s="46">
        <v>49622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49622</v>
      </c>
      <c r="O18" s="47">
        <f t="shared" si="1"/>
        <v>3.7391304347826089</v>
      </c>
      <c r="P18" s="9"/>
    </row>
    <row r="19" spans="1:16">
      <c r="A19" s="12"/>
      <c r="B19" s="25">
        <v>329</v>
      </c>
      <c r="C19" s="20" t="s">
        <v>19</v>
      </c>
      <c r="D19" s="46">
        <v>94049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94049</v>
      </c>
      <c r="O19" s="47">
        <f t="shared" si="1"/>
        <v>7.0868058171953887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SUM(D21:D31)</f>
        <v>1843621</v>
      </c>
      <c r="E20" s="32">
        <f t="shared" si="5"/>
        <v>0</v>
      </c>
      <c r="F20" s="32">
        <f t="shared" si="5"/>
        <v>0</v>
      </c>
      <c r="G20" s="32">
        <f t="shared" si="5"/>
        <v>32113</v>
      </c>
      <c r="H20" s="32">
        <f t="shared" si="5"/>
        <v>0</v>
      </c>
      <c r="I20" s="32">
        <f t="shared" si="5"/>
        <v>2734661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4610395</v>
      </c>
      <c r="O20" s="45">
        <f t="shared" si="1"/>
        <v>347.40373747268478</v>
      </c>
      <c r="P20" s="10"/>
    </row>
    <row r="21" spans="1:16">
      <c r="A21" s="12"/>
      <c r="B21" s="25">
        <v>331.2</v>
      </c>
      <c r="C21" s="20" t="s">
        <v>20</v>
      </c>
      <c r="D21" s="46">
        <v>176303</v>
      </c>
      <c r="E21" s="46">
        <v>0</v>
      </c>
      <c r="F21" s="46">
        <v>0</v>
      </c>
      <c r="G21" s="46">
        <v>2343</v>
      </c>
      <c r="H21" s="46">
        <v>0</v>
      </c>
      <c r="I21" s="46">
        <v>2140574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2319220</v>
      </c>
      <c r="O21" s="47">
        <f t="shared" si="1"/>
        <v>174.75849596865345</v>
      </c>
      <c r="P21" s="9"/>
    </row>
    <row r="22" spans="1:16">
      <c r="A22" s="12"/>
      <c r="B22" s="25">
        <v>334.1</v>
      </c>
      <c r="C22" s="20" t="s">
        <v>22</v>
      </c>
      <c r="D22" s="46">
        <v>0</v>
      </c>
      <c r="E22" s="46">
        <v>0</v>
      </c>
      <c r="F22" s="46">
        <v>0</v>
      </c>
      <c r="G22" s="46">
        <v>29770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29770</v>
      </c>
      <c r="O22" s="47">
        <f t="shared" si="1"/>
        <v>2.2432371335995782</v>
      </c>
      <c r="P22" s="9"/>
    </row>
    <row r="23" spans="1:16">
      <c r="A23" s="12"/>
      <c r="B23" s="25">
        <v>334.2</v>
      </c>
      <c r="C23" s="20" t="s">
        <v>23</v>
      </c>
      <c r="D23" s="46">
        <v>36038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36038</v>
      </c>
      <c r="O23" s="47">
        <f t="shared" si="1"/>
        <v>2.7155451736869867</v>
      </c>
      <c r="P23" s="9"/>
    </row>
    <row r="24" spans="1:16">
      <c r="A24" s="12"/>
      <c r="B24" s="25">
        <v>334.36</v>
      </c>
      <c r="C24" s="20" t="s">
        <v>82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594087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594087</v>
      </c>
      <c r="O24" s="47">
        <f t="shared" si="1"/>
        <v>44.765805139024941</v>
      </c>
      <c r="P24" s="9"/>
    </row>
    <row r="25" spans="1:16">
      <c r="A25" s="12"/>
      <c r="B25" s="25">
        <v>335.12</v>
      </c>
      <c r="C25" s="20" t="s">
        <v>92</v>
      </c>
      <c r="D25" s="46">
        <v>549036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549036</v>
      </c>
      <c r="O25" s="47">
        <f t="shared" si="1"/>
        <v>41.371109938964658</v>
      </c>
      <c r="P25" s="9"/>
    </row>
    <row r="26" spans="1:16">
      <c r="A26" s="12"/>
      <c r="B26" s="25">
        <v>335.14</v>
      </c>
      <c r="C26" s="20" t="s">
        <v>93</v>
      </c>
      <c r="D26" s="46">
        <v>8105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8105</v>
      </c>
      <c r="O26" s="47">
        <f t="shared" si="1"/>
        <v>0.61073016351442999</v>
      </c>
      <c r="P26" s="9"/>
    </row>
    <row r="27" spans="1:16">
      <c r="A27" s="12"/>
      <c r="B27" s="25">
        <v>335.15</v>
      </c>
      <c r="C27" s="20" t="s">
        <v>94</v>
      </c>
      <c r="D27" s="46">
        <v>59540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59540</v>
      </c>
      <c r="O27" s="47">
        <f t="shared" si="1"/>
        <v>4.4864742671991564</v>
      </c>
      <c r="P27" s="9"/>
    </row>
    <row r="28" spans="1:16">
      <c r="A28" s="12"/>
      <c r="B28" s="25">
        <v>335.18</v>
      </c>
      <c r="C28" s="20" t="s">
        <v>95</v>
      </c>
      <c r="D28" s="46">
        <v>936377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936377</v>
      </c>
      <c r="O28" s="47">
        <f t="shared" si="1"/>
        <v>70.558134277748479</v>
      </c>
      <c r="P28" s="9"/>
    </row>
    <row r="29" spans="1:16">
      <c r="A29" s="12"/>
      <c r="B29" s="25">
        <v>335.21</v>
      </c>
      <c r="C29" s="20" t="s">
        <v>28</v>
      </c>
      <c r="D29" s="46">
        <v>17880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17880</v>
      </c>
      <c r="O29" s="47">
        <f t="shared" si="1"/>
        <v>1.3472986210534248</v>
      </c>
      <c r="P29" s="9"/>
    </row>
    <row r="30" spans="1:16">
      <c r="A30" s="12"/>
      <c r="B30" s="25">
        <v>335.9</v>
      </c>
      <c r="C30" s="20" t="s">
        <v>29</v>
      </c>
      <c r="D30" s="46">
        <v>22427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22427</v>
      </c>
      <c r="O30" s="47">
        <f t="shared" si="1"/>
        <v>1.6899254012508478</v>
      </c>
      <c r="P30" s="9"/>
    </row>
    <row r="31" spans="1:16">
      <c r="A31" s="12"/>
      <c r="B31" s="25">
        <v>338</v>
      </c>
      <c r="C31" s="20" t="s">
        <v>30</v>
      </c>
      <c r="D31" s="46">
        <v>37915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37915</v>
      </c>
      <c r="O31" s="47">
        <f t="shared" si="1"/>
        <v>2.8569813879888479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SUM(D33:D42)</f>
        <v>2846363</v>
      </c>
      <c r="E32" s="32">
        <f t="shared" si="7"/>
        <v>0</v>
      </c>
      <c r="F32" s="32">
        <f t="shared" si="7"/>
        <v>0</v>
      </c>
      <c r="G32" s="32">
        <f t="shared" si="7"/>
        <v>448592</v>
      </c>
      <c r="H32" s="32">
        <f t="shared" si="7"/>
        <v>0</v>
      </c>
      <c r="I32" s="32">
        <f t="shared" si="7"/>
        <v>21408988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24703943</v>
      </c>
      <c r="O32" s="45">
        <f t="shared" si="1"/>
        <v>1861.4982292216109</v>
      </c>
      <c r="P32" s="10"/>
    </row>
    <row r="33" spans="1:16">
      <c r="A33" s="12"/>
      <c r="B33" s="25">
        <v>341.9</v>
      </c>
      <c r="C33" s="20" t="s">
        <v>96</v>
      </c>
      <c r="D33" s="46">
        <v>55958</v>
      </c>
      <c r="E33" s="46">
        <v>0</v>
      </c>
      <c r="F33" s="46">
        <v>0</v>
      </c>
      <c r="G33" s="46">
        <v>2700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8">SUM(D33:M33)</f>
        <v>58658</v>
      </c>
      <c r="O33" s="47">
        <f t="shared" si="1"/>
        <v>4.4200135634089364</v>
      </c>
      <c r="P33" s="9"/>
    </row>
    <row r="34" spans="1:16">
      <c r="A34" s="12"/>
      <c r="B34" s="25">
        <v>342.1</v>
      </c>
      <c r="C34" s="20" t="s">
        <v>39</v>
      </c>
      <c r="D34" s="46">
        <v>958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958</v>
      </c>
      <c r="O34" s="47">
        <f t="shared" si="1"/>
        <v>7.2187476452415036E-2</v>
      </c>
      <c r="P34" s="9"/>
    </row>
    <row r="35" spans="1:16">
      <c r="A35" s="12"/>
      <c r="B35" s="25">
        <v>342.2</v>
      </c>
      <c r="C35" s="20" t="s">
        <v>40</v>
      </c>
      <c r="D35" s="46">
        <v>965983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965983</v>
      </c>
      <c r="O35" s="47">
        <f t="shared" si="1"/>
        <v>72.789013638761205</v>
      </c>
      <c r="P35" s="9"/>
    </row>
    <row r="36" spans="1:16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6312855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6312855</v>
      </c>
      <c r="O36" s="47">
        <f t="shared" si="1"/>
        <v>475.6879662421822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3382346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3382346</v>
      </c>
      <c r="O37" s="47">
        <f t="shared" ref="O37:O58" si="9">(N37/O$60)</f>
        <v>254.86745535377892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6095946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6095946</v>
      </c>
      <c r="O38" s="47">
        <f t="shared" si="9"/>
        <v>459.34338030291616</v>
      </c>
      <c r="P38" s="9"/>
    </row>
    <row r="39" spans="1:16">
      <c r="A39" s="12"/>
      <c r="B39" s="25">
        <v>343.9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750021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750021</v>
      </c>
      <c r="O39" s="47">
        <f t="shared" si="9"/>
        <v>56.515786300956975</v>
      </c>
      <c r="P39" s="9"/>
    </row>
    <row r="40" spans="1:16">
      <c r="A40" s="12"/>
      <c r="B40" s="25">
        <v>344.2</v>
      </c>
      <c r="C40" s="20" t="s">
        <v>97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2283387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2283387</v>
      </c>
      <c r="O40" s="47">
        <f t="shared" si="9"/>
        <v>172.05839801070002</v>
      </c>
      <c r="P40" s="9"/>
    </row>
    <row r="41" spans="1:16">
      <c r="A41" s="12"/>
      <c r="B41" s="25">
        <v>344.5</v>
      </c>
      <c r="C41" s="20" t="s">
        <v>98</v>
      </c>
      <c r="D41" s="46">
        <v>1823464</v>
      </c>
      <c r="E41" s="46">
        <v>0</v>
      </c>
      <c r="F41" s="46">
        <v>0</v>
      </c>
      <c r="G41" s="46">
        <v>0</v>
      </c>
      <c r="H41" s="46">
        <v>0</v>
      </c>
      <c r="I41" s="46">
        <v>2180335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4003799</v>
      </c>
      <c r="O41" s="47">
        <f t="shared" si="9"/>
        <v>301.69535076482555</v>
      </c>
      <c r="P41" s="9"/>
    </row>
    <row r="42" spans="1:16">
      <c r="A42" s="12"/>
      <c r="B42" s="25">
        <v>347.9</v>
      </c>
      <c r="C42" s="20" t="s">
        <v>47</v>
      </c>
      <c r="D42" s="46">
        <v>0</v>
      </c>
      <c r="E42" s="46">
        <v>0</v>
      </c>
      <c r="F42" s="46">
        <v>0</v>
      </c>
      <c r="G42" s="46">
        <v>445892</v>
      </c>
      <c r="H42" s="46">
        <v>0</v>
      </c>
      <c r="I42" s="46">
        <v>404098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849990</v>
      </c>
      <c r="O42" s="47">
        <f t="shared" si="9"/>
        <v>64.048677567628658</v>
      </c>
      <c r="P42" s="9"/>
    </row>
    <row r="43" spans="1:16" ht="15.75">
      <c r="A43" s="29" t="s">
        <v>36</v>
      </c>
      <c r="B43" s="30"/>
      <c r="C43" s="31"/>
      <c r="D43" s="32">
        <f t="shared" ref="D43:M43" si="10">SUM(D44:D45)</f>
        <v>258655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258655</v>
      </c>
      <c r="O43" s="45">
        <f t="shared" si="9"/>
        <v>19.490241880792706</v>
      </c>
      <c r="P43" s="10"/>
    </row>
    <row r="44" spans="1:16">
      <c r="A44" s="13"/>
      <c r="B44" s="39">
        <v>351.9</v>
      </c>
      <c r="C44" s="21" t="s">
        <v>99</v>
      </c>
      <c r="D44" s="46">
        <v>73744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73744</v>
      </c>
      <c r="O44" s="47">
        <f t="shared" si="9"/>
        <v>5.5567779368547958</v>
      </c>
      <c r="P44" s="9"/>
    </row>
    <row r="45" spans="1:16">
      <c r="A45" s="13"/>
      <c r="B45" s="39">
        <v>359</v>
      </c>
      <c r="C45" s="21" t="s">
        <v>52</v>
      </c>
      <c r="D45" s="46">
        <v>184911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184911</v>
      </c>
      <c r="O45" s="47">
        <f t="shared" si="9"/>
        <v>13.933463943937909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SUM(D47:D53)</f>
        <v>1935907</v>
      </c>
      <c r="E46" s="32">
        <f t="shared" si="11"/>
        <v>1086</v>
      </c>
      <c r="F46" s="32">
        <f t="shared" si="11"/>
        <v>708</v>
      </c>
      <c r="G46" s="32">
        <f t="shared" si="11"/>
        <v>223670</v>
      </c>
      <c r="H46" s="32">
        <f t="shared" si="11"/>
        <v>125</v>
      </c>
      <c r="I46" s="32">
        <f t="shared" si="11"/>
        <v>2167186</v>
      </c>
      <c r="J46" s="32">
        <f t="shared" si="11"/>
        <v>0</v>
      </c>
      <c r="K46" s="32">
        <f t="shared" si="11"/>
        <v>9384411</v>
      </c>
      <c r="L46" s="32">
        <f t="shared" si="11"/>
        <v>0</v>
      </c>
      <c r="M46" s="32">
        <f t="shared" si="11"/>
        <v>0</v>
      </c>
      <c r="N46" s="32">
        <f>SUM(D46:M46)</f>
        <v>13713093</v>
      </c>
      <c r="O46" s="45">
        <f t="shared" si="9"/>
        <v>1033.3127119282647</v>
      </c>
      <c r="P46" s="10"/>
    </row>
    <row r="47" spans="1:16">
      <c r="A47" s="12"/>
      <c r="B47" s="25">
        <v>361.1</v>
      </c>
      <c r="C47" s="20" t="s">
        <v>53</v>
      </c>
      <c r="D47" s="46">
        <v>25471</v>
      </c>
      <c r="E47" s="46">
        <v>1086</v>
      </c>
      <c r="F47" s="46">
        <v>708</v>
      </c>
      <c r="G47" s="46">
        <v>1951</v>
      </c>
      <c r="H47" s="46">
        <v>125</v>
      </c>
      <c r="I47" s="46">
        <v>51581</v>
      </c>
      <c r="J47" s="46">
        <v>0</v>
      </c>
      <c r="K47" s="46">
        <v>6333263</v>
      </c>
      <c r="L47" s="46">
        <v>0</v>
      </c>
      <c r="M47" s="46">
        <v>0</v>
      </c>
      <c r="N47" s="46">
        <f>SUM(D47:M47)</f>
        <v>6414185</v>
      </c>
      <c r="O47" s="47">
        <f t="shared" si="9"/>
        <v>483.32341195087031</v>
      </c>
      <c r="P47" s="9"/>
    </row>
    <row r="48" spans="1:16">
      <c r="A48" s="12"/>
      <c r="B48" s="25">
        <v>362</v>
      </c>
      <c r="C48" s="20" t="s">
        <v>56</v>
      </c>
      <c r="D48" s="46">
        <v>1201907</v>
      </c>
      <c r="E48" s="46">
        <v>0</v>
      </c>
      <c r="F48" s="46">
        <v>0</v>
      </c>
      <c r="G48" s="46">
        <v>5185</v>
      </c>
      <c r="H48" s="46">
        <v>0</v>
      </c>
      <c r="I48" s="46">
        <v>97890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2">SUM(D48:M48)</f>
        <v>1304982</v>
      </c>
      <c r="O48" s="47">
        <f t="shared" si="9"/>
        <v>98.333358450757288</v>
      </c>
      <c r="P48" s="9"/>
    </row>
    <row r="49" spans="1:119">
      <c r="A49" s="12"/>
      <c r="B49" s="25">
        <v>364</v>
      </c>
      <c r="C49" s="20" t="s">
        <v>100</v>
      </c>
      <c r="D49" s="46">
        <v>241477</v>
      </c>
      <c r="E49" s="46">
        <v>0</v>
      </c>
      <c r="F49" s="46">
        <v>0</v>
      </c>
      <c r="G49" s="46">
        <v>0</v>
      </c>
      <c r="H49" s="46">
        <v>0</v>
      </c>
      <c r="I49" s="46">
        <v>42068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283545</v>
      </c>
      <c r="O49" s="47">
        <f t="shared" si="9"/>
        <v>21.36575992766182</v>
      </c>
      <c r="P49" s="9"/>
    </row>
    <row r="50" spans="1:119">
      <c r="A50" s="12"/>
      <c r="B50" s="25">
        <v>365</v>
      </c>
      <c r="C50" s="20" t="s">
        <v>101</v>
      </c>
      <c r="D50" s="46">
        <v>5773</v>
      </c>
      <c r="E50" s="46">
        <v>0</v>
      </c>
      <c r="F50" s="46">
        <v>0</v>
      </c>
      <c r="G50" s="46">
        <v>0</v>
      </c>
      <c r="H50" s="46">
        <v>0</v>
      </c>
      <c r="I50" s="46">
        <v>5975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11748</v>
      </c>
      <c r="O50" s="47">
        <f t="shared" si="9"/>
        <v>0.88523848994047172</v>
      </c>
      <c r="P50" s="9"/>
    </row>
    <row r="51" spans="1:119">
      <c r="A51" s="12"/>
      <c r="B51" s="25">
        <v>366</v>
      </c>
      <c r="C51" s="20" t="s">
        <v>59</v>
      </c>
      <c r="D51" s="46">
        <v>110627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110627</v>
      </c>
      <c r="O51" s="47">
        <f t="shared" si="9"/>
        <v>8.3359957802727749</v>
      </c>
      <c r="P51" s="9"/>
    </row>
    <row r="52" spans="1:119">
      <c r="A52" s="12"/>
      <c r="B52" s="25">
        <v>368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3051148</v>
      </c>
      <c r="L52" s="46">
        <v>0</v>
      </c>
      <c r="M52" s="46">
        <v>0</v>
      </c>
      <c r="N52" s="46">
        <f t="shared" si="12"/>
        <v>3051148</v>
      </c>
      <c r="O52" s="47">
        <f t="shared" si="9"/>
        <v>229.91093361464848</v>
      </c>
      <c r="P52" s="9"/>
    </row>
    <row r="53" spans="1:119">
      <c r="A53" s="12"/>
      <c r="B53" s="25">
        <v>369.9</v>
      </c>
      <c r="C53" s="20" t="s">
        <v>61</v>
      </c>
      <c r="D53" s="46">
        <v>350652</v>
      </c>
      <c r="E53" s="46">
        <v>0</v>
      </c>
      <c r="F53" s="46">
        <v>0</v>
      </c>
      <c r="G53" s="46">
        <v>216534</v>
      </c>
      <c r="H53" s="46">
        <v>0</v>
      </c>
      <c r="I53" s="46">
        <v>1969672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2536858</v>
      </c>
      <c r="O53" s="47">
        <f t="shared" si="9"/>
        <v>191.15801371411348</v>
      </c>
      <c r="P53" s="9"/>
    </row>
    <row r="54" spans="1:119" ht="15.75">
      <c r="A54" s="29" t="s">
        <v>37</v>
      </c>
      <c r="B54" s="30"/>
      <c r="C54" s="31"/>
      <c r="D54" s="32">
        <f t="shared" ref="D54:M54" si="13">SUM(D55:D57)</f>
        <v>5726185</v>
      </c>
      <c r="E54" s="32">
        <f t="shared" si="13"/>
        <v>254156</v>
      </c>
      <c r="F54" s="32">
        <f t="shared" si="13"/>
        <v>1778557</v>
      </c>
      <c r="G54" s="32">
        <f t="shared" si="13"/>
        <v>2942846</v>
      </c>
      <c r="H54" s="32">
        <f t="shared" si="13"/>
        <v>0</v>
      </c>
      <c r="I54" s="32">
        <f t="shared" si="13"/>
        <v>15471712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26173456</v>
      </c>
      <c r="O54" s="45">
        <f t="shared" si="9"/>
        <v>1972.2293723155753</v>
      </c>
      <c r="P54" s="9"/>
    </row>
    <row r="55" spans="1:119">
      <c r="A55" s="12"/>
      <c r="B55" s="25">
        <v>381</v>
      </c>
      <c r="C55" s="20" t="s">
        <v>62</v>
      </c>
      <c r="D55" s="46">
        <v>2095709</v>
      </c>
      <c r="E55" s="46">
        <v>254156</v>
      </c>
      <c r="F55" s="46">
        <v>1778557</v>
      </c>
      <c r="G55" s="46">
        <v>2942846</v>
      </c>
      <c r="H55" s="46">
        <v>0</v>
      </c>
      <c r="I55" s="46">
        <v>15471712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22542980</v>
      </c>
      <c r="O55" s="47">
        <f t="shared" si="9"/>
        <v>1698.664757742446</v>
      </c>
      <c r="P55" s="9"/>
    </row>
    <row r="56" spans="1:119">
      <c r="A56" s="12"/>
      <c r="B56" s="25">
        <v>382</v>
      </c>
      <c r="C56" s="20" t="s">
        <v>72</v>
      </c>
      <c r="D56" s="46">
        <v>2131456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2131456</v>
      </c>
      <c r="O56" s="47">
        <f t="shared" si="9"/>
        <v>160.6100519930676</v>
      </c>
      <c r="P56" s="9"/>
    </row>
    <row r="57" spans="1:119" ht="15.75" thickBot="1">
      <c r="A57" s="12"/>
      <c r="B57" s="25">
        <v>384</v>
      </c>
      <c r="C57" s="20" t="s">
        <v>83</v>
      </c>
      <c r="D57" s="46">
        <v>1499020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1499020</v>
      </c>
      <c r="O57" s="47">
        <f t="shared" si="9"/>
        <v>112.95456258006179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4">SUM(D5,D14,D20,D32,D43,D46,D54)</f>
        <v>25405647</v>
      </c>
      <c r="E58" s="15">
        <f t="shared" si="14"/>
        <v>438131</v>
      </c>
      <c r="F58" s="15">
        <f t="shared" si="14"/>
        <v>1779265</v>
      </c>
      <c r="G58" s="15">
        <f t="shared" si="14"/>
        <v>3647221</v>
      </c>
      <c r="H58" s="15">
        <f t="shared" si="14"/>
        <v>125</v>
      </c>
      <c r="I58" s="15">
        <f t="shared" si="14"/>
        <v>41782547</v>
      </c>
      <c r="J58" s="15">
        <f t="shared" si="14"/>
        <v>0</v>
      </c>
      <c r="K58" s="15">
        <f t="shared" si="14"/>
        <v>9384411</v>
      </c>
      <c r="L58" s="15">
        <f t="shared" si="14"/>
        <v>0</v>
      </c>
      <c r="M58" s="15">
        <f t="shared" si="14"/>
        <v>0</v>
      </c>
      <c r="N58" s="15">
        <f>SUM(D58:M58)</f>
        <v>82437347</v>
      </c>
      <c r="O58" s="38">
        <f t="shared" si="9"/>
        <v>6211.8413834677112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102</v>
      </c>
      <c r="M60" s="118"/>
      <c r="N60" s="118"/>
      <c r="O60" s="43">
        <v>13271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80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11196321</v>
      </c>
      <c r="E5" s="27">
        <f t="shared" si="0"/>
        <v>219792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11416113</v>
      </c>
      <c r="O5" s="33">
        <f t="shared" ref="O5:O36" si="1">(N5/O$60)</f>
        <v>871.99152153987166</v>
      </c>
      <c r="P5" s="6"/>
    </row>
    <row r="6" spans="1:133">
      <c r="A6" s="12"/>
      <c r="B6" s="25">
        <v>311</v>
      </c>
      <c r="C6" s="20" t="s">
        <v>2</v>
      </c>
      <c r="D6" s="46">
        <v>8088994</v>
      </c>
      <c r="E6" s="46">
        <v>219792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8308786</v>
      </c>
      <c r="O6" s="47">
        <f t="shared" si="1"/>
        <v>634.6460433852734</v>
      </c>
      <c r="P6" s="9"/>
    </row>
    <row r="7" spans="1:133">
      <c r="A7" s="12"/>
      <c r="B7" s="25">
        <v>312.10000000000002</v>
      </c>
      <c r="C7" s="20" t="s">
        <v>10</v>
      </c>
      <c r="D7" s="46">
        <v>516976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516976</v>
      </c>
      <c r="O7" s="47">
        <f t="shared" si="1"/>
        <v>39.487931561258783</v>
      </c>
      <c r="P7" s="9"/>
    </row>
    <row r="8" spans="1:133">
      <c r="A8" s="12"/>
      <c r="B8" s="25">
        <v>312.51</v>
      </c>
      <c r="C8" s="20" t="s">
        <v>75</v>
      </c>
      <c r="D8" s="46">
        <v>162273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162273</v>
      </c>
      <c r="O8" s="47">
        <f t="shared" si="1"/>
        <v>12.394821264894592</v>
      </c>
      <c r="P8" s="9"/>
    </row>
    <row r="9" spans="1:133">
      <c r="A9" s="12"/>
      <c r="B9" s="25">
        <v>312.52</v>
      </c>
      <c r="C9" s="20" t="s">
        <v>71</v>
      </c>
      <c r="D9" s="46">
        <v>167250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167250</v>
      </c>
      <c r="O9" s="47">
        <f t="shared" si="1"/>
        <v>12.774977085242897</v>
      </c>
      <c r="P9" s="9"/>
    </row>
    <row r="10" spans="1:133">
      <c r="A10" s="12"/>
      <c r="B10" s="25">
        <v>314.10000000000002</v>
      </c>
      <c r="C10" s="20" t="s">
        <v>11</v>
      </c>
      <c r="D10" s="46">
        <v>939844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939844</v>
      </c>
      <c r="O10" s="47">
        <f t="shared" si="1"/>
        <v>71.787656584173547</v>
      </c>
      <c r="P10" s="9"/>
    </row>
    <row r="11" spans="1:133">
      <c r="A11" s="12"/>
      <c r="B11" s="25">
        <v>314.39999999999998</v>
      </c>
      <c r="C11" s="20" t="s">
        <v>12</v>
      </c>
      <c r="D11" s="46">
        <v>75057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75057</v>
      </c>
      <c r="O11" s="47">
        <f t="shared" si="1"/>
        <v>5.7330430797433545</v>
      </c>
      <c r="P11" s="9"/>
    </row>
    <row r="12" spans="1:133">
      <c r="A12" s="12"/>
      <c r="B12" s="25">
        <v>315</v>
      </c>
      <c r="C12" s="20" t="s">
        <v>13</v>
      </c>
      <c r="D12" s="46">
        <v>1108214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1108214</v>
      </c>
      <c r="O12" s="47">
        <f t="shared" si="1"/>
        <v>84.648182095936448</v>
      </c>
      <c r="P12" s="9"/>
    </row>
    <row r="13" spans="1:133">
      <c r="A13" s="12"/>
      <c r="B13" s="25">
        <v>316</v>
      </c>
      <c r="C13" s="20" t="s">
        <v>14</v>
      </c>
      <c r="D13" s="46">
        <v>137713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137713</v>
      </c>
      <c r="O13" s="47">
        <f t="shared" si="1"/>
        <v>10.51886648334861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1783963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19705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1803668</v>
      </c>
      <c r="O14" s="45">
        <f t="shared" si="1"/>
        <v>137.76871371830126</v>
      </c>
      <c r="P14" s="10"/>
    </row>
    <row r="15" spans="1:133">
      <c r="A15" s="12"/>
      <c r="B15" s="25">
        <v>322</v>
      </c>
      <c r="C15" s="20" t="s">
        <v>0</v>
      </c>
      <c r="D15" s="46">
        <v>241331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241331</v>
      </c>
      <c r="O15" s="47">
        <f t="shared" si="1"/>
        <v>18.433470821875954</v>
      </c>
      <c r="P15" s="9"/>
    </row>
    <row r="16" spans="1:133">
      <c r="A16" s="12"/>
      <c r="B16" s="25">
        <v>323.10000000000002</v>
      </c>
      <c r="C16" s="20" t="s">
        <v>16</v>
      </c>
      <c r="D16" s="46">
        <v>1125547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1125547</v>
      </c>
      <c r="O16" s="47">
        <f t="shared" si="1"/>
        <v>85.972120378857312</v>
      </c>
      <c r="P16" s="9"/>
    </row>
    <row r="17" spans="1:16">
      <c r="A17" s="12"/>
      <c r="B17" s="25">
        <v>323.89999999999998</v>
      </c>
      <c r="C17" s="20" t="s">
        <v>17</v>
      </c>
      <c r="D17" s="46">
        <v>322199</v>
      </c>
      <c r="E17" s="46">
        <v>0</v>
      </c>
      <c r="F17" s="46">
        <v>0</v>
      </c>
      <c r="G17" s="46">
        <v>0</v>
      </c>
      <c r="H17" s="46">
        <v>0</v>
      </c>
      <c r="I17" s="46">
        <v>19705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341904</v>
      </c>
      <c r="O17" s="47">
        <f t="shared" si="1"/>
        <v>26.115490375802018</v>
      </c>
      <c r="P17" s="9"/>
    </row>
    <row r="18" spans="1:16">
      <c r="A18" s="12"/>
      <c r="B18" s="25">
        <v>325.10000000000002</v>
      </c>
      <c r="C18" s="20" t="s">
        <v>18</v>
      </c>
      <c r="D18" s="46">
        <v>49622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49622</v>
      </c>
      <c r="O18" s="47">
        <f t="shared" si="1"/>
        <v>3.7902535899786129</v>
      </c>
      <c r="P18" s="9"/>
    </row>
    <row r="19" spans="1:16">
      <c r="A19" s="12"/>
      <c r="B19" s="25">
        <v>329</v>
      </c>
      <c r="C19" s="20" t="s">
        <v>19</v>
      </c>
      <c r="D19" s="46">
        <v>45264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45264</v>
      </c>
      <c r="O19" s="47">
        <f t="shared" si="1"/>
        <v>3.4573785517873512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SUM(D21:D31)</f>
        <v>2694171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2040913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4735084</v>
      </c>
      <c r="O20" s="45">
        <f t="shared" si="1"/>
        <v>361.67766575007636</v>
      </c>
      <c r="P20" s="10"/>
    </row>
    <row r="21" spans="1:16">
      <c r="A21" s="12"/>
      <c r="B21" s="25">
        <v>331.2</v>
      </c>
      <c r="C21" s="20" t="s">
        <v>20</v>
      </c>
      <c r="D21" s="46">
        <v>304729</v>
      </c>
      <c r="E21" s="46">
        <v>0</v>
      </c>
      <c r="F21" s="46">
        <v>0</v>
      </c>
      <c r="G21" s="46">
        <v>0</v>
      </c>
      <c r="H21" s="46">
        <v>0</v>
      </c>
      <c r="I21" s="46">
        <v>1408518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1713247</v>
      </c>
      <c r="O21" s="47">
        <f t="shared" si="1"/>
        <v>130.86212954476017</v>
      </c>
      <c r="P21" s="9"/>
    </row>
    <row r="22" spans="1:16">
      <c r="A22" s="12"/>
      <c r="B22" s="25">
        <v>334.1</v>
      </c>
      <c r="C22" s="20" t="s">
        <v>22</v>
      </c>
      <c r="D22" s="46">
        <v>766433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766433</v>
      </c>
      <c r="O22" s="47">
        <f t="shared" si="1"/>
        <v>58.542086770546902</v>
      </c>
      <c r="P22" s="9"/>
    </row>
    <row r="23" spans="1:16">
      <c r="A23" s="12"/>
      <c r="B23" s="25">
        <v>334.2</v>
      </c>
      <c r="C23" s="20" t="s">
        <v>23</v>
      </c>
      <c r="D23" s="46">
        <v>18000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18000</v>
      </c>
      <c r="O23" s="47">
        <f t="shared" si="1"/>
        <v>1.3748854262144821</v>
      </c>
      <c r="P23" s="9"/>
    </row>
    <row r="24" spans="1:16">
      <c r="A24" s="12"/>
      <c r="B24" s="25">
        <v>334.36</v>
      </c>
      <c r="C24" s="20" t="s">
        <v>82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632395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632395</v>
      </c>
      <c r="O24" s="47">
        <f t="shared" si="1"/>
        <v>48.303926061717078</v>
      </c>
      <c r="P24" s="9"/>
    </row>
    <row r="25" spans="1:16">
      <c r="A25" s="12"/>
      <c r="B25" s="25">
        <v>335.12</v>
      </c>
      <c r="C25" s="20" t="s">
        <v>24</v>
      </c>
      <c r="D25" s="46">
        <v>549061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549061</v>
      </c>
      <c r="O25" s="47">
        <f t="shared" si="1"/>
        <v>41.938664833486101</v>
      </c>
      <c r="P25" s="9"/>
    </row>
    <row r="26" spans="1:16">
      <c r="A26" s="12"/>
      <c r="B26" s="25">
        <v>335.14</v>
      </c>
      <c r="C26" s="20" t="s">
        <v>25</v>
      </c>
      <c r="D26" s="46">
        <v>8441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8441</v>
      </c>
      <c r="O26" s="47">
        <f t="shared" si="1"/>
        <v>0.64474488237091354</v>
      </c>
      <c r="P26" s="9"/>
    </row>
    <row r="27" spans="1:16">
      <c r="A27" s="12"/>
      <c r="B27" s="25">
        <v>335.15</v>
      </c>
      <c r="C27" s="20" t="s">
        <v>26</v>
      </c>
      <c r="D27" s="46">
        <v>112786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112786</v>
      </c>
      <c r="O27" s="47">
        <f t="shared" si="1"/>
        <v>8.6148793156125887</v>
      </c>
      <c r="P27" s="9"/>
    </row>
    <row r="28" spans="1:16">
      <c r="A28" s="12"/>
      <c r="B28" s="25">
        <v>335.18</v>
      </c>
      <c r="C28" s="20" t="s">
        <v>27</v>
      </c>
      <c r="D28" s="46">
        <v>879913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879913</v>
      </c>
      <c r="O28" s="47">
        <f t="shared" si="1"/>
        <v>67.209975557592429</v>
      </c>
      <c r="P28" s="9"/>
    </row>
    <row r="29" spans="1:16">
      <c r="A29" s="12"/>
      <c r="B29" s="25">
        <v>335.21</v>
      </c>
      <c r="C29" s="20" t="s">
        <v>28</v>
      </c>
      <c r="D29" s="46">
        <v>10770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10770</v>
      </c>
      <c r="O29" s="47">
        <f t="shared" si="1"/>
        <v>0.82263978001833182</v>
      </c>
      <c r="P29" s="9"/>
    </row>
    <row r="30" spans="1:16">
      <c r="A30" s="12"/>
      <c r="B30" s="25">
        <v>335.9</v>
      </c>
      <c r="C30" s="20" t="s">
        <v>29</v>
      </c>
      <c r="D30" s="46">
        <v>21445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21445</v>
      </c>
      <c r="O30" s="47">
        <f t="shared" si="1"/>
        <v>1.6380232202871983</v>
      </c>
      <c r="P30" s="9"/>
    </row>
    <row r="31" spans="1:16">
      <c r="A31" s="12"/>
      <c r="B31" s="25">
        <v>338</v>
      </c>
      <c r="C31" s="20" t="s">
        <v>30</v>
      </c>
      <c r="D31" s="46">
        <v>22593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22593</v>
      </c>
      <c r="O31" s="47">
        <f t="shared" si="1"/>
        <v>1.7257103574702108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SUM(D33:D42)</f>
        <v>2794577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21799305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24593882</v>
      </c>
      <c r="O32" s="45">
        <f t="shared" si="1"/>
        <v>1878.5427742132599</v>
      </c>
      <c r="P32" s="10"/>
    </row>
    <row r="33" spans="1:16">
      <c r="A33" s="12"/>
      <c r="B33" s="25">
        <v>341.9</v>
      </c>
      <c r="C33" s="20" t="s">
        <v>76</v>
      </c>
      <c r="D33" s="46">
        <v>55978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8">SUM(D33:M33)</f>
        <v>55978</v>
      </c>
      <c r="O33" s="47">
        <f t="shared" si="1"/>
        <v>4.2757409104796826</v>
      </c>
      <c r="P33" s="9"/>
    </row>
    <row r="34" spans="1:16">
      <c r="A34" s="12"/>
      <c r="B34" s="25">
        <v>342.1</v>
      </c>
      <c r="C34" s="20" t="s">
        <v>39</v>
      </c>
      <c r="D34" s="46">
        <v>1526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1526</v>
      </c>
      <c r="O34" s="47">
        <f t="shared" si="1"/>
        <v>0.11655973113351666</v>
      </c>
      <c r="P34" s="9"/>
    </row>
    <row r="35" spans="1:16">
      <c r="A35" s="12"/>
      <c r="B35" s="25">
        <v>342.2</v>
      </c>
      <c r="C35" s="20" t="s">
        <v>40</v>
      </c>
      <c r="D35" s="46">
        <v>971609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971609</v>
      </c>
      <c r="O35" s="47">
        <f t="shared" si="1"/>
        <v>74.213947448823703</v>
      </c>
      <c r="P35" s="9"/>
    </row>
    <row r="36" spans="1:16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6374789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6374789</v>
      </c>
      <c r="O36" s="47">
        <f t="shared" si="1"/>
        <v>486.92247173846624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3346971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3346971</v>
      </c>
      <c r="O37" s="47">
        <f t="shared" ref="O37:O58" si="9">(N37/O$60)</f>
        <v>255.65009165902842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5942800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5942800</v>
      </c>
      <c r="O38" s="47">
        <f t="shared" si="9"/>
        <v>453.92606171707911</v>
      </c>
      <c r="P38" s="9"/>
    </row>
    <row r="39" spans="1:16">
      <c r="A39" s="12"/>
      <c r="B39" s="25">
        <v>343.9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750178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750178</v>
      </c>
      <c r="O39" s="47">
        <f t="shared" si="9"/>
        <v>57.300488848151545</v>
      </c>
      <c r="P39" s="9"/>
    </row>
    <row r="40" spans="1:16">
      <c r="A40" s="12"/>
      <c r="B40" s="25">
        <v>344.2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2423717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2423717</v>
      </c>
      <c r="O40" s="47">
        <f t="shared" si="9"/>
        <v>185.12962114268257</v>
      </c>
      <c r="P40" s="9"/>
    </row>
    <row r="41" spans="1:16">
      <c r="A41" s="12"/>
      <c r="B41" s="25">
        <v>344.5</v>
      </c>
      <c r="C41" s="20" t="s">
        <v>45</v>
      </c>
      <c r="D41" s="46">
        <v>1765464</v>
      </c>
      <c r="E41" s="46">
        <v>0</v>
      </c>
      <c r="F41" s="46">
        <v>0</v>
      </c>
      <c r="G41" s="46">
        <v>0</v>
      </c>
      <c r="H41" s="46">
        <v>0</v>
      </c>
      <c r="I41" s="46">
        <v>1944436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3709900</v>
      </c>
      <c r="O41" s="47">
        <f t="shared" si="9"/>
        <v>283.37152459517262</v>
      </c>
      <c r="P41" s="9"/>
    </row>
    <row r="42" spans="1:16">
      <c r="A42" s="12"/>
      <c r="B42" s="25">
        <v>347.9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1016414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1016414</v>
      </c>
      <c r="O42" s="47">
        <f t="shared" si="9"/>
        <v>77.636266422242585</v>
      </c>
      <c r="P42" s="9"/>
    </row>
    <row r="43" spans="1:16" ht="15.75">
      <c r="A43" s="29" t="s">
        <v>36</v>
      </c>
      <c r="B43" s="30"/>
      <c r="C43" s="31"/>
      <c r="D43" s="32">
        <f t="shared" ref="D43:M43" si="10">SUM(D44:D45)</f>
        <v>256665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256665</v>
      </c>
      <c r="O43" s="45">
        <f t="shared" si="9"/>
        <v>19.604720439963337</v>
      </c>
      <c r="P43" s="10"/>
    </row>
    <row r="44" spans="1:16">
      <c r="A44" s="13"/>
      <c r="B44" s="39">
        <v>351.9</v>
      </c>
      <c r="C44" s="21" t="s">
        <v>78</v>
      </c>
      <c r="D44" s="46">
        <v>71985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71985</v>
      </c>
      <c r="O44" s="47">
        <f t="shared" si="9"/>
        <v>5.4983959670027494</v>
      </c>
      <c r="P44" s="9"/>
    </row>
    <row r="45" spans="1:16">
      <c r="A45" s="13"/>
      <c r="B45" s="39">
        <v>359</v>
      </c>
      <c r="C45" s="21" t="s">
        <v>52</v>
      </c>
      <c r="D45" s="46">
        <v>184680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184680</v>
      </c>
      <c r="O45" s="47">
        <f t="shared" si="9"/>
        <v>14.106324472960587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SUM(D47:D53)</f>
        <v>1907938</v>
      </c>
      <c r="E46" s="32">
        <f t="shared" si="11"/>
        <v>1496</v>
      </c>
      <c r="F46" s="32">
        <f t="shared" si="11"/>
        <v>2406</v>
      </c>
      <c r="G46" s="32">
        <f t="shared" si="11"/>
        <v>1185</v>
      </c>
      <c r="H46" s="32">
        <f t="shared" si="11"/>
        <v>171</v>
      </c>
      <c r="I46" s="32">
        <f t="shared" si="11"/>
        <v>502722</v>
      </c>
      <c r="J46" s="32">
        <f t="shared" si="11"/>
        <v>0</v>
      </c>
      <c r="K46" s="32">
        <f t="shared" si="11"/>
        <v>8436307</v>
      </c>
      <c r="L46" s="32">
        <f t="shared" si="11"/>
        <v>0</v>
      </c>
      <c r="M46" s="32">
        <f t="shared" si="11"/>
        <v>0</v>
      </c>
      <c r="N46" s="32">
        <f>SUM(D46:M46)</f>
        <v>10852225</v>
      </c>
      <c r="O46" s="45">
        <f t="shared" si="9"/>
        <v>828.92033302780328</v>
      </c>
      <c r="P46" s="10"/>
    </row>
    <row r="47" spans="1:16">
      <c r="A47" s="12"/>
      <c r="B47" s="25">
        <v>361.1</v>
      </c>
      <c r="C47" s="20" t="s">
        <v>53</v>
      </c>
      <c r="D47" s="46">
        <v>30337</v>
      </c>
      <c r="E47" s="46">
        <v>1496</v>
      </c>
      <c r="F47" s="46">
        <v>2406</v>
      </c>
      <c r="G47" s="46">
        <v>1185</v>
      </c>
      <c r="H47" s="46">
        <v>171</v>
      </c>
      <c r="I47" s="46">
        <v>82008</v>
      </c>
      <c r="J47" s="46">
        <v>0</v>
      </c>
      <c r="K47" s="46">
        <v>5659955</v>
      </c>
      <c r="L47" s="46">
        <v>0</v>
      </c>
      <c r="M47" s="46">
        <v>0</v>
      </c>
      <c r="N47" s="46">
        <f>SUM(D47:M47)</f>
        <v>5777558</v>
      </c>
      <c r="O47" s="47">
        <f t="shared" si="9"/>
        <v>441.30446073938282</v>
      </c>
      <c r="P47" s="9"/>
    </row>
    <row r="48" spans="1:16">
      <c r="A48" s="12"/>
      <c r="B48" s="25">
        <v>362</v>
      </c>
      <c r="C48" s="20" t="s">
        <v>56</v>
      </c>
      <c r="D48" s="46">
        <v>1263720</v>
      </c>
      <c r="E48" s="46">
        <v>0</v>
      </c>
      <c r="F48" s="46">
        <v>0</v>
      </c>
      <c r="G48" s="46">
        <v>0</v>
      </c>
      <c r="H48" s="46">
        <v>0</v>
      </c>
      <c r="I48" s="46">
        <v>85091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2">SUM(D48:M48)</f>
        <v>1348811</v>
      </c>
      <c r="O48" s="47">
        <f t="shared" si="9"/>
        <v>103.02558814543232</v>
      </c>
      <c r="P48" s="9"/>
    </row>
    <row r="49" spans="1:119">
      <c r="A49" s="12"/>
      <c r="B49" s="25">
        <v>364</v>
      </c>
      <c r="C49" s="20" t="s">
        <v>57</v>
      </c>
      <c r="D49" s="46">
        <v>192343</v>
      </c>
      <c r="E49" s="46">
        <v>0</v>
      </c>
      <c r="F49" s="46">
        <v>0</v>
      </c>
      <c r="G49" s="46">
        <v>0</v>
      </c>
      <c r="H49" s="46">
        <v>0</v>
      </c>
      <c r="I49" s="46">
        <v>17325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209668</v>
      </c>
      <c r="O49" s="47">
        <f t="shared" si="9"/>
        <v>16.014970974641002</v>
      </c>
      <c r="P49" s="9"/>
    </row>
    <row r="50" spans="1:119">
      <c r="A50" s="12"/>
      <c r="B50" s="25">
        <v>365</v>
      </c>
      <c r="C50" s="20" t="s">
        <v>58</v>
      </c>
      <c r="D50" s="46">
        <v>11886</v>
      </c>
      <c r="E50" s="46">
        <v>0</v>
      </c>
      <c r="F50" s="46">
        <v>0</v>
      </c>
      <c r="G50" s="46">
        <v>0</v>
      </c>
      <c r="H50" s="46">
        <v>0</v>
      </c>
      <c r="I50" s="46">
        <v>79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11965</v>
      </c>
      <c r="O50" s="47">
        <f t="shared" si="9"/>
        <v>0.91391689581423774</v>
      </c>
      <c r="P50" s="9"/>
    </row>
    <row r="51" spans="1:119">
      <c r="A51" s="12"/>
      <c r="B51" s="25">
        <v>366</v>
      </c>
      <c r="C51" s="20" t="s">
        <v>59</v>
      </c>
      <c r="D51" s="46">
        <v>60970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60970</v>
      </c>
      <c r="O51" s="47">
        <f t="shared" si="9"/>
        <v>4.6570424686831648</v>
      </c>
      <c r="P51" s="9"/>
    </row>
    <row r="52" spans="1:119">
      <c r="A52" s="12"/>
      <c r="B52" s="25">
        <v>368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2776352</v>
      </c>
      <c r="L52" s="46">
        <v>0</v>
      </c>
      <c r="M52" s="46">
        <v>0</v>
      </c>
      <c r="N52" s="46">
        <f t="shared" si="12"/>
        <v>2776352</v>
      </c>
      <c r="O52" s="47">
        <f t="shared" si="9"/>
        <v>212.06477238007943</v>
      </c>
      <c r="P52" s="9"/>
    </row>
    <row r="53" spans="1:119">
      <c r="A53" s="12"/>
      <c r="B53" s="25">
        <v>369.9</v>
      </c>
      <c r="C53" s="20" t="s">
        <v>61</v>
      </c>
      <c r="D53" s="46">
        <v>348682</v>
      </c>
      <c r="E53" s="46">
        <v>0</v>
      </c>
      <c r="F53" s="46">
        <v>0</v>
      </c>
      <c r="G53" s="46">
        <v>0</v>
      </c>
      <c r="H53" s="46">
        <v>0</v>
      </c>
      <c r="I53" s="46">
        <v>318219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666901</v>
      </c>
      <c r="O53" s="47">
        <f t="shared" si="9"/>
        <v>50.939581423770242</v>
      </c>
      <c r="P53" s="9"/>
    </row>
    <row r="54" spans="1:119" ht="15.75">
      <c r="A54" s="29" t="s">
        <v>37</v>
      </c>
      <c r="B54" s="30"/>
      <c r="C54" s="31"/>
      <c r="D54" s="32">
        <f t="shared" ref="D54:M54" si="13">SUM(D55:D57)</f>
        <v>11046266</v>
      </c>
      <c r="E54" s="32">
        <f t="shared" si="13"/>
        <v>262287</v>
      </c>
      <c r="F54" s="32">
        <f t="shared" si="13"/>
        <v>1555322</v>
      </c>
      <c r="G54" s="32">
        <f t="shared" si="13"/>
        <v>1081639</v>
      </c>
      <c r="H54" s="32">
        <f t="shared" si="13"/>
        <v>0</v>
      </c>
      <c r="I54" s="32">
        <f t="shared" si="13"/>
        <v>2076786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16022300</v>
      </c>
      <c r="O54" s="45">
        <f t="shared" si="9"/>
        <v>1223.8237091353499</v>
      </c>
      <c r="P54" s="9"/>
    </row>
    <row r="55" spans="1:119">
      <c r="A55" s="12"/>
      <c r="B55" s="25">
        <v>381</v>
      </c>
      <c r="C55" s="20" t="s">
        <v>62</v>
      </c>
      <c r="D55" s="46">
        <v>2096057</v>
      </c>
      <c r="E55" s="46">
        <v>262287</v>
      </c>
      <c r="F55" s="46">
        <v>1555322</v>
      </c>
      <c r="G55" s="46">
        <v>1081639</v>
      </c>
      <c r="H55" s="46">
        <v>0</v>
      </c>
      <c r="I55" s="46">
        <v>2076786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7072091</v>
      </c>
      <c r="O55" s="47">
        <f t="shared" si="9"/>
        <v>540.18415826458909</v>
      </c>
      <c r="P55" s="9"/>
    </row>
    <row r="56" spans="1:119">
      <c r="A56" s="12"/>
      <c r="B56" s="25">
        <v>382</v>
      </c>
      <c r="C56" s="20" t="s">
        <v>72</v>
      </c>
      <c r="D56" s="46">
        <v>1979089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1979089</v>
      </c>
      <c r="O56" s="47">
        <f t="shared" si="9"/>
        <v>151.16781240452184</v>
      </c>
      <c r="P56" s="9"/>
    </row>
    <row r="57" spans="1:119" ht="15.75" thickBot="1">
      <c r="A57" s="12"/>
      <c r="B57" s="25">
        <v>383</v>
      </c>
      <c r="C57" s="20" t="s">
        <v>86</v>
      </c>
      <c r="D57" s="46">
        <v>6971120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6971120</v>
      </c>
      <c r="O57" s="47">
        <f t="shared" si="9"/>
        <v>532.47173846623889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4">SUM(D5,D14,D20,D32,D43,D46,D54)</f>
        <v>31679901</v>
      </c>
      <c r="E58" s="15">
        <f t="shared" si="14"/>
        <v>483575</v>
      </c>
      <c r="F58" s="15">
        <f t="shared" si="14"/>
        <v>1557728</v>
      </c>
      <c r="G58" s="15">
        <f t="shared" si="14"/>
        <v>1082824</v>
      </c>
      <c r="H58" s="15">
        <f t="shared" si="14"/>
        <v>171</v>
      </c>
      <c r="I58" s="15">
        <f t="shared" si="14"/>
        <v>26439431</v>
      </c>
      <c r="J58" s="15">
        <f t="shared" si="14"/>
        <v>0</v>
      </c>
      <c r="K58" s="15">
        <f t="shared" si="14"/>
        <v>8436307</v>
      </c>
      <c r="L58" s="15">
        <f t="shared" si="14"/>
        <v>0</v>
      </c>
      <c r="M58" s="15">
        <f t="shared" si="14"/>
        <v>0</v>
      </c>
      <c r="N58" s="15">
        <f>SUM(D58:M58)</f>
        <v>69679937</v>
      </c>
      <c r="O58" s="38">
        <f t="shared" si="9"/>
        <v>5322.3294378246255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87</v>
      </c>
      <c r="M60" s="118"/>
      <c r="N60" s="118"/>
      <c r="O60" s="43">
        <v>13092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80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12089454</v>
      </c>
      <c r="E5" s="27">
        <f t="shared" si="0"/>
        <v>244636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360357</v>
      </c>
      <c r="L5" s="27">
        <f t="shared" si="0"/>
        <v>0</v>
      </c>
      <c r="M5" s="27">
        <f t="shared" si="0"/>
        <v>0</v>
      </c>
      <c r="N5" s="28">
        <f>SUM(D5:M5)</f>
        <v>12694447</v>
      </c>
      <c r="O5" s="33">
        <f t="shared" ref="O5:O36" si="1">(N5/O$61)</f>
        <v>972.53098904466401</v>
      </c>
      <c r="P5" s="6"/>
    </row>
    <row r="6" spans="1:133">
      <c r="A6" s="12"/>
      <c r="B6" s="25">
        <v>311</v>
      </c>
      <c r="C6" s="20" t="s">
        <v>2</v>
      </c>
      <c r="D6" s="46">
        <v>8880436</v>
      </c>
      <c r="E6" s="46">
        <v>244636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9125072</v>
      </c>
      <c r="O6" s="47">
        <f t="shared" si="1"/>
        <v>699.07852600934655</v>
      </c>
      <c r="P6" s="9"/>
    </row>
    <row r="7" spans="1:133">
      <c r="A7" s="12"/>
      <c r="B7" s="25">
        <v>312.10000000000002</v>
      </c>
      <c r="C7" s="20" t="s">
        <v>10</v>
      </c>
      <c r="D7" s="46">
        <v>894378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894378</v>
      </c>
      <c r="O7" s="47">
        <f t="shared" si="1"/>
        <v>68.518961158354401</v>
      </c>
      <c r="P7" s="9"/>
    </row>
    <row r="8" spans="1:133">
      <c r="A8" s="12"/>
      <c r="B8" s="25">
        <v>312.51</v>
      </c>
      <c r="C8" s="20" t="s">
        <v>75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166210</v>
      </c>
      <c r="L8" s="46">
        <v>0</v>
      </c>
      <c r="M8" s="46">
        <v>0</v>
      </c>
      <c r="N8" s="46">
        <f>SUM(D8:M8)</f>
        <v>166210</v>
      </c>
      <c r="O8" s="47">
        <f t="shared" si="1"/>
        <v>12.733471232666821</v>
      </c>
      <c r="P8" s="9"/>
    </row>
    <row r="9" spans="1:133">
      <c r="A9" s="12"/>
      <c r="B9" s="25">
        <v>312.52</v>
      </c>
      <c r="C9" s="20" t="s">
        <v>71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194147</v>
      </c>
      <c r="L9" s="46">
        <v>0</v>
      </c>
      <c r="M9" s="46">
        <v>0</v>
      </c>
      <c r="N9" s="46">
        <f>SUM(D9:M9)</f>
        <v>194147</v>
      </c>
      <c r="O9" s="47">
        <f t="shared" si="1"/>
        <v>14.873745499118977</v>
      </c>
      <c r="P9" s="9"/>
    </row>
    <row r="10" spans="1:133">
      <c r="A10" s="12"/>
      <c r="B10" s="25">
        <v>314.10000000000002</v>
      </c>
      <c r="C10" s="20" t="s">
        <v>11</v>
      </c>
      <c r="D10" s="46">
        <v>980395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980395</v>
      </c>
      <c r="O10" s="47">
        <f t="shared" si="1"/>
        <v>75.108787251972728</v>
      </c>
      <c r="P10" s="9"/>
    </row>
    <row r="11" spans="1:133">
      <c r="A11" s="12"/>
      <c r="B11" s="25">
        <v>314.39999999999998</v>
      </c>
      <c r="C11" s="20" t="s">
        <v>12</v>
      </c>
      <c r="D11" s="46">
        <v>62194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62194</v>
      </c>
      <c r="O11" s="47">
        <f t="shared" si="1"/>
        <v>4.7647284149237725</v>
      </c>
      <c r="P11" s="9"/>
    </row>
    <row r="12" spans="1:133">
      <c r="A12" s="12"/>
      <c r="B12" s="25">
        <v>315</v>
      </c>
      <c r="C12" s="20" t="s">
        <v>13</v>
      </c>
      <c r="D12" s="46">
        <v>1133430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1133430</v>
      </c>
      <c r="O12" s="47">
        <f t="shared" si="1"/>
        <v>86.832911974258792</v>
      </c>
      <c r="P12" s="9"/>
    </row>
    <row r="13" spans="1:133">
      <c r="A13" s="12"/>
      <c r="B13" s="25">
        <v>316</v>
      </c>
      <c r="C13" s="20" t="s">
        <v>14</v>
      </c>
      <c r="D13" s="46">
        <v>138621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138621</v>
      </c>
      <c r="O13" s="47">
        <f t="shared" si="1"/>
        <v>10.619857504022065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1786022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1786022</v>
      </c>
      <c r="O14" s="45">
        <f t="shared" si="1"/>
        <v>136.82846855129088</v>
      </c>
      <c r="P14" s="10"/>
    </row>
    <row r="15" spans="1:133">
      <c r="A15" s="12"/>
      <c r="B15" s="25">
        <v>322</v>
      </c>
      <c r="C15" s="20" t="s">
        <v>0</v>
      </c>
      <c r="D15" s="46">
        <v>150729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150729</v>
      </c>
      <c r="O15" s="47">
        <f t="shared" si="1"/>
        <v>11.547460353941622</v>
      </c>
      <c r="P15" s="9"/>
    </row>
    <row r="16" spans="1:133">
      <c r="A16" s="12"/>
      <c r="B16" s="25">
        <v>323.10000000000002</v>
      </c>
      <c r="C16" s="20" t="s">
        <v>16</v>
      </c>
      <c r="D16" s="46">
        <v>1211390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1211390</v>
      </c>
      <c r="O16" s="47">
        <f t="shared" si="1"/>
        <v>92.805485329043137</v>
      </c>
      <c r="P16" s="9"/>
    </row>
    <row r="17" spans="1:16">
      <c r="A17" s="12"/>
      <c r="B17" s="25">
        <v>323.89999999999998</v>
      </c>
      <c r="C17" s="20" t="s">
        <v>17</v>
      </c>
      <c r="D17" s="46">
        <v>322689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322689</v>
      </c>
      <c r="O17" s="47">
        <f t="shared" si="1"/>
        <v>24.721443346357159</v>
      </c>
      <c r="P17" s="9"/>
    </row>
    <row r="18" spans="1:16">
      <c r="A18" s="12"/>
      <c r="B18" s="25">
        <v>325.10000000000002</v>
      </c>
      <c r="C18" s="20" t="s">
        <v>18</v>
      </c>
      <c r="D18" s="46">
        <v>51055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51055</v>
      </c>
      <c r="O18" s="47">
        <f t="shared" si="1"/>
        <v>3.9113613728644756</v>
      </c>
      <c r="P18" s="9"/>
    </row>
    <row r="19" spans="1:16">
      <c r="A19" s="12"/>
      <c r="B19" s="25">
        <v>329</v>
      </c>
      <c r="C19" s="20" t="s">
        <v>19</v>
      </c>
      <c r="D19" s="46">
        <v>50159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50159</v>
      </c>
      <c r="O19" s="47">
        <f t="shared" si="1"/>
        <v>3.8427181490845017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SUM(D21:D31)</f>
        <v>2416080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366481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2782561</v>
      </c>
      <c r="O20" s="45">
        <f t="shared" si="1"/>
        <v>213.17405960315637</v>
      </c>
      <c r="P20" s="10"/>
    </row>
    <row r="21" spans="1:16">
      <c r="A21" s="12"/>
      <c r="B21" s="25">
        <v>331.2</v>
      </c>
      <c r="C21" s="20" t="s">
        <v>20</v>
      </c>
      <c r="D21" s="46">
        <v>72042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72042</v>
      </c>
      <c r="O21" s="47">
        <f t="shared" si="1"/>
        <v>5.5191909905768792</v>
      </c>
      <c r="P21" s="9"/>
    </row>
    <row r="22" spans="1:16">
      <c r="A22" s="12"/>
      <c r="B22" s="25">
        <v>334.1</v>
      </c>
      <c r="C22" s="20" t="s">
        <v>22</v>
      </c>
      <c r="D22" s="46">
        <v>708143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708143</v>
      </c>
      <c r="O22" s="47">
        <f t="shared" si="1"/>
        <v>54.251359840649656</v>
      </c>
      <c r="P22" s="9"/>
    </row>
    <row r="23" spans="1:16">
      <c r="A23" s="12"/>
      <c r="B23" s="25">
        <v>334.2</v>
      </c>
      <c r="C23" s="20" t="s">
        <v>23</v>
      </c>
      <c r="D23" s="46">
        <v>57020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57020</v>
      </c>
      <c r="O23" s="47">
        <f t="shared" si="1"/>
        <v>4.3683444418907529</v>
      </c>
      <c r="P23" s="9"/>
    </row>
    <row r="24" spans="1:16">
      <c r="A24" s="12"/>
      <c r="B24" s="25">
        <v>334.36</v>
      </c>
      <c r="C24" s="20" t="s">
        <v>82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366481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366481</v>
      </c>
      <c r="O24" s="47">
        <f t="shared" si="1"/>
        <v>28.076380908603387</v>
      </c>
      <c r="P24" s="9"/>
    </row>
    <row r="25" spans="1:16">
      <c r="A25" s="12"/>
      <c r="B25" s="25">
        <v>335.12</v>
      </c>
      <c r="C25" s="20" t="s">
        <v>24</v>
      </c>
      <c r="D25" s="46">
        <v>547815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547815</v>
      </c>
      <c r="O25" s="47">
        <f t="shared" si="1"/>
        <v>41.968512985520569</v>
      </c>
      <c r="P25" s="9"/>
    </row>
    <row r="26" spans="1:16">
      <c r="A26" s="12"/>
      <c r="B26" s="25">
        <v>335.14</v>
      </c>
      <c r="C26" s="20" t="s">
        <v>25</v>
      </c>
      <c r="D26" s="46">
        <v>9789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9789</v>
      </c>
      <c r="O26" s="47">
        <f t="shared" si="1"/>
        <v>0.74994254194438059</v>
      </c>
      <c r="P26" s="9"/>
    </row>
    <row r="27" spans="1:16">
      <c r="A27" s="12"/>
      <c r="B27" s="25">
        <v>335.15</v>
      </c>
      <c r="C27" s="20" t="s">
        <v>26</v>
      </c>
      <c r="D27" s="46">
        <v>56664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56664</v>
      </c>
      <c r="O27" s="47">
        <f t="shared" si="1"/>
        <v>4.3410710181567458</v>
      </c>
      <c r="P27" s="9"/>
    </row>
    <row r="28" spans="1:16">
      <c r="A28" s="12"/>
      <c r="B28" s="25">
        <v>335.18</v>
      </c>
      <c r="C28" s="20" t="s">
        <v>27</v>
      </c>
      <c r="D28" s="46">
        <v>898289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898289</v>
      </c>
      <c r="O28" s="47">
        <f t="shared" si="1"/>
        <v>68.81858576572435</v>
      </c>
      <c r="P28" s="9"/>
    </row>
    <row r="29" spans="1:16">
      <c r="A29" s="12"/>
      <c r="B29" s="25">
        <v>335.21</v>
      </c>
      <c r="C29" s="20" t="s">
        <v>28</v>
      </c>
      <c r="D29" s="46">
        <v>8450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8450</v>
      </c>
      <c r="O29" s="47">
        <f t="shared" si="1"/>
        <v>0.64736075997854903</v>
      </c>
      <c r="P29" s="9"/>
    </row>
    <row r="30" spans="1:16">
      <c r="A30" s="12"/>
      <c r="B30" s="25">
        <v>335.9</v>
      </c>
      <c r="C30" s="20" t="s">
        <v>29</v>
      </c>
      <c r="D30" s="46">
        <v>19091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19091</v>
      </c>
      <c r="O30" s="47">
        <f t="shared" si="1"/>
        <v>1.4625756531065655</v>
      </c>
      <c r="P30" s="9"/>
    </row>
    <row r="31" spans="1:16">
      <c r="A31" s="12"/>
      <c r="B31" s="25">
        <v>338</v>
      </c>
      <c r="C31" s="20" t="s">
        <v>30</v>
      </c>
      <c r="D31" s="46">
        <v>38777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38777</v>
      </c>
      <c r="O31" s="47">
        <f t="shared" si="1"/>
        <v>2.9707346970045201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SUM(D33:D42)</f>
        <v>2406493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21052436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23458929</v>
      </c>
      <c r="O32" s="45">
        <f t="shared" si="1"/>
        <v>1797.2059296713398</v>
      </c>
      <c r="P32" s="10"/>
    </row>
    <row r="33" spans="1:16">
      <c r="A33" s="12"/>
      <c r="B33" s="25">
        <v>341.9</v>
      </c>
      <c r="C33" s="20" t="s">
        <v>76</v>
      </c>
      <c r="D33" s="46">
        <v>49034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8">SUM(D33:M33)</f>
        <v>49034</v>
      </c>
      <c r="O33" s="47">
        <f t="shared" si="1"/>
        <v>3.756531065655405</v>
      </c>
      <c r="P33" s="9"/>
    </row>
    <row r="34" spans="1:16">
      <c r="A34" s="12"/>
      <c r="B34" s="25">
        <v>342.1</v>
      </c>
      <c r="C34" s="20" t="s">
        <v>39</v>
      </c>
      <c r="D34" s="46">
        <v>1880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1880</v>
      </c>
      <c r="O34" s="47">
        <f t="shared" si="1"/>
        <v>0.14402819275262391</v>
      </c>
      <c r="P34" s="9"/>
    </row>
    <row r="35" spans="1:16">
      <c r="A35" s="12"/>
      <c r="B35" s="25">
        <v>342.2</v>
      </c>
      <c r="C35" s="20" t="s">
        <v>40</v>
      </c>
      <c r="D35" s="46">
        <v>964051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964051</v>
      </c>
      <c r="O35" s="47">
        <f t="shared" si="1"/>
        <v>73.856661303914805</v>
      </c>
      <c r="P35" s="9"/>
    </row>
    <row r="36" spans="1:16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6076648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6076648</v>
      </c>
      <c r="O36" s="47">
        <f t="shared" si="1"/>
        <v>465.53650501800354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3355264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3355264</v>
      </c>
      <c r="O37" s="47">
        <f t="shared" ref="O37:O59" si="9">(N37/O$61)</f>
        <v>257.04926070635105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5630282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5630282</v>
      </c>
      <c r="O38" s="47">
        <f t="shared" si="9"/>
        <v>431.34007507852601</v>
      </c>
      <c r="P38" s="9"/>
    </row>
    <row r="39" spans="1:16">
      <c r="A39" s="12"/>
      <c r="B39" s="25">
        <v>343.9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746691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746691</v>
      </c>
      <c r="O39" s="47">
        <f t="shared" si="9"/>
        <v>57.204550678005056</v>
      </c>
      <c r="P39" s="9"/>
    </row>
    <row r="40" spans="1:16">
      <c r="A40" s="12"/>
      <c r="B40" s="25">
        <v>344.2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2512485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2512485</v>
      </c>
      <c r="O40" s="47">
        <f t="shared" si="9"/>
        <v>192.48333716387037</v>
      </c>
      <c r="P40" s="9"/>
    </row>
    <row r="41" spans="1:16">
      <c r="A41" s="12"/>
      <c r="B41" s="25">
        <v>344.5</v>
      </c>
      <c r="C41" s="20" t="s">
        <v>45</v>
      </c>
      <c r="D41" s="46">
        <v>1391528</v>
      </c>
      <c r="E41" s="46">
        <v>0</v>
      </c>
      <c r="F41" s="46">
        <v>0</v>
      </c>
      <c r="G41" s="46">
        <v>0</v>
      </c>
      <c r="H41" s="46">
        <v>0</v>
      </c>
      <c r="I41" s="46">
        <v>1242428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2633956</v>
      </c>
      <c r="O41" s="47">
        <f t="shared" si="9"/>
        <v>201.78932046272888</v>
      </c>
      <c r="P41" s="9"/>
    </row>
    <row r="42" spans="1:16">
      <c r="A42" s="12"/>
      <c r="B42" s="25">
        <v>347.9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1488638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1488638</v>
      </c>
      <c r="O42" s="47">
        <f t="shared" si="9"/>
        <v>114.04566000153221</v>
      </c>
      <c r="P42" s="9"/>
    </row>
    <row r="43" spans="1:16" ht="15.75">
      <c r="A43" s="29" t="s">
        <v>36</v>
      </c>
      <c r="B43" s="30"/>
      <c r="C43" s="31"/>
      <c r="D43" s="32">
        <f t="shared" ref="D43:M43" si="10">SUM(D44:D45)</f>
        <v>293660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293660</v>
      </c>
      <c r="O43" s="45">
        <f t="shared" si="9"/>
        <v>22.497510150923159</v>
      </c>
      <c r="P43" s="10"/>
    </row>
    <row r="44" spans="1:16">
      <c r="A44" s="13"/>
      <c r="B44" s="39">
        <v>351.9</v>
      </c>
      <c r="C44" s="21" t="s">
        <v>78</v>
      </c>
      <c r="D44" s="46">
        <v>104854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104854</v>
      </c>
      <c r="O44" s="47">
        <f t="shared" si="9"/>
        <v>8.032942618555122</v>
      </c>
      <c r="P44" s="9"/>
    </row>
    <row r="45" spans="1:16">
      <c r="A45" s="13"/>
      <c r="B45" s="39">
        <v>359</v>
      </c>
      <c r="C45" s="21" t="s">
        <v>52</v>
      </c>
      <c r="D45" s="46">
        <v>188806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188806</v>
      </c>
      <c r="O45" s="47">
        <f t="shared" si="9"/>
        <v>14.464567532368038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SUM(D47:D54)</f>
        <v>2597903</v>
      </c>
      <c r="E46" s="32">
        <f t="shared" si="11"/>
        <v>1162</v>
      </c>
      <c r="F46" s="32">
        <f t="shared" si="11"/>
        <v>685</v>
      </c>
      <c r="G46" s="32">
        <f t="shared" si="11"/>
        <v>181</v>
      </c>
      <c r="H46" s="32">
        <f t="shared" si="11"/>
        <v>132</v>
      </c>
      <c r="I46" s="32">
        <f t="shared" si="11"/>
        <v>633913</v>
      </c>
      <c r="J46" s="32">
        <f t="shared" si="11"/>
        <v>0</v>
      </c>
      <c r="K46" s="32">
        <f t="shared" si="11"/>
        <v>3190669</v>
      </c>
      <c r="L46" s="32">
        <f t="shared" si="11"/>
        <v>0</v>
      </c>
      <c r="M46" s="32">
        <f t="shared" si="11"/>
        <v>0</v>
      </c>
      <c r="N46" s="32">
        <f>SUM(D46:M46)</f>
        <v>6424645</v>
      </c>
      <c r="O46" s="45">
        <f t="shared" si="9"/>
        <v>492.19681299318165</v>
      </c>
      <c r="P46" s="10"/>
    </row>
    <row r="47" spans="1:16">
      <c r="A47" s="12"/>
      <c r="B47" s="25">
        <v>361.1</v>
      </c>
      <c r="C47" s="20" t="s">
        <v>53</v>
      </c>
      <c r="D47" s="46">
        <v>24326</v>
      </c>
      <c r="E47" s="46">
        <v>1162</v>
      </c>
      <c r="F47" s="46">
        <v>685</v>
      </c>
      <c r="G47" s="46">
        <v>181</v>
      </c>
      <c r="H47" s="46">
        <v>132</v>
      </c>
      <c r="I47" s="46">
        <v>42816</v>
      </c>
      <c r="J47" s="46">
        <v>0</v>
      </c>
      <c r="K47" s="46">
        <v>1134485</v>
      </c>
      <c r="L47" s="46">
        <v>0</v>
      </c>
      <c r="M47" s="46">
        <v>0</v>
      </c>
      <c r="N47" s="46">
        <f>SUM(D47:M47)</f>
        <v>1203787</v>
      </c>
      <c r="O47" s="47">
        <f t="shared" si="9"/>
        <v>92.223013866544093</v>
      </c>
      <c r="P47" s="9"/>
    </row>
    <row r="48" spans="1:16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-93378</v>
      </c>
      <c r="L48" s="46">
        <v>0</v>
      </c>
      <c r="M48" s="46">
        <v>0</v>
      </c>
      <c r="N48" s="46">
        <f t="shared" ref="N48:N54" si="12">SUM(D48:M48)</f>
        <v>-93378</v>
      </c>
      <c r="O48" s="47">
        <f t="shared" si="9"/>
        <v>-7.1537577568375088</v>
      </c>
      <c r="P48" s="9"/>
    </row>
    <row r="49" spans="1:119">
      <c r="A49" s="12"/>
      <c r="B49" s="25">
        <v>362</v>
      </c>
      <c r="C49" s="20" t="s">
        <v>56</v>
      </c>
      <c r="D49" s="46">
        <v>1151374</v>
      </c>
      <c r="E49" s="46">
        <v>0</v>
      </c>
      <c r="F49" s="46">
        <v>0</v>
      </c>
      <c r="G49" s="46">
        <v>0</v>
      </c>
      <c r="H49" s="46">
        <v>0</v>
      </c>
      <c r="I49" s="46">
        <v>149090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1300464</v>
      </c>
      <c r="O49" s="47">
        <f t="shared" si="9"/>
        <v>99.629510457366123</v>
      </c>
      <c r="P49" s="9"/>
    </row>
    <row r="50" spans="1:119">
      <c r="A50" s="12"/>
      <c r="B50" s="25">
        <v>364</v>
      </c>
      <c r="C50" s="20" t="s">
        <v>57</v>
      </c>
      <c r="D50" s="46">
        <v>249972</v>
      </c>
      <c r="E50" s="46">
        <v>0</v>
      </c>
      <c r="F50" s="46">
        <v>0</v>
      </c>
      <c r="G50" s="46">
        <v>0</v>
      </c>
      <c r="H50" s="46">
        <v>0</v>
      </c>
      <c r="I50" s="46">
        <v>121092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371064</v>
      </c>
      <c r="O50" s="47">
        <f t="shared" si="9"/>
        <v>28.427487933808319</v>
      </c>
      <c r="P50" s="9"/>
    </row>
    <row r="51" spans="1:119">
      <c r="A51" s="12"/>
      <c r="B51" s="25">
        <v>365</v>
      </c>
      <c r="C51" s="20" t="s">
        <v>58</v>
      </c>
      <c r="D51" s="46">
        <v>16956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16956</v>
      </c>
      <c r="O51" s="47">
        <f t="shared" si="9"/>
        <v>1.2990117214433463</v>
      </c>
      <c r="P51" s="9"/>
    </row>
    <row r="52" spans="1:119">
      <c r="A52" s="12"/>
      <c r="B52" s="25">
        <v>366</v>
      </c>
      <c r="C52" s="20" t="s">
        <v>59</v>
      </c>
      <c r="D52" s="46">
        <v>62374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62374</v>
      </c>
      <c r="O52" s="47">
        <f t="shared" si="9"/>
        <v>4.7785183482724278</v>
      </c>
      <c r="P52" s="9"/>
    </row>
    <row r="53" spans="1:119">
      <c r="A53" s="12"/>
      <c r="B53" s="25">
        <v>368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2149562</v>
      </c>
      <c r="L53" s="46">
        <v>0</v>
      </c>
      <c r="M53" s="46">
        <v>0</v>
      </c>
      <c r="N53" s="46">
        <f t="shared" si="12"/>
        <v>2149562</v>
      </c>
      <c r="O53" s="47">
        <f t="shared" si="9"/>
        <v>164.67953727112541</v>
      </c>
      <c r="P53" s="9"/>
    </row>
    <row r="54" spans="1:119">
      <c r="A54" s="12"/>
      <c r="B54" s="25">
        <v>369.9</v>
      </c>
      <c r="C54" s="20" t="s">
        <v>61</v>
      </c>
      <c r="D54" s="46">
        <v>1092901</v>
      </c>
      <c r="E54" s="46">
        <v>0</v>
      </c>
      <c r="F54" s="46">
        <v>0</v>
      </c>
      <c r="G54" s="46">
        <v>0</v>
      </c>
      <c r="H54" s="46">
        <v>0</v>
      </c>
      <c r="I54" s="46">
        <v>320915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1413816</v>
      </c>
      <c r="O54" s="47">
        <f t="shared" si="9"/>
        <v>108.31349115145943</v>
      </c>
      <c r="P54" s="9"/>
    </row>
    <row r="55" spans="1:119" ht="15.75">
      <c r="A55" s="29" t="s">
        <v>37</v>
      </c>
      <c r="B55" s="30"/>
      <c r="C55" s="31"/>
      <c r="D55" s="32">
        <f t="shared" ref="D55:M55" si="13">SUM(D56:D58)</f>
        <v>18011104</v>
      </c>
      <c r="E55" s="32">
        <f t="shared" si="13"/>
        <v>374444</v>
      </c>
      <c r="F55" s="32">
        <f t="shared" si="13"/>
        <v>1777580</v>
      </c>
      <c r="G55" s="32">
        <f t="shared" si="13"/>
        <v>785390</v>
      </c>
      <c r="H55" s="32">
        <f t="shared" si="13"/>
        <v>0</v>
      </c>
      <c r="I55" s="32">
        <f t="shared" si="13"/>
        <v>2619244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23567762</v>
      </c>
      <c r="O55" s="45">
        <f t="shared" si="9"/>
        <v>1805.5437064276412</v>
      </c>
      <c r="P55" s="9"/>
    </row>
    <row r="56" spans="1:119">
      <c r="A56" s="12"/>
      <c r="B56" s="25">
        <v>381</v>
      </c>
      <c r="C56" s="20" t="s">
        <v>62</v>
      </c>
      <c r="D56" s="46">
        <v>683194</v>
      </c>
      <c r="E56" s="46">
        <v>374444</v>
      </c>
      <c r="F56" s="46">
        <v>1777580</v>
      </c>
      <c r="G56" s="46">
        <v>785390</v>
      </c>
      <c r="H56" s="46">
        <v>0</v>
      </c>
      <c r="I56" s="46">
        <v>2619244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6239852</v>
      </c>
      <c r="O56" s="47">
        <f t="shared" si="9"/>
        <v>478.03968436374782</v>
      </c>
      <c r="P56" s="9"/>
    </row>
    <row r="57" spans="1:119">
      <c r="A57" s="12"/>
      <c r="B57" s="25">
        <v>382</v>
      </c>
      <c r="C57" s="20" t="s">
        <v>72</v>
      </c>
      <c r="D57" s="46">
        <v>1798737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1798737</v>
      </c>
      <c r="O57" s="47">
        <f t="shared" si="9"/>
        <v>137.80257412089176</v>
      </c>
      <c r="P57" s="9"/>
    </row>
    <row r="58" spans="1:119" ht="15.75" thickBot="1">
      <c r="A58" s="12"/>
      <c r="B58" s="25">
        <v>384</v>
      </c>
      <c r="C58" s="20" t="s">
        <v>83</v>
      </c>
      <c r="D58" s="46">
        <v>15529173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15529173</v>
      </c>
      <c r="O58" s="47">
        <f t="shared" si="9"/>
        <v>1189.7014479430015</v>
      </c>
      <c r="P58" s="9"/>
    </row>
    <row r="59" spans="1:119" ht="16.5" thickBot="1">
      <c r="A59" s="14" t="s">
        <v>48</v>
      </c>
      <c r="B59" s="23"/>
      <c r="C59" s="22"/>
      <c r="D59" s="15">
        <f t="shared" ref="D59:M59" si="14">SUM(D5,D14,D20,D32,D43,D46,D55)</f>
        <v>39600716</v>
      </c>
      <c r="E59" s="15">
        <f t="shared" si="14"/>
        <v>620242</v>
      </c>
      <c r="F59" s="15">
        <f t="shared" si="14"/>
        <v>1778265</v>
      </c>
      <c r="G59" s="15">
        <f t="shared" si="14"/>
        <v>785571</v>
      </c>
      <c r="H59" s="15">
        <f t="shared" si="14"/>
        <v>132</v>
      </c>
      <c r="I59" s="15">
        <f t="shared" si="14"/>
        <v>24672074</v>
      </c>
      <c r="J59" s="15">
        <f t="shared" si="14"/>
        <v>0</v>
      </c>
      <c r="K59" s="15">
        <f t="shared" si="14"/>
        <v>3551026</v>
      </c>
      <c r="L59" s="15">
        <f t="shared" si="14"/>
        <v>0</v>
      </c>
      <c r="M59" s="15">
        <f t="shared" si="14"/>
        <v>0</v>
      </c>
      <c r="N59" s="15">
        <f>SUM(D59:M59)</f>
        <v>71008026</v>
      </c>
      <c r="O59" s="38">
        <f t="shared" si="9"/>
        <v>5439.9774764421973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84</v>
      </c>
      <c r="M61" s="118"/>
      <c r="N61" s="118"/>
      <c r="O61" s="43">
        <v>13053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13405981</v>
      </c>
      <c r="E5" s="27">
        <f t="shared" si="0"/>
        <v>328920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357601</v>
      </c>
      <c r="L5" s="27">
        <f t="shared" si="0"/>
        <v>0</v>
      </c>
      <c r="M5" s="27">
        <f t="shared" si="0"/>
        <v>0</v>
      </c>
      <c r="N5" s="28">
        <f>SUM(D5:M5)</f>
        <v>14092502</v>
      </c>
      <c r="O5" s="33">
        <f t="shared" ref="O5:O36" si="1">(N5/O$60)</f>
        <v>1086.1273217726398</v>
      </c>
      <c r="P5" s="6"/>
    </row>
    <row r="6" spans="1:133">
      <c r="A6" s="12"/>
      <c r="B6" s="25">
        <v>311</v>
      </c>
      <c r="C6" s="20" t="s">
        <v>2</v>
      </c>
      <c r="D6" s="46">
        <v>10361986</v>
      </c>
      <c r="E6" s="46">
        <v>328920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10690906</v>
      </c>
      <c r="O6" s="47">
        <f t="shared" si="1"/>
        <v>823.96192678227362</v>
      </c>
      <c r="P6" s="9"/>
    </row>
    <row r="7" spans="1:133">
      <c r="A7" s="12"/>
      <c r="B7" s="25">
        <v>312.10000000000002</v>
      </c>
      <c r="C7" s="20" t="s">
        <v>10</v>
      </c>
      <c r="D7" s="46">
        <v>892825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892825</v>
      </c>
      <c r="O7" s="47">
        <f t="shared" si="1"/>
        <v>68.811175337186896</v>
      </c>
      <c r="P7" s="9"/>
    </row>
    <row r="8" spans="1:133">
      <c r="A8" s="12"/>
      <c r="B8" s="25">
        <v>312.51</v>
      </c>
      <c r="C8" s="20" t="s">
        <v>75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163863</v>
      </c>
      <c r="L8" s="46">
        <v>0</v>
      </c>
      <c r="M8" s="46">
        <v>0</v>
      </c>
      <c r="N8" s="46">
        <f>SUM(D8:M8)</f>
        <v>163863</v>
      </c>
      <c r="O8" s="47">
        <f t="shared" si="1"/>
        <v>12.629132947976879</v>
      </c>
      <c r="P8" s="9"/>
    </row>
    <row r="9" spans="1:133">
      <c r="A9" s="12"/>
      <c r="B9" s="25">
        <v>312.52</v>
      </c>
      <c r="C9" s="20" t="s">
        <v>71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193738</v>
      </c>
      <c r="L9" s="46">
        <v>0</v>
      </c>
      <c r="M9" s="46">
        <v>0</v>
      </c>
      <c r="N9" s="46">
        <f>SUM(D9:M9)</f>
        <v>193738</v>
      </c>
      <c r="O9" s="47">
        <f t="shared" si="1"/>
        <v>14.931637764932562</v>
      </c>
      <c r="P9" s="9"/>
    </row>
    <row r="10" spans="1:133">
      <c r="A10" s="12"/>
      <c r="B10" s="25">
        <v>314.10000000000002</v>
      </c>
      <c r="C10" s="20" t="s">
        <v>11</v>
      </c>
      <c r="D10" s="46">
        <v>894452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894452</v>
      </c>
      <c r="O10" s="47">
        <f t="shared" si="1"/>
        <v>68.936570327552985</v>
      </c>
      <c r="P10" s="9"/>
    </row>
    <row r="11" spans="1:133">
      <c r="A11" s="12"/>
      <c r="B11" s="25">
        <v>314.39999999999998</v>
      </c>
      <c r="C11" s="20" t="s">
        <v>12</v>
      </c>
      <c r="D11" s="46">
        <v>67420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67420</v>
      </c>
      <c r="O11" s="47">
        <f t="shared" si="1"/>
        <v>5.1961464354527935</v>
      </c>
      <c r="P11" s="9"/>
    </row>
    <row r="12" spans="1:133">
      <c r="A12" s="12"/>
      <c r="B12" s="25">
        <v>315</v>
      </c>
      <c r="C12" s="20" t="s">
        <v>13</v>
      </c>
      <c r="D12" s="46">
        <v>1046752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1046752</v>
      </c>
      <c r="O12" s="47">
        <f t="shared" si="1"/>
        <v>80.674527938342962</v>
      </c>
      <c r="P12" s="9"/>
    </row>
    <row r="13" spans="1:133">
      <c r="A13" s="12"/>
      <c r="B13" s="25">
        <v>316</v>
      </c>
      <c r="C13" s="20" t="s">
        <v>14</v>
      </c>
      <c r="D13" s="46">
        <v>142546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142546</v>
      </c>
      <c r="O13" s="47">
        <f t="shared" si="1"/>
        <v>10.986204238921001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1630263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1630263</v>
      </c>
      <c r="O14" s="45">
        <f t="shared" si="1"/>
        <v>125.64647398843931</v>
      </c>
      <c r="P14" s="10"/>
    </row>
    <row r="15" spans="1:133">
      <c r="A15" s="12"/>
      <c r="B15" s="25">
        <v>322</v>
      </c>
      <c r="C15" s="20" t="s">
        <v>0</v>
      </c>
      <c r="D15" s="46">
        <v>123482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123482</v>
      </c>
      <c r="O15" s="47">
        <f t="shared" si="1"/>
        <v>9.5169171483622357</v>
      </c>
      <c r="P15" s="9"/>
    </row>
    <row r="16" spans="1:133">
      <c r="A16" s="12"/>
      <c r="B16" s="25">
        <v>323.10000000000002</v>
      </c>
      <c r="C16" s="20" t="s">
        <v>16</v>
      </c>
      <c r="D16" s="46">
        <v>1220699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1220699</v>
      </c>
      <c r="O16" s="47">
        <f t="shared" si="1"/>
        <v>94.080847784200387</v>
      </c>
      <c r="P16" s="9"/>
    </row>
    <row r="17" spans="1:16">
      <c r="A17" s="12"/>
      <c r="B17" s="25">
        <v>323.89999999999998</v>
      </c>
      <c r="C17" s="20" t="s">
        <v>17</v>
      </c>
      <c r="D17" s="46">
        <v>194339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194339</v>
      </c>
      <c r="O17" s="47">
        <f t="shared" si="1"/>
        <v>14.97795761078998</v>
      </c>
      <c r="P17" s="9"/>
    </row>
    <row r="18" spans="1:16">
      <c r="A18" s="12"/>
      <c r="B18" s="25">
        <v>325.10000000000002</v>
      </c>
      <c r="C18" s="20" t="s">
        <v>18</v>
      </c>
      <c r="D18" s="46">
        <v>69548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69548</v>
      </c>
      <c r="O18" s="47">
        <f t="shared" si="1"/>
        <v>5.3601541425818882</v>
      </c>
      <c r="P18" s="9"/>
    </row>
    <row r="19" spans="1:16">
      <c r="A19" s="12"/>
      <c r="B19" s="25">
        <v>329</v>
      </c>
      <c r="C19" s="20" t="s">
        <v>19</v>
      </c>
      <c r="D19" s="46">
        <v>22195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22195</v>
      </c>
      <c r="O19" s="47">
        <f t="shared" si="1"/>
        <v>1.7105973025048169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SUM(D21:D30)</f>
        <v>2591498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703655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3295153</v>
      </c>
      <c r="O20" s="45">
        <f t="shared" si="1"/>
        <v>253.96169556840078</v>
      </c>
      <c r="P20" s="10"/>
    </row>
    <row r="21" spans="1:16">
      <c r="A21" s="12"/>
      <c r="B21" s="25">
        <v>331.2</v>
      </c>
      <c r="C21" s="20" t="s">
        <v>20</v>
      </c>
      <c r="D21" s="46">
        <v>264405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264405</v>
      </c>
      <c r="O21" s="47">
        <f t="shared" si="1"/>
        <v>20.378034682080926</v>
      </c>
      <c r="P21" s="9"/>
    </row>
    <row r="22" spans="1:16">
      <c r="A22" s="12"/>
      <c r="B22" s="25">
        <v>334.1</v>
      </c>
      <c r="C22" s="20" t="s">
        <v>22</v>
      </c>
      <c r="D22" s="46">
        <v>608274</v>
      </c>
      <c r="E22" s="46">
        <v>0</v>
      </c>
      <c r="F22" s="46">
        <v>0</v>
      </c>
      <c r="G22" s="46">
        <v>0</v>
      </c>
      <c r="H22" s="46">
        <v>0</v>
      </c>
      <c r="I22" s="46">
        <v>703655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1311929</v>
      </c>
      <c r="O22" s="47">
        <f t="shared" si="1"/>
        <v>101.11206165703275</v>
      </c>
      <c r="P22" s="9"/>
    </row>
    <row r="23" spans="1:16">
      <c r="A23" s="12"/>
      <c r="B23" s="25">
        <v>334.2</v>
      </c>
      <c r="C23" s="20" t="s">
        <v>23</v>
      </c>
      <c r="D23" s="46">
        <v>155064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155064</v>
      </c>
      <c r="O23" s="47">
        <f t="shared" si="1"/>
        <v>11.950982658959537</v>
      </c>
      <c r="P23" s="9"/>
    </row>
    <row r="24" spans="1:16">
      <c r="A24" s="12"/>
      <c r="B24" s="25">
        <v>335.12</v>
      </c>
      <c r="C24" s="20" t="s">
        <v>24</v>
      </c>
      <c r="D24" s="46">
        <v>547520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547520</v>
      </c>
      <c r="O24" s="47">
        <f t="shared" si="1"/>
        <v>42.198073217726396</v>
      </c>
      <c r="P24" s="9"/>
    </row>
    <row r="25" spans="1:16">
      <c r="A25" s="12"/>
      <c r="B25" s="25">
        <v>335.14</v>
      </c>
      <c r="C25" s="20" t="s">
        <v>25</v>
      </c>
      <c r="D25" s="46">
        <v>9249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9249</v>
      </c>
      <c r="O25" s="47">
        <f t="shared" si="1"/>
        <v>0.71283236994219656</v>
      </c>
      <c r="P25" s="9"/>
    </row>
    <row r="26" spans="1:16">
      <c r="A26" s="12"/>
      <c r="B26" s="25">
        <v>335.15</v>
      </c>
      <c r="C26" s="20" t="s">
        <v>26</v>
      </c>
      <c r="D26" s="46">
        <v>65702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65702</v>
      </c>
      <c r="O26" s="47">
        <f t="shared" si="1"/>
        <v>5.0637379576107904</v>
      </c>
      <c r="P26" s="9"/>
    </row>
    <row r="27" spans="1:16">
      <c r="A27" s="12"/>
      <c r="B27" s="25">
        <v>335.18</v>
      </c>
      <c r="C27" s="20" t="s">
        <v>27</v>
      </c>
      <c r="D27" s="46">
        <v>878398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878398</v>
      </c>
      <c r="O27" s="47">
        <f t="shared" si="1"/>
        <v>67.699267822736033</v>
      </c>
      <c r="P27" s="9"/>
    </row>
    <row r="28" spans="1:16">
      <c r="A28" s="12"/>
      <c r="B28" s="25">
        <v>335.21</v>
      </c>
      <c r="C28" s="20" t="s">
        <v>28</v>
      </c>
      <c r="D28" s="46">
        <v>10932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10932</v>
      </c>
      <c r="O28" s="47">
        <f t="shared" si="1"/>
        <v>0.84254335260115609</v>
      </c>
      <c r="P28" s="9"/>
    </row>
    <row r="29" spans="1:16">
      <c r="A29" s="12"/>
      <c r="B29" s="25">
        <v>335.9</v>
      </c>
      <c r="C29" s="20" t="s">
        <v>29</v>
      </c>
      <c r="D29" s="46">
        <v>13526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13526</v>
      </c>
      <c r="O29" s="47">
        <f t="shared" si="1"/>
        <v>1.0424662813102119</v>
      </c>
      <c r="P29" s="9"/>
    </row>
    <row r="30" spans="1:16">
      <c r="A30" s="12"/>
      <c r="B30" s="25">
        <v>338</v>
      </c>
      <c r="C30" s="20" t="s">
        <v>30</v>
      </c>
      <c r="D30" s="46">
        <v>38428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38428</v>
      </c>
      <c r="O30" s="47">
        <f t="shared" si="1"/>
        <v>2.9616955684007706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SUM(D32:D41)</f>
        <v>2279015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19863856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22142871</v>
      </c>
      <c r="O31" s="45">
        <f t="shared" si="1"/>
        <v>1706.5796531791907</v>
      </c>
      <c r="P31" s="10"/>
    </row>
    <row r="32" spans="1:16">
      <c r="A32" s="12"/>
      <c r="B32" s="25">
        <v>341.9</v>
      </c>
      <c r="C32" s="20" t="s">
        <v>76</v>
      </c>
      <c r="D32" s="46">
        <v>36417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8">SUM(D32:M32)</f>
        <v>36417</v>
      </c>
      <c r="O32" s="47">
        <f t="shared" si="1"/>
        <v>2.8067052023121386</v>
      </c>
      <c r="P32" s="9"/>
    </row>
    <row r="33" spans="1:16">
      <c r="A33" s="12"/>
      <c r="B33" s="25">
        <v>342.1</v>
      </c>
      <c r="C33" s="20" t="s">
        <v>39</v>
      </c>
      <c r="D33" s="46">
        <v>2019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2019</v>
      </c>
      <c r="O33" s="47">
        <f t="shared" si="1"/>
        <v>0.15560693641618498</v>
      </c>
      <c r="P33" s="9"/>
    </row>
    <row r="34" spans="1:16">
      <c r="A34" s="12"/>
      <c r="B34" s="25">
        <v>342.2</v>
      </c>
      <c r="C34" s="20" t="s">
        <v>40</v>
      </c>
      <c r="D34" s="46">
        <v>969234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969234</v>
      </c>
      <c r="O34" s="47">
        <f t="shared" si="1"/>
        <v>74.700115606936421</v>
      </c>
      <c r="P34" s="9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5925810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5925810</v>
      </c>
      <c r="O35" s="47">
        <f t="shared" si="1"/>
        <v>456.70982658959537</v>
      </c>
      <c r="P35" s="9"/>
    </row>
    <row r="36" spans="1:16">
      <c r="A36" s="12"/>
      <c r="B36" s="25">
        <v>343.4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3352968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3352968</v>
      </c>
      <c r="O36" s="47">
        <f t="shared" si="1"/>
        <v>258.41757225433525</v>
      </c>
      <c r="P36" s="9"/>
    </row>
    <row r="37" spans="1:16">
      <c r="A37" s="12"/>
      <c r="B37" s="25">
        <v>343.5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5419988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5419988</v>
      </c>
      <c r="O37" s="47">
        <f t="shared" ref="O37:O58" si="9">(N37/O$60)</f>
        <v>417.72547206165706</v>
      </c>
      <c r="P37" s="9"/>
    </row>
    <row r="38" spans="1:16">
      <c r="A38" s="12"/>
      <c r="B38" s="25">
        <v>343.9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747339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747339</v>
      </c>
      <c r="O38" s="47">
        <f t="shared" si="9"/>
        <v>57.59838150289017</v>
      </c>
      <c r="P38" s="9"/>
    </row>
    <row r="39" spans="1:16">
      <c r="A39" s="12"/>
      <c r="B39" s="25">
        <v>344.2</v>
      </c>
      <c r="C39" s="20" t="s">
        <v>77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2145872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2145872</v>
      </c>
      <c r="O39" s="47">
        <f t="shared" si="9"/>
        <v>165.38512524084777</v>
      </c>
      <c r="P39" s="9"/>
    </row>
    <row r="40" spans="1:16">
      <c r="A40" s="12"/>
      <c r="B40" s="25">
        <v>344.5</v>
      </c>
      <c r="C40" s="20" t="s">
        <v>45</v>
      </c>
      <c r="D40" s="46">
        <v>1271345</v>
      </c>
      <c r="E40" s="46">
        <v>0</v>
      </c>
      <c r="F40" s="46">
        <v>0</v>
      </c>
      <c r="G40" s="46">
        <v>0</v>
      </c>
      <c r="H40" s="46">
        <v>0</v>
      </c>
      <c r="I40" s="46">
        <v>1167389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2438734</v>
      </c>
      <c r="O40" s="47">
        <f t="shared" si="9"/>
        <v>187.95637764932562</v>
      </c>
      <c r="P40" s="9"/>
    </row>
    <row r="41" spans="1:16">
      <c r="A41" s="12"/>
      <c r="B41" s="25">
        <v>347.9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1104490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1104490</v>
      </c>
      <c r="O41" s="47">
        <f t="shared" si="9"/>
        <v>85.124470134874755</v>
      </c>
      <c r="P41" s="9"/>
    </row>
    <row r="42" spans="1:16" ht="15.75">
      <c r="A42" s="29" t="s">
        <v>36</v>
      </c>
      <c r="B42" s="30"/>
      <c r="C42" s="31"/>
      <c r="D42" s="32">
        <f t="shared" ref="D42:M42" si="10">SUM(D43:D45)</f>
        <v>280874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280874</v>
      </c>
      <c r="O42" s="45">
        <f t="shared" si="9"/>
        <v>21.647321772639692</v>
      </c>
      <c r="P42" s="10"/>
    </row>
    <row r="43" spans="1:16">
      <c r="A43" s="13"/>
      <c r="B43" s="39">
        <v>351.9</v>
      </c>
      <c r="C43" s="21" t="s">
        <v>78</v>
      </c>
      <c r="D43" s="46">
        <v>56891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56891</v>
      </c>
      <c r="O43" s="47">
        <f t="shared" si="9"/>
        <v>4.3846628131021195</v>
      </c>
      <c r="P43" s="9"/>
    </row>
    <row r="44" spans="1:16">
      <c r="A44" s="13"/>
      <c r="B44" s="39">
        <v>354</v>
      </c>
      <c r="C44" s="21" t="s">
        <v>51</v>
      </c>
      <c r="D44" s="46">
        <v>52618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52618</v>
      </c>
      <c r="O44" s="47">
        <f t="shared" si="9"/>
        <v>4.0553371868978809</v>
      </c>
      <c r="P44" s="9"/>
    </row>
    <row r="45" spans="1:16">
      <c r="A45" s="13"/>
      <c r="B45" s="39">
        <v>359</v>
      </c>
      <c r="C45" s="21" t="s">
        <v>52</v>
      </c>
      <c r="D45" s="46">
        <v>171365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171365</v>
      </c>
      <c r="O45" s="47">
        <f t="shared" si="9"/>
        <v>13.207321772639691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SUM(D47:D54)</f>
        <v>1639236</v>
      </c>
      <c r="E46" s="32">
        <f t="shared" si="12"/>
        <v>5095</v>
      </c>
      <c r="F46" s="32">
        <f t="shared" si="12"/>
        <v>630</v>
      </c>
      <c r="G46" s="32">
        <f t="shared" si="12"/>
        <v>3449</v>
      </c>
      <c r="H46" s="32">
        <f t="shared" si="12"/>
        <v>180</v>
      </c>
      <c r="I46" s="32">
        <f t="shared" si="12"/>
        <v>1503322</v>
      </c>
      <c r="J46" s="32">
        <f t="shared" si="12"/>
        <v>0</v>
      </c>
      <c r="K46" s="32">
        <f t="shared" si="12"/>
        <v>6044288</v>
      </c>
      <c r="L46" s="32">
        <f t="shared" si="12"/>
        <v>0</v>
      </c>
      <c r="M46" s="32">
        <f t="shared" si="12"/>
        <v>0</v>
      </c>
      <c r="N46" s="32">
        <f t="shared" si="11"/>
        <v>9196200</v>
      </c>
      <c r="O46" s="45">
        <f t="shared" si="9"/>
        <v>708.76300578034682</v>
      </c>
      <c r="P46" s="10"/>
    </row>
    <row r="47" spans="1:16">
      <c r="A47" s="12"/>
      <c r="B47" s="25">
        <v>361.1</v>
      </c>
      <c r="C47" s="20" t="s">
        <v>53</v>
      </c>
      <c r="D47" s="46">
        <v>32093</v>
      </c>
      <c r="E47" s="46">
        <v>5095</v>
      </c>
      <c r="F47" s="46">
        <v>630</v>
      </c>
      <c r="G47" s="46">
        <v>3449</v>
      </c>
      <c r="H47" s="46">
        <v>180</v>
      </c>
      <c r="I47" s="46">
        <v>45146</v>
      </c>
      <c r="J47" s="46">
        <v>0</v>
      </c>
      <c r="K47" s="46">
        <v>1206115</v>
      </c>
      <c r="L47" s="46">
        <v>0</v>
      </c>
      <c r="M47" s="46">
        <v>0</v>
      </c>
      <c r="N47" s="46">
        <f t="shared" si="11"/>
        <v>1292708</v>
      </c>
      <c r="O47" s="47">
        <f t="shared" si="9"/>
        <v>99.630674373795756</v>
      </c>
      <c r="P47" s="9"/>
    </row>
    <row r="48" spans="1:16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2750661</v>
      </c>
      <c r="L48" s="46">
        <v>0</v>
      </c>
      <c r="M48" s="46">
        <v>0</v>
      </c>
      <c r="N48" s="46">
        <f t="shared" ref="N48:N54" si="13">SUM(D48:M48)</f>
        <v>2750661</v>
      </c>
      <c r="O48" s="47">
        <f t="shared" si="9"/>
        <v>211.99699421965317</v>
      </c>
      <c r="P48" s="9"/>
    </row>
    <row r="49" spans="1:119">
      <c r="A49" s="12"/>
      <c r="B49" s="25">
        <v>362</v>
      </c>
      <c r="C49" s="20" t="s">
        <v>56</v>
      </c>
      <c r="D49" s="46">
        <v>756834</v>
      </c>
      <c r="E49" s="46">
        <v>0</v>
      </c>
      <c r="F49" s="46">
        <v>0</v>
      </c>
      <c r="G49" s="46">
        <v>0</v>
      </c>
      <c r="H49" s="46">
        <v>0</v>
      </c>
      <c r="I49" s="46">
        <v>788135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1544969</v>
      </c>
      <c r="O49" s="47">
        <f t="shared" si="9"/>
        <v>119.07275529865126</v>
      </c>
      <c r="P49" s="9"/>
    </row>
    <row r="50" spans="1:119">
      <c r="A50" s="12"/>
      <c r="B50" s="25">
        <v>364</v>
      </c>
      <c r="C50" s="20" t="s">
        <v>57</v>
      </c>
      <c r="D50" s="46">
        <v>192248</v>
      </c>
      <c r="E50" s="46">
        <v>0</v>
      </c>
      <c r="F50" s="46">
        <v>0</v>
      </c>
      <c r="G50" s="46">
        <v>0</v>
      </c>
      <c r="H50" s="46">
        <v>0</v>
      </c>
      <c r="I50" s="46">
        <v>52339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244587</v>
      </c>
      <c r="O50" s="47">
        <f t="shared" si="9"/>
        <v>18.850635838150289</v>
      </c>
      <c r="P50" s="9"/>
    </row>
    <row r="51" spans="1:119">
      <c r="A51" s="12"/>
      <c r="B51" s="25">
        <v>365</v>
      </c>
      <c r="C51" s="20" t="s">
        <v>58</v>
      </c>
      <c r="D51" s="46">
        <v>8025</v>
      </c>
      <c r="E51" s="46">
        <v>0</v>
      </c>
      <c r="F51" s="46">
        <v>0</v>
      </c>
      <c r="G51" s="46">
        <v>0</v>
      </c>
      <c r="H51" s="46">
        <v>0</v>
      </c>
      <c r="I51" s="46">
        <v>1083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9108</v>
      </c>
      <c r="O51" s="47">
        <f t="shared" si="9"/>
        <v>0.70196531791907513</v>
      </c>
      <c r="P51" s="9"/>
    </row>
    <row r="52" spans="1:119">
      <c r="A52" s="12"/>
      <c r="B52" s="25">
        <v>366</v>
      </c>
      <c r="C52" s="20" t="s">
        <v>59</v>
      </c>
      <c r="D52" s="46">
        <v>74296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74296</v>
      </c>
      <c r="O52" s="47">
        <f t="shared" si="9"/>
        <v>5.7260886319845854</v>
      </c>
      <c r="P52" s="9"/>
    </row>
    <row r="53" spans="1:119">
      <c r="A53" s="12"/>
      <c r="B53" s="25">
        <v>368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2087512</v>
      </c>
      <c r="L53" s="46">
        <v>0</v>
      </c>
      <c r="M53" s="46">
        <v>0</v>
      </c>
      <c r="N53" s="46">
        <f t="shared" si="13"/>
        <v>2087512</v>
      </c>
      <c r="O53" s="47">
        <f t="shared" si="9"/>
        <v>160.88724470134875</v>
      </c>
      <c r="P53" s="9"/>
    </row>
    <row r="54" spans="1:119">
      <c r="A54" s="12"/>
      <c r="B54" s="25">
        <v>369.9</v>
      </c>
      <c r="C54" s="20" t="s">
        <v>61</v>
      </c>
      <c r="D54" s="46">
        <v>575740</v>
      </c>
      <c r="E54" s="46">
        <v>0</v>
      </c>
      <c r="F54" s="46">
        <v>0</v>
      </c>
      <c r="G54" s="46">
        <v>0</v>
      </c>
      <c r="H54" s="46">
        <v>0</v>
      </c>
      <c r="I54" s="46">
        <v>616619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1192359</v>
      </c>
      <c r="O54" s="47">
        <f t="shared" si="9"/>
        <v>91.896647398843925</v>
      </c>
      <c r="P54" s="9"/>
    </row>
    <row r="55" spans="1:119" ht="15.75">
      <c r="A55" s="29" t="s">
        <v>37</v>
      </c>
      <c r="B55" s="30"/>
      <c r="C55" s="31"/>
      <c r="D55" s="32">
        <f t="shared" ref="D55:M55" si="14">SUM(D56:D57)</f>
        <v>1983565</v>
      </c>
      <c r="E55" s="32">
        <f t="shared" si="14"/>
        <v>0</v>
      </c>
      <c r="F55" s="32">
        <f t="shared" si="14"/>
        <v>695967</v>
      </c>
      <c r="G55" s="32">
        <f t="shared" si="14"/>
        <v>1204820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3884352</v>
      </c>
      <c r="O55" s="45">
        <f t="shared" si="9"/>
        <v>299.37202312138726</v>
      </c>
      <c r="P55" s="9"/>
    </row>
    <row r="56" spans="1:119">
      <c r="A56" s="12"/>
      <c r="B56" s="25">
        <v>381</v>
      </c>
      <c r="C56" s="20" t="s">
        <v>62</v>
      </c>
      <c r="D56" s="46">
        <v>0</v>
      </c>
      <c r="E56" s="46">
        <v>0</v>
      </c>
      <c r="F56" s="46">
        <v>695967</v>
      </c>
      <c r="G56" s="46">
        <v>1204820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1900787</v>
      </c>
      <c r="O56" s="47">
        <f t="shared" si="9"/>
        <v>146.49610789980733</v>
      </c>
      <c r="P56" s="9"/>
    </row>
    <row r="57" spans="1:119" ht="15.75" thickBot="1">
      <c r="A57" s="12"/>
      <c r="B57" s="25">
        <v>382</v>
      </c>
      <c r="C57" s="20" t="s">
        <v>72</v>
      </c>
      <c r="D57" s="46">
        <v>1983565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1983565</v>
      </c>
      <c r="O57" s="47">
        <f t="shared" si="9"/>
        <v>152.87591522157996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5">SUM(D5,D14,D20,D31,D42,D46,D55)</f>
        <v>23810432</v>
      </c>
      <c r="E58" s="15">
        <f t="shared" si="15"/>
        <v>334015</v>
      </c>
      <c r="F58" s="15">
        <f t="shared" si="15"/>
        <v>696597</v>
      </c>
      <c r="G58" s="15">
        <f t="shared" si="15"/>
        <v>1208269</v>
      </c>
      <c r="H58" s="15">
        <f t="shared" si="15"/>
        <v>180</v>
      </c>
      <c r="I58" s="15">
        <f t="shared" si="15"/>
        <v>22070833</v>
      </c>
      <c r="J58" s="15">
        <f t="shared" si="15"/>
        <v>0</v>
      </c>
      <c r="K58" s="15">
        <f t="shared" si="15"/>
        <v>6401889</v>
      </c>
      <c r="L58" s="15">
        <f t="shared" si="15"/>
        <v>0</v>
      </c>
      <c r="M58" s="15">
        <f t="shared" si="15"/>
        <v>0</v>
      </c>
      <c r="N58" s="15">
        <f>SUM(D58:M58)</f>
        <v>54522215</v>
      </c>
      <c r="O58" s="38">
        <f t="shared" si="9"/>
        <v>4202.097495183044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79</v>
      </c>
      <c r="M60" s="118"/>
      <c r="N60" s="118"/>
      <c r="O60" s="43">
        <v>12975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80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A62:O62"/>
    <mergeCell ref="L60:N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13655144</v>
      </c>
      <c r="E5" s="27">
        <f t="shared" si="0"/>
        <v>433297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396205</v>
      </c>
      <c r="L5" s="27">
        <f t="shared" si="0"/>
        <v>0</v>
      </c>
      <c r="M5" s="27">
        <f t="shared" si="0"/>
        <v>0</v>
      </c>
      <c r="N5" s="28">
        <f>SUM(D5:M5)</f>
        <v>14484646</v>
      </c>
      <c r="O5" s="33">
        <f t="shared" ref="O5:O36" si="1">(N5/O$61)</f>
        <v>1060.1365732269633</v>
      </c>
      <c r="P5" s="6"/>
    </row>
    <row r="6" spans="1:133">
      <c r="A6" s="12"/>
      <c r="B6" s="25">
        <v>311</v>
      </c>
      <c r="C6" s="20" t="s">
        <v>2</v>
      </c>
      <c r="D6" s="46">
        <v>10966589</v>
      </c>
      <c r="E6" s="46">
        <v>433297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11399886</v>
      </c>
      <c r="O6" s="47">
        <f t="shared" si="1"/>
        <v>834.36185318012144</v>
      </c>
      <c r="P6" s="9"/>
    </row>
    <row r="7" spans="1:133">
      <c r="A7" s="12"/>
      <c r="B7" s="25">
        <v>312.10000000000002</v>
      </c>
      <c r="C7" s="20" t="s">
        <v>10</v>
      </c>
      <c r="D7" s="46">
        <v>504738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504738</v>
      </c>
      <c r="O7" s="47">
        <f t="shared" si="1"/>
        <v>36.941960038058994</v>
      </c>
      <c r="P7" s="9"/>
    </row>
    <row r="8" spans="1:133">
      <c r="A8" s="12"/>
      <c r="B8" s="25">
        <v>312.51</v>
      </c>
      <c r="C8" s="20" t="s">
        <v>70</v>
      </c>
      <c r="D8" s="46">
        <v>180272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180272</v>
      </c>
      <c r="L8" s="46">
        <v>0</v>
      </c>
      <c r="M8" s="46">
        <v>0</v>
      </c>
      <c r="N8" s="46">
        <f>SUM(D8:M8)</f>
        <v>360544</v>
      </c>
      <c r="O8" s="47">
        <f t="shared" si="1"/>
        <v>26.38834809339091</v>
      </c>
      <c r="P8" s="9"/>
    </row>
    <row r="9" spans="1:133">
      <c r="A9" s="12"/>
      <c r="B9" s="25">
        <v>312.52</v>
      </c>
      <c r="C9" s="20" t="s">
        <v>71</v>
      </c>
      <c r="D9" s="46">
        <v>215933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215933</v>
      </c>
      <c r="L9" s="46">
        <v>0</v>
      </c>
      <c r="M9" s="46">
        <v>0</v>
      </c>
      <c r="N9" s="46">
        <f>SUM(D9:M9)</f>
        <v>431866</v>
      </c>
      <c r="O9" s="47">
        <f t="shared" si="1"/>
        <v>31.608431530410598</v>
      </c>
      <c r="P9" s="9"/>
    </row>
    <row r="10" spans="1:133">
      <c r="A10" s="12"/>
      <c r="B10" s="25">
        <v>314.10000000000002</v>
      </c>
      <c r="C10" s="20" t="s">
        <v>11</v>
      </c>
      <c r="D10" s="46">
        <v>643040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643040</v>
      </c>
      <c r="O10" s="47">
        <f t="shared" si="1"/>
        <v>47.0643343336017</v>
      </c>
      <c r="P10" s="9"/>
    </row>
    <row r="11" spans="1:133">
      <c r="A11" s="12"/>
      <c r="B11" s="25">
        <v>314.39999999999998</v>
      </c>
      <c r="C11" s="20" t="s">
        <v>12</v>
      </c>
      <c r="D11" s="46">
        <v>52513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52513</v>
      </c>
      <c r="O11" s="47">
        <f t="shared" si="1"/>
        <v>3.8434458025323868</v>
      </c>
      <c r="P11" s="9"/>
    </row>
    <row r="12" spans="1:133">
      <c r="A12" s="12"/>
      <c r="B12" s="25">
        <v>315</v>
      </c>
      <c r="C12" s="20" t="s">
        <v>13</v>
      </c>
      <c r="D12" s="46">
        <v>954119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954119</v>
      </c>
      <c r="O12" s="47">
        <f t="shared" si="1"/>
        <v>69.832320866573966</v>
      </c>
      <c r="P12" s="9"/>
    </row>
    <row r="13" spans="1:133">
      <c r="A13" s="12"/>
      <c r="B13" s="25">
        <v>316</v>
      </c>
      <c r="C13" s="20" t="s">
        <v>14</v>
      </c>
      <c r="D13" s="46">
        <v>137940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137940</v>
      </c>
      <c r="O13" s="47">
        <f t="shared" si="1"/>
        <v>10.095879382273292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1671374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1671374</v>
      </c>
      <c r="O14" s="45">
        <f t="shared" si="1"/>
        <v>122.32847837224621</v>
      </c>
      <c r="P14" s="10"/>
    </row>
    <row r="15" spans="1:133">
      <c r="A15" s="12"/>
      <c r="B15" s="25">
        <v>322</v>
      </c>
      <c r="C15" s="20" t="s">
        <v>0</v>
      </c>
      <c r="D15" s="46">
        <v>134058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134058</v>
      </c>
      <c r="O15" s="47">
        <f t="shared" si="1"/>
        <v>9.8117543731244972</v>
      </c>
      <c r="P15" s="9"/>
    </row>
    <row r="16" spans="1:133">
      <c r="A16" s="12"/>
      <c r="B16" s="25">
        <v>323.10000000000002</v>
      </c>
      <c r="C16" s="20" t="s">
        <v>16</v>
      </c>
      <c r="D16" s="46">
        <v>1296215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1296215</v>
      </c>
      <c r="O16" s="47">
        <f t="shared" si="1"/>
        <v>94.870453048378835</v>
      </c>
      <c r="P16" s="9"/>
    </row>
    <row r="17" spans="1:16">
      <c r="A17" s="12"/>
      <c r="B17" s="25">
        <v>323.89999999999998</v>
      </c>
      <c r="C17" s="20" t="s">
        <v>17</v>
      </c>
      <c r="D17" s="46">
        <v>168435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168435</v>
      </c>
      <c r="O17" s="47">
        <f t="shared" si="1"/>
        <v>12.327819658932885</v>
      </c>
      <c r="P17" s="9"/>
    </row>
    <row r="18" spans="1:16">
      <c r="A18" s="12"/>
      <c r="B18" s="25">
        <v>325.10000000000002</v>
      </c>
      <c r="C18" s="20" t="s">
        <v>18</v>
      </c>
      <c r="D18" s="46">
        <v>47209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47209</v>
      </c>
      <c r="O18" s="47">
        <f t="shared" si="1"/>
        <v>3.4552440898777719</v>
      </c>
      <c r="P18" s="9"/>
    </row>
    <row r="19" spans="1:16">
      <c r="A19" s="12"/>
      <c r="B19" s="25">
        <v>329</v>
      </c>
      <c r="C19" s="20" t="s">
        <v>19</v>
      </c>
      <c r="D19" s="46">
        <v>25457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25457</v>
      </c>
      <c r="O19" s="47">
        <f t="shared" si="1"/>
        <v>1.8632072019322257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SUM(D21:D30)</f>
        <v>2333177</v>
      </c>
      <c r="E20" s="32">
        <f t="shared" si="5"/>
        <v>0</v>
      </c>
      <c r="F20" s="32">
        <f t="shared" si="5"/>
        <v>0</v>
      </c>
      <c r="G20" s="32">
        <f t="shared" si="5"/>
        <v>265130</v>
      </c>
      <c r="H20" s="32">
        <f t="shared" si="5"/>
        <v>0</v>
      </c>
      <c r="I20" s="32">
        <f t="shared" si="5"/>
        <v>347165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2945472</v>
      </c>
      <c r="O20" s="45">
        <f t="shared" si="1"/>
        <v>215.58018004830564</v>
      </c>
      <c r="P20" s="10"/>
    </row>
    <row r="21" spans="1:16">
      <c r="A21" s="12"/>
      <c r="B21" s="25">
        <v>331.2</v>
      </c>
      <c r="C21" s="20" t="s">
        <v>20</v>
      </c>
      <c r="D21" s="46">
        <v>145502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145502</v>
      </c>
      <c r="O21" s="47">
        <f t="shared" si="1"/>
        <v>10.64934494620508</v>
      </c>
      <c r="P21" s="9"/>
    </row>
    <row r="22" spans="1:16">
      <c r="A22" s="12"/>
      <c r="B22" s="25">
        <v>334.1</v>
      </c>
      <c r="C22" s="20" t="s">
        <v>22</v>
      </c>
      <c r="D22" s="46">
        <v>328590</v>
      </c>
      <c r="E22" s="46">
        <v>0</v>
      </c>
      <c r="F22" s="46">
        <v>0</v>
      </c>
      <c r="G22" s="46">
        <v>265130</v>
      </c>
      <c r="H22" s="46">
        <v>0</v>
      </c>
      <c r="I22" s="46">
        <v>347165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940885</v>
      </c>
      <c r="O22" s="47">
        <f t="shared" si="1"/>
        <v>68.863719534509258</v>
      </c>
      <c r="P22" s="9"/>
    </row>
    <row r="23" spans="1:16">
      <c r="A23" s="12"/>
      <c r="B23" s="25">
        <v>334.2</v>
      </c>
      <c r="C23" s="20" t="s">
        <v>23</v>
      </c>
      <c r="D23" s="46">
        <v>250558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250558</v>
      </c>
      <c r="O23" s="47">
        <f t="shared" si="1"/>
        <v>18.338432262314278</v>
      </c>
      <c r="P23" s="9"/>
    </row>
    <row r="24" spans="1:16">
      <c r="A24" s="12"/>
      <c r="B24" s="25">
        <v>335.12</v>
      </c>
      <c r="C24" s="20" t="s">
        <v>24</v>
      </c>
      <c r="D24" s="46">
        <v>548313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548313</v>
      </c>
      <c r="O24" s="47">
        <f t="shared" si="1"/>
        <v>40.131230330088563</v>
      </c>
      <c r="P24" s="9"/>
    </row>
    <row r="25" spans="1:16">
      <c r="A25" s="12"/>
      <c r="B25" s="25">
        <v>335.14</v>
      </c>
      <c r="C25" s="20" t="s">
        <v>25</v>
      </c>
      <c r="D25" s="46">
        <v>11621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11621</v>
      </c>
      <c r="O25" s="47">
        <f t="shared" si="1"/>
        <v>0.85054526824269927</v>
      </c>
      <c r="P25" s="9"/>
    </row>
    <row r="26" spans="1:16">
      <c r="A26" s="12"/>
      <c r="B26" s="25">
        <v>335.15</v>
      </c>
      <c r="C26" s="20" t="s">
        <v>26</v>
      </c>
      <c r="D26" s="46">
        <v>54837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54837</v>
      </c>
      <c r="O26" s="47">
        <f t="shared" si="1"/>
        <v>4.0135402181072974</v>
      </c>
      <c r="P26" s="9"/>
    </row>
    <row r="27" spans="1:16">
      <c r="A27" s="12"/>
      <c r="B27" s="25">
        <v>335.18</v>
      </c>
      <c r="C27" s="20" t="s">
        <v>27</v>
      </c>
      <c r="D27" s="46">
        <v>928656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928656</v>
      </c>
      <c r="O27" s="47">
        <f t="shared" si="1"/>
        <v>67.968674522432849</v>
      </c>
      <c r="P27" s="9"/>
    </row>
    <row r="28" spans="1:16">
      <c r="A28" s="12"/>
      <c r="B28" s="25">
        <v>335.21</v>
      </c>
      <c r="C28" s="20" t="s">
        <v>28</v>
      </c>
      <c r="D28" s="46">
        <v>5950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5950</v>
      </c>
      <c r="O28" s="47">
        <f t="shared" si="1"/>
        <v>0.43548269047793309</v>
      </c>
      <c r="P28" s="9"/>
    </row>
    <row r="29" spans="1:16">
      <c r="A29" s="12"/>
      <c r="B29" s="25">
        <v>335.9</v>
      </c>
      <c r="C29" s="20" t="s">
        <v>29</v>
      </c>
      <c r="D29" s="46">
        <v>20112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20112</v>
      </c>
      <c r="O29" s="47">
        <f t="shared" si="1"/>
        <v>1.4720046841835615</v>
      </c>
      <c r="P29" s="9"/>
    </row>
    <row r="30" spans="1:16">
      <c r="A30" s="12"/>
      <c r="B30" s="25">
        <v>338</v>
      </c>
      <c r="C30" s="20" t="s">
        <v>30</v>
      </c>
      <c r="D30" s="46">
        <v>39038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39038</v>
      </c>
      <c r="O30" s="47">
        <f t="shared" si="1"/>
        <v>2.8572055917441266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SUM(D32:D41)</f>
        <v>1902091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19459013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21361104</v>
      </c>
      <c r="O31" s="45">
        <f t="shared" si="1"/>
        <v>1563.427065798141</v>
      </c>
      <c r="P31" s="10"/>
    </row>
    <row r="32" spans="1:16">
      <c r="A32" s="12"/>
      <c r="B32" s="25">
        <v>341.2</v>
      </c>
      <c r="C32" s="20" t="s">
        <v>38</v>
      </c>
      <c r="D32" s="46">
        <v>41013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41013</v>
      </c>
      <c r="O32" s="47">
        <f t="shared" si="1"/>
        <v>3.0017565688355412</v>
      </c>
      <c r="P32" s="9"/>
    </row>
    <row r="33" spans="1:16">
      <c r="A33" s="12"/>
      <c r="B33" s="25">
        <v>342.1</v>
      </c>
      <c r="C33" s="20" t="s">
        <v>39</v>
      </c>
      <c r="D33" s="46">
        <v>1460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1460</v>
      </c>
      <c r="O33" s="47">
        <f t="shared" si="1"/>
        <v>0.1068579374954256</v>
      </c>
      <c r="P33" s="9"/>
    </row>
    <row r="34" spans="1:16">
      <c r="A34" s="12"/>
      <c r="B34" s="25">
        <v>342.2</v>
      </c>
      <c r="C34" s="20" t="s">
        <v>40</v>
      </c>
      <c r="D34" s="46">
        <v>645958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645958</v>
      </c>
      <c r="O34" s="47">
        <f t="shared" si="1"/>
        <v>47.277903827856257</v>
      </c>
      <c r="P34" s="9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6416448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6416448</v>
      </c>
      <c r="O35" s="47">
        <f t="shared" si="1"/>
        <v>469.62219131962235</v>
      </c>
      <c r="P35" s="9"/>
    </row>
    <row r="36" spans="1:16">
      <c r="A36" s="12"/>
      <c r="B36" s="25">
        <v>343.4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3274854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3274854</v>
      </c>
      <c r="O36" s="47">
        <f t="shared" si="1"/>
        <v>239.68776988948255</v>
      </c>
      <c r="P36" s="9"/>
    </row>
    <row r="37" spans="1:16">
      <c r="A37" s="12"/>
      <c r="B37" s="25">
        <v>343.5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4993875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4993875</v>
      </c>
      <c r="O37" s="47">
        <f t="shared" ref="O37:O59" si="9">(N37/O$61)</f>
        <v>365.50354973285516</v>
      </c>
      <c r="P37" s="9"/>
    </row>
    <row r="38" spans="1:16">
      <c r="A38" s="12"/>
      <c r="B38" s="25">
        <v>343.9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735131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735131</v>
      </c>
      <c r="O38" s="47">
        <f t="shared" si="9"/>
        <v>53.804508526677893</v>
      </c>
      <c r="P38" s="9"/>
    </row>
    <row r="39" spans="1:16">
      <c r="A39" s="12"/>
      <c r="B39" s="25">
        <v>344.5</v>
      </c>
      <c r="C39" s="20" t="s">
        <v>45</v>
      </c>
      <c r="D39" s="46">
        <v>1213660</v>
      </c>
      <c r="E39" s="46">
        <v>0</v>
      </c>
      <c r="F39" s="46">
        <v>0</v>
      </c>
      <c r="G39" s="46">
        <v>0</v>
      </c>
      <c r="H39" s="46">
        <v>0</v>
      </c>
      <c r="I39" s="46">
        <v>1026131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2239791</v>
      </c>
      <c r="O39" s="47">
        <f t="shared" si="9"/>
        <v>163.93112786357315</v>
      </c>
      <c r="P39" s="9"/>
    </row>
    <row r="40" spans="1:16">
      <c r="A40" s="12"/>
      <c r="B40" s="25">
        <v>344.9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2000029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2000029</v>
      </c>
      <c r="O40" s="47">
        <f t="shared" si="9"/>
        <v>146.38285881577985</v>
      </c>
      <c r="P40" s="9"/>
    </row>
    <row r="41" spans="1:16">
      <c r="A41" s="12"/>
      <c r="B41" s="25">
        <v>347.9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1012545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0">SUM(D41:M41)</f>
        <v>1012545</v>
      </c>
      <c r="O41" s="47">
        <f t="shared" si="9"/>
        <v>74.108541315962825</v>
      </c>
      <c r="P41" s="9"/>
    </row>
    <row r="42" spans="1:16" ht="15.75">
      <c r="A42" s="29" t="s">
        <v>36</v>
      </c>
      <c r="B42" s="30"/>
      <c r="C42" s="31"/>
      <c r="D42" s="32">
        <f t="shared" ref="D42:M42" si="11">SUM(D43:D45)</f>
        <v>294424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294424</v>
      </c>
      <c r="O42" s="45">
        <f t="shared" si="9"/>
        <v>21.549000951474785</v>
      </c>
      <c r="P42" s="10"/>
    </row>
    <row r="43" spans="1:16">
      <c r="A43" s="13"/>
      <c r="B43" s="39">
        <v>351.1</v>
      </c>
      <c r="C43" s="21" t="s">
        <v>50</v>
      </c>
      <c r="D43" s="46">
        <v>45413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45413</v>
      </c>
      <c r="O43" s="47">
        <f t="shared" si="9"/>
        <v>3.3237941886847691</v>
      </c>
      <c r="P43" s="9"/>
    </row>
    <row r="44" spans="1:16">
      <c r="A44" s="13"/>
      <c r="B44" s="39">
        <v>354</v>
      </c>
      <c r="C44" s="21" t="s">
        <v>51</v>
      </c>
      <c r="D44" s="46">
        <v>32418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32418</v>
      </c>
      <c r="O44" s="47">
        <f t="shared" si="9"/>
        <v>2.3726853546073339</v>
      </c>
      <c r="P44" s="9"/>
    </row>
    <row r="45" spans="1:16">
      <c r="A45" s="13"/>
      <c r="B45" s="39">
        <v>359</v>
      </c>
      <c r="C45" s="21" t="s">
        <v>52</v>
      </c>
      <c r="D45" s="46">
        <v>216593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216593</v>
      </c>
      <c r="O45" s="47">
        <f t="shared" si="9"/>
        <v>15.852521408182684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SUM(D47:D55)</f>
        <v>1777580</v>
      </c>
      <c r="E46" s="32">
        <f t="shared" si="12"/>
        <v>12536</v>
      </c>
      <c r="F46" s="32">
        <f t="shared" si="12"/>
        <v>1861</v>
      </c>
      <c r="G46" s="32">
        <f t="shared" si="12"/>
        <v>61333</v>
      </c>
      <c r="H46" s="32">
        <f t="shared" si="12"/>
        <v>657</v>
      </c>
      <c r="I46" s="32">
        <f t="shared" si="12"/>
        <v>2825089</v>
      </c>
      <c r="J46" s="32">
        <f t="shared" si="12"/>
        <v>0</v>
      </c>
      <c r="K46" s="32">
        <f t="shared" si="12"/>
        <v>2417451</v>
      </c>
      <c r="L46" s="32">
        <f t="shared" si="12"/>
        <v>0</v>
      </c>
      <c r="M46" s="32">
        <f t="shared" si="12"/>
        <v>0</v>
      </c>
      <c r="N46" s="32">
        <f t="shared" si="10"/>
        <v>7096507</v>
      </c>
      <c r="O46" s="45">
        <f t="shared" si="9"/>
        <v>519.39595989167822</v>
      </c>
      <c r="P46" s="10"/>
    </row>
    <row r="47" spans="1:16">
      <c r="A47" s="12"/>
      <c r="B47" s="25">
        <v>361.1</v>
      </c>
      <c r="C47" s="20" t="s">
        <v>53</v>
      </c>
      <c r="D47" s="46">
        <v>98035</v>
      </c>
      <c r="E47" s="46">
        <v>12536</v>
      </c>
      <c r="F47" s="46">
        <v>1861</v>
      </c>
      <c r="G47" s="46">
        <v>11333</v>
      </c>
      <c r="H47" s="46">
        <v>657</v>
      </c>
      <c r="I47" s="46">
        <v>135753</v>
      </c>
      <c r="J47" s="46">
        <v>0</v>
      </c>
      <c r="K47" s="46">
        <v>842564</v>
      </c>
      <c r="L47" s="46">
        <v>0</v>
      </c>
      <c r="M47" s="46">
        <v>0</v>
      </c>
      <c r="N47" s="46">
        <f t="shared" si="10"/>
        <v>1102739</v>
      </c>
      <c r="O47" s="47">
        <f t="shared" si="9"/>
        <v>80.709873380663112</v>
      </c>
      <c r="P47" s="9"/>
    </row>
    <row r="48" spans="1:16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946276</v>
      </c>
      <c r="L48" s="46">
        <v>0</v>
      </c>
      <c r="M48" s="46">
        <v>0</v>
      </c>
      <c r="N48" s="46">
        <f t="shared" ref="N48:N55" si="13">SUM(D48:M48)</f>
        <v>946276</v>
      </c>
      <c r="O48" s="47">
        <f t="shared" si="9"/>
        <v>69.258288809192706</v>
      </c>
      <c r="P48" s="9"/>
    </row>
    <row r="49" spans="1:119">
      <c r="A49" s="12"/>
      <c r="B49" s="25">
        <v>361.4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-1399246</v>
      </c>
      <c r="L49" s="46">
        <v>0</v>
      </c>
      <c r="M49" s="46">
        <v>0</v>
      </c>
      <c r="N49" s="46">
        <f t="shared" si="13"/>
        <v>-1399246</v>
      </c>
      <c r="O49" s="47">
        <f t="shared" si="9"/>
        <v>-102.41132986898924</v>
      </c>
      <c r="P49" s="9"/>
    </row>
    <row r="50" spans="1:119">
      <c r="A50" s="12"/>
      <c r="B50" s="25">
        <v>362</v>
      </c>
      <c r="C50" s="20" t="s">
        <v>56</v>
      </c>
      <c r="D50" s="46">
        <v>838267</v>
      </c>
      <c r="E50" s="46">
        <v>0</v>
      </c>
      <c r="F50" s="46">
        <v>0</v>
      </c>
      <c r="G50" s="46">
        <v>0</v>
      </c>
      <c r="H50" s="46">
        <v>0</v>
      </c>
      <c r="I50" s="46">
        <v>768334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1606601</v>
      </c>
      <c r="O50" s="47">
        <f t="shared" si="9"/>
        <v>117.58771865622484</v>
      </c>
      <c r="P50" s="9"/>
    </row>
    <row r="51" spans="1:119">
      <c r="A51" s="12"/>
      <c r="B51" s="25">
        <v>364</v>
      </c>
      <c r="C51" s="20" t="s">
        <v>57</v>
      </c>
      <c r="D51" s="46">
        <v>322789</v>
      </c>
      <c r="E51" s="46">
        <v>0</v>
      </c>
      <c r="F51" s="46">
        <v>0</v>
      </c>
      <c r="G51" s="46">
        <v>0</v>
      </c>
      <c r="H51" s="46">
        <v>0</v>
      </c>
      <c r="I51" s="46">
        <v>11304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334093</v>
      </c>
      <c r="O51" s="47">
        <f t="shared" si="9"/>
        <v>24.452389665520016</v>
      </c>
      <c r="P51" s="9"/>
    </row>
    <row r="52" spans="1:119">
      <c r="A52" s="12"/>
      <c r="B52" s="25">
        <v>365</v>
      </c>
      <c r="C52" s="20" t="s">
        <v>58</v>
      </c>
      <c r="D52" s="46">
        <v>3056</v>
      </c>
      <c r="E52" s="46">
        <v>0</v>
      </c>
      <c r="F52" s="46">
        <v>0</v>
      </c>
      <c r="G52" s="46">
        <v>0</v>
      </c>
      <c r="H52" s="46">
        <v>0</v>
      </c>
      <c r="I52" s="46">
        <v>3000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6056</v>
      </c>
      <c r="O52" s="47">
        <f t="shared" si="9"/>
        <v>0.4432408695015736</v>
      </c>
      <c r="P52" s="9"/>
    </row>
    <row r="53" spans="1:119">
      <c r="A53" s="12"/>
      <c r="B53" s="25">
        <v>366</v>
      </c>
      <c r="C53" s="20" t="s">
        <v>59</v>
      </c>
      <c r="D53" s="46">
        <v>154420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154420</v>
      </c>
      <c r="O53" s="47">
        <f t="shared" si="9"/>
        <v>11.302056649344946</v>
      </c>
      <c r="P53" s="9"/>
    </row>
    <row r="54" spans="1:119">
      <c r="A54" s="12"/>
      <c r="B54" s="25">
        <v>368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2027857</v>
      </c>
      <c r="L54" s="46">
        <v>0</v>
      </c>
      <c r="M54" s="46">
        <v>0</v>
      </c>
      <c r="N54" s="46">
        <f t="shared" si="13"/>
        <v>2027857</v>
      </c>
      <c r="O54" s="47">
        <f t="shared" si="9"/>
        <v>148.41960038058991</v>
      </c>
      <c r="P54" s="9"/>
    </row>
    <row r="55" spans="1:119">
      <c r="A55" s="12"/>
      <c r="B55" s="25">
        <v>369.9</v>
      </c>
      <c r="C55" s="20" t="s">
        <v>61</v>
      </c>
      <c r="D55" s="46">
        <v>361013</v>
      </c>
      <c r="E55" s="46">
        <v>0</v>
      </c>
      <c r="F55" s="46">
        <v>0</v>
      </c>
      <c r="G55" s="46">
        <v>50000</v>
      </c>
      <c r="H55" s="46">
        <v>0</v>
      </c>
      <c r="I55" s="46">
        <v>1906698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2317711</v>
      </c>
      <c r="O55" s="47">
        <f t="shared" si="9"/>
        <v>169.63412134963039</v>
      </c>
      <c r="P55" s="9"/>
    </row>
    <row r="56" spans="1:119" ht="15.75">
      <c r="A56" s="29" t="s">
        <v>37</v>
      </c>
      <c r="B56" s="30"/>
      <c r="C56" s="31"/>
      <c r="D56" s="32">
        <f t="shared" ref="D56:M56" si="14">SUM(D57:D58)</f>
        <v>3212968</v>
      </c>
      <c r="E56" s="32">
        <f t="shared" si="14"/>
        <v>689154</v>
      </c>
      <c r="F56" s="32">
        <f t="shared" si="14"/>
        <v>702389</v>
      </c>
      <c r="G56" s="32">
        <f t="shared" si="14"/>
        <v>2342505</v>
      </c>
      <c r="H56" s="32">
        <f t="shared" si="14"/>
        <v>0</v>
      </c>
      <c r="I56" s="32">
        <f t="shared" si="14"/>
        <v>3008240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9955256</v>
      </c>
      <c r="O56" s="45">
        <f t="shared" si="9"/>
        <v>728.62885164312377</v>
      </c>
      <c r="P56" s="9"/>
    </row>
    <row r="57" spans="1:119">
      <c r="A57" s="12"/>
      <c r="B57" s="25">
        <v>381</v>
      </c>
      <c r="C57" s="20" t="s">
        <v>62</v>
      </c>
      <c r="D57" s="46">
        <v>906837</v>
      </c>
      <c r="E57" s="46">
        <v>689154</v>
      </c>
      <c r="F57" s="46">
        <v>702389</v>
      </c>
      <c r="G57" s="46">
        <v>2342505</v>
      </c>
      <c r="H57" s="46">
        <v>0</v>
      </c>
      <c r="I57" s="46">
        <v>3008240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7649125</v>
      </c>
      <c r="O57" s="47">
        <f t="shared" si="9"/>
        <v>559.84227475664204</v>
      </c>
      <c r="P57" s="9"/>
    </row>
    <row r="58" spans="1:119" ht="15.75" thickBot="1">
      <c r="A58" s="12"/>
      <c r="B58" s="25">
        <v>382</v>
      </c>
      <c r="C58" s="20" t="s">
        <v>72</v>
      </c>
      <c r="D58" s="46">
        <v>2306131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2306131</v>
      </c>
      <c r="O58" s="47">
        <f t="shared" si="9"/>
        <v>168.78657688648173</v>
      </c>
      <c r="P58" s="9"/>
    </row>
    <row r="59" spans="1:119" ht="16.5" thickBot="1">
      <c r="A59" s="14" t="s">
        <v>48</v>
      </c>
      <c r="B59" s="23"/>
      <c r="C59" s="22"/>
      <c r="D59" s="15">
        <f t="shared" ref="D59:M59" si="15">SUM(D5,D14,D20,D31,D42,D46,D56)</f>
        <v>24846758</v>
      </c>
      <c r="E59" s="15">
        <f t="shared" si="15"/>
        <v>1134987</v>
      </c>
      <c r="F59" s="15">
        <f t="shared" si="15"/>
        <v>704250</v>
      </c>
      <c r="G59" s="15">
        <f t="shared" si="15"/>
        <v>2668968</v>
      </c>
      <c r="H59" s="15">
        <f t="shared" si="15"/>
        <v>657</v>
      </c>
      <c r="I59" s="15">
        <f t="shared" si="15"/>
        <v>25639507</v>
      </c>
      <c r="J59" s="15">
        <f t="shared" si="15"/>
        <v>0</v>
      </c>
      <c r="K59" s="15">
        <f t="shared" si="15"/>
        <v>2813656</v>
      </c>
      <c r="L59" s="15">
        <f t="shared" si="15"/>
        <v>0</v>
      </c>
      <c r="M59" s="15">
        <f t="shared" si="15"/>
        <v>0</v>
      </c>
      <c r="N59" s="15">
        <f>SUM(D59:M59)</f>
        <v>57808783</v>
      </c>
      <c r="O59" s="38">
        <f t="shared" si="9"/>
        <v>4231.0461099319327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69</v>
      </c>
      <c r="M61" s="118"/>
      <c r="N61" s="118"/>
      <c r="O61" s="43">
        <v>13663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thickBot="1">
      <c r="A63" s="120" t="s">
        <v>80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13478372</v>
      </c>
      <c r="E5" s="27">
        <f t="shared" si="0"/>
        <v>465782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529747</v>
      </c>
      <c r="L5" s="27">
        <f t="shared" si="0"/>
        <v>0</v>
      </c>
      <c r="M5" s="27">
        <f t="shared" si="0"/>
        <v>0</v>
      </c>
      <c r="N5" s="28">
        <f>SUM(D5:M5)</f>
        <v>14473901</v>
      </c>
      <c r="O5" s="33">
        <f t="shared" ref="O5:O36" si="1">(N5/O$61)</f>
        <v>1043.2392244486089</v>
      </c>
      <c r="P5" s="6"/>
    </row>
    <row r="6" spans="1:133">
      <c r="A6" s="12"/>
      <c r="B6" s="25">
        <v>311</v>
      </c>
      <c r="C6" s="20" t="s">
        <v>2</v>
      </c>
      <c r="D6" s="46">
        <v>10589450</v>
      </c>
      <c r="E6" s="46">
        <v>465782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11055232</v>
      </c>
      <c r="O6" s="47">
        <f t="shared" si="1"/>
        <v>796.83090673201673</v>
      </c>
      <c r="P6" s="9"/>
    </row>
    <row r="7" spans="1:133">
      <c r="A7" s="12"/>
      <c r="B7" s="25">
        <v>312.10000000000002</v>
      </c>
      <c r="C7" s="20" t="s">
        <v>10</v>
      </c>
      <c r="D7" s="46">
        <v>611697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611697</v>
      </c>
      <c r="O7" s="47">
        <f t="shared" si="1"/>
        <v>44.089447888136085</v>
      </c>
      <c r="P7" s="9"/>
    </row>
    <row r="8" spans="1:133">
      <c r="A8" s="12"/>
      <c r="B8" s="25">
        <v>312.51</v>
      </c>
      <c r="C8" s="20" t="s">
        <v>70</v>
      </c>
      <c r="D8" s="46">
        <v>277768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529747</v>
      </c>
      <c r="L8" s="46">
        <v>0</v>
      </c>
      <c r="M8" s="46">
        <v>0</v>
      </c>
      <c r="N8" s="46">
        <f>SUM(D8:M8)</f>
        <v>807515</v>
      </c>
      <c r="O8" s="47">
        <f t="shared" si="1"/>
        <v>58.203474124261206</v>
      </c>
      <c r="P8" s="9"/>
    </row>
    <row r="9" spans="1:133">
      <c r="A9" s="12"/>
      <c r="B9" s="25">
        <v>312.52</v>
      </c>
      <c r="C9" s="20" t="s">
        <v>71</v>
      </c>
      <c r="D9" s="46">
        <v>251979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251979</v>
      </c>
      <c r="O9" s="47">
        <f t="shared" si="1"/>
        <v>18.161957618567104</v>
      </c>
      <c r="P9" s="9"/>
    </row>
    <row r="10" spans="1:133">
      <c r="A10" s="12"/>
      <c r="B10" s="25">
        <v>314.10000000000002</v>
      </c>
      <c r="C10" s="20" t="s">
        <v>11</v>
      </c>
      <c r="D10" s="46">
        <v>636611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636611</v>
      </c>
      <c r="O10" s="47">
        <f t="shared" si="1"/>
        <v>45.885180913939742</v>
      </c>
      <c r="P10" s="9"/>
    </row>
    <row r="11" spans="1:133">
      <c r="A11" s="12"/>
      <c r="B11" s="25">
        <v>314.39999999999998</v>
      </c>
      <c r="C11" s="20" t="s">
        <v>12</v>
      </c>
      <c r="D11" s="46">
        <v>71111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71111</v>
      </c>
      <c r="O11" s="47">
        <f t="shared" si="1"/>
        <v>5.1254865215511032</v>
      </c>
      <c r="P11" s="9"/>
    </row>
    <row r="12" spans="1:133">
      <c r="A12" s="12"/>
      <c r="B12" s="25">
        <v>315</v>
      </c>
      <c r="C12" s="20" t="s">
        <v>13</v>
      </c>
      <c r="D12" s="46">
        <v>894002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894002</v>
      </c>
      <c r="O12" s="47">
        <f t="shared" si="1"/>
        <v>64.437220700591027</v>
      </c>
      <c r="P12" s="9"/>
    </row>
    <row r="13" spans="1:133">
      <c r="A13" s="12"/>
      <c r="B13" s="25">
        <v>316</v>
      </c>
      <c r="C13" s="20" t="s">
        <v>14</v>
      </c>
      <c r="D13" s="46">
        <v>145754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145754</v>
      </c>
      <c r="O13" s="47">
        <f t="shared" si="1"/>
        <v>10.505549949545912</v>
      </c>
      <c r="P13" s="9"/>
    </row>
    <row r="14" spans="1:133" ht="15.75">
      <c r="A14" s="29" t="s">
        <v>104</v>
      </c>
      <c r="B14" s="30"/>
      <c r="C14" s="31"/>
      <c r="D14" s="32">
        <f t="shared" ref="D14:M14" si="3">SUM(D15:D18)</f>
        <v>1598433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1598433</v>
      </c>
      <c r="O14" s="45">
        <f t="shared" si="1"/>
        <v>115.21068185094421</v>
      </c>
      <c r="P14" s="10"/>
    </row>
    <row r="15" spans="1:133">
      <c r="A15" s="12"/>
      <c r="B15" s="25">
        <v>322</v>
      </c>
      <c r="C15" s="20" t="s">
        <v>0</v>
      </c>
      <c r="D15" s="46">
        <v>265540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265540</v>
      </c>
      <c r="O15" s="47">
        <f t="shared" si="1"/>
        <v>19.1393974340493</v>
      </c>
      <c r="P15" s="9"/>
    </row>
    <row r="16" spans="1:133">
      <c r="A16" s="12"/>
      <c r="B16" s="25">
        <v>323.10000000000002</v>
      </c>
      <c r="C16" s="20" t="s">
        <v>16</v>
      </c>
      <c r="D16" s="46">
        <v>1110025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1110025</v>
      </c>
      <c r="O16" s="47">
        <f t="shared" si="1"/>
        <v>80.007568113017157</v>
      </c>
      <c r="P16" s="9"/>
    </row>
    <row r="17" spans="1:16">
      <c r="A17" s="12"/>
      <c r="B17" s="25">
        <v>323.89999999999998</v>
      </c>
      <c r="C17" s="20" t="s">
        <v>17</v>
      </c>
      <c r="D17" s="46">
        <v>121133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121133</v>
      </c>
      <c r="O17" s="47">
        <f t="shared" si="1"/>
        <v>8.7309355629234542</v>
      </c>
      <c r="P17" s="9"/>
    </row>
    <row r="18" spans="1:16">
      <c r="A18" s="12"/>
      <c r="B18" s="25">
        <v>329</v>
      </c>
      <c r="C18" s="20" t="s">
        <v>105</v>
      </c>
      <c r="D18" s="46">
        <v>101735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101735</v>
      </c>
      <c r="O18" s="47">
        <f t="shared" si="1"/>
        <v>7.3327807409543029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SUM(D20:D28)</f>
        <v>2245402</v>
      </c>
      <c r="E19" s="32">
        <f t="shared" si="5"/>
        <v>0</v>
      </c>
      <c r="F19" s="32">
        <f t="shared" si="5"/>
        <v>0</v>
      </c>
      <c r="G19" s="32">
        <f t="shared" si="5"/>
        <v>38190</v>
      </c>
      <c r="H19" s="32">
        <f t="shared" si="5"/>
        <v>0</v>
      </c>
      <c r="I19" s="32">
        <f t="shared" si="5"/>
        <v>2032876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4316468</v>
      </c>
      <c r="O19" s="45">
        <f t="shared" si="1"/>
        <v>311.11921579933687</v>
      </c>
      <c r="P19" s="10"/>
    </row>
    <row r="20" spans="1:16">
      <c r="A20" s="12"/>
      <c r="B20" s="25">
        <v>331.1</v>
      </c>
      <c r="C20" s="20" t="s">
        <v>106</v>
      </c>
      <c r="D20" s="46">
        <v>312980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312980</v>
      </c>
      <c r="O20" s="47">
        <f t="shared" si="1"/>
        <v>22.558742972466483</v>
      </c>
      <c r="P20" s="9"/>
    </row>
    <row r="21" spans="1:16">
      <c r="A21" s="12"/>
      <c r="B21" s="25">
        <v>334.1</v>
      </c>
      <c r="C21" s="20" t="s">
        <v>22</v>
      </c>
      <c r="D21" s="46">
        <v>203060</v>
      </c>
      <c r="E21" s="46">
        <v>0</v>
      </c>
      <c r="F21" s="46">
        <v>0</v>
      </c>
      <c r="G21" s="46">
        <v>38190</v>
      </c>
      <c r="H21" s="46">
        <v>0</v>
      </c>
      <c r="I21" s="46">
        <v>2032876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2274126</v>
      </c>
      <c r="O21" s="47">
        <f t="shared" si="1"/>
        <v>163.91278650713565</v>
      </c>
      <c r="P21" s="9"/>
    </row>
    <row r="22" spans="1:16">
      <c r="A22" s="12"/>
      <c r="B22" s="25">
        <v>335.12</v>
      </c>
      <c r="C22" s="20" t="s">
        <v>24</v>
      </c>
      <c r="D22" s="46">
        <v>557521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557521</v>
      </c>
      <c r="O22" s="47">
        <f t="shared" si="1"/>
        <v>40.184589880351737</v>
      </c>
      <c r="P22" s="9"/>
    </row>
    <row r="23" spans="1:16">
      <c r="A23" s="12"/>
      <c r="B23" s="25">
        <v>335.14</v>
      </c>
      <c r="C23" s="20" t="s">
        <v>25</v>
      </c>
      <c r="D23" s="46">
        <v>14041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14041</v>
      </c>
      <c r="O23" s="47">
        <f t="shared" si="1"/>
        <v>1.0120369035606169</v>
      </c>
      <c r="P23" s="9"/>
    </row>
    <row r="24" spans="1:16">
      <c r="A24" s="12"/>
      <c r="B24" s="25">
        <v>335.15</v>
      </c>
      <c r="C24" s="20" t="s">
        <v>26</v>
      </c>
      <c r="D24" s="46">
        <v>48307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48307</v>
      </c>
      <c r="O24" s="47">
        <f t="shared" si="1"/>
        <v>3.4818365287588295</v>
      </c>
      <c r="P24" s="9"/>
    </row>
    <row r="25" spans="1:16">
      <c r="A25" s="12"/>
      <c r="B25" s="25">
        <v>335.18</v>
      </c>
      <c r="C25" s="20" t="s">
        <v>27</v>
      </c>
      <c r="D25" s="46">
        <v>1043333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1043333</v>
      </c>
      <c r="O25" s="47">
        <f t="shared" si="1"/>
        <v>75.200591033588012</v>
      </c>
      <c r="P25" s="9"/>
    </row>
    <row r="26" spans="1:16">
      <c r="A26" s="12"/>
      <c r="B26" s="25">
        <v>335.21</v>
      </c>
      <c r="C26" s="20" t="s">
        <v>28</v>
      </c>
      <c r="D26" s="46">
        <v>7500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7500</v>
      </c>
      <c r="O26" s="47">
        <f t="shared" si="1"/>
        <v>0.54057950122531351</v>
      </c>
      <c r="P26" s="9"/>
    </row>
    <row r="27" spans="1:16">
      <c r="A27" s="12"/>
      <c r="B27" s="25">
        <v>335.9</v>
      </c>
      <c r="C27" s="20" t="s">
        <v>29</v>
      </c>
      <c r="D27" s="46">
        <v>18606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18606</v>
      </c>
      <c r="O27" s="47">
        <f t="shared" si="1"/>
        <v>1.3410696266397579</v>
      </c>
      <c r="P27" s="9"/>
    </row>
    <row r="28" spans="1:16">
      <c r="A28" s="12"/>
      <c r="B28" s="25">
        <v>338</v>
      </c>
      <c r="C28" s="20" t="s">
        <v>30</v>
      </c>
      <c r="D28" s="46">
        <v>40054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40054</v>
      </c>
      <c r="O28" s="47">
        <f t="shared" si="1"/>
        <v>2.8869828456104942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SUM(D30:D39)</f>
        <v>1470673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20142509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21613182</v>
      </c>
      <c r="O29" s="45">
        <f t="shared" si="1"/>
        <v>1557.8190860602565</v>
      </c>
      <c r="P29" s="10"/>
    </row>
    <row r="30" spans="1:16">
      <c r="A30" s="12"/>
      <c r="B30" s="25">
        <v>341.2</v>
      </c>
      <c r="C30" s="20" t="s">
        <v>38</v>
      </c>
      <c r="D30" s="46">
        <v>51341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51341</v>
      </c>
      <c r="O30" s="47">
        <f t="shared" si="1"/>
        <v>3.7005189563211762</v>
      </c>
      <c r="P30" s="9"/>
    </row>
    <row r="31" spans="1:16">
      <c r="A31" s="12"/>
      <c r="B31" s="25">
        <v>342.1</v>
      </c>
      <c r="C31" s="20" t="s">
        <v>39</v>
      </c>
      <c r="D31" s="46">
        <v>1834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8">SUM(D31:M31)</f>
        <v>1834</v>
      </c>
      <c r="O31" s="47">
        <f t="shared" si="1"/>
        <v>0.13218970736629668</v>
      </c>
      <c r="P31" s="9"/>
    </row>
    <row r="32" spans="1:16">
      <c r="A32" s="12"/>
      <c r="B32" s="25">
        <v>342.2</v>
      </c>
      <c r="C32" s="20" t="s">
        <v>40</v>
      </c>
      <c r="D32" s="46">
        <v>669053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669053</v>
      </c>
      <c r="O32" s="47">
        <f t="shared" si="1"/>
        <v>48.223511604439956</v>
      </c>
      <c r="P32" s="9"/>
    </row>
    <row r="33" spans="1:16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6059068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6059068</v>
      </c>
      <c r="O33" s="47">
        <f t="shared" si="1"/>
        <v>436.72106097736776</v>
      </c>
      <c r="P33" s="9"/>
    </row>
    <row r="34" spans="1:16">
      <c r="A34" s="12"/>
      <c r="B34" s="25">
        <v>343.4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3151729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3151729</v>
      </c>
      <c r="O34" s="47">
        <f t="shared" si="1"/>
        <v>227.16801210898083</v>
      </c>
      <c r="P34" s="9"/>
    </row>
    <row r="35" spans="1:16">
      <c r="A35" s="12"/>
      <c r="B35" s="25">
        <v>343.5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5519655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5519655</v>
      </c>
      <c r="O35" s="47">
        <f t="shared" si="1"/>
        <v>397.84164624477438</v>
      </c>
      <c r="P35" s="9"/>
    </row>
    <row r="36" spans="1:16">
      <c r="A36" s="12"/>
      <c r="B36" s="25">
        <v>343.9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734328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734328</v>
      </c>
      <c r="O36" s="47">
        <f t="shared" si="1"/>
        <v>52.928355196770937</v>
      </c>
      <c r="P36" s="9"/>
    </row>
    <row r="37" spans="1:16">
      <c r="A37" s="12"/>
      <c r="B37" s="25">
        <v>344.5</v>
      </c>
      <c r="C37" s="20" t="s">
        <v>45</v>
      </c>
      <c r="D37" s="46">
        <v>748445</v>
      </c>
      <c r="E37" s="46">
        <v>0</v>
      </c>
      <c r="F37" s="46">
        <v>0</v>
      </c>
      <c r="G37" s="46">
        <v>0</v>
      </c>
      <c r="H37" s="46">
        <v>0</v>
      </c>
      <c r="I37" s="46">
        <v>990598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1739043</v>
      </c>
      <c r="O37" s="47">
        <f t="shared" ref="O37:O59" si="9">(N37/O$61)</f>
        <v>125.34546633991638</v>
      </c>
      <c r="P37" s="9"/>
    </row>
    <row r="38" spans="1:16">
      <c r="A38" s="12"/>
      <c r="B38" s="25">
        <v>344.9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2693244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2693244</v>
      </c>
      <c r="O38" s="47">
        <f t="shared" si="9"/>
        <v>194.12166642640912</v>
      </c>
      <c r="P38" s="9"/>
    </row>
    <row r="39" spans="1:16">
      <c r="A39" s="12"/>
      <c r="B39" s="25">
        <v>347.9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993887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993887</v>
      </c>
      <c r="O39" s="47">
        <f t="shared" si="9"/>
        <v>71.636658497909764</v>
      </c>
      <c r="P39" s="9"/>
    </row>
    <row r="40" spans="1:16" ht="15.75">
      <c r="A40" s="29" t="s">
        <v>36</v>
      </c>
      <c r="B40" s="30"/>
      <c r="C40" s="31"/>
      <c r="D40" s="32">
        <f t="shared" ref="D40:M40" si="10">SUM(D41:D43)</f>
        <v>371934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371934</v>
      </c>
      <c r="O40" s="45">
        <f t="shared" si="9"/>
        <v>26.80798616116477</v>
      </c>
      <c r="P40" s="10"/>
    </row>
    <row r="41" spans="1:16">
      <c r="A41" s="13"/>
      <c r="B41" s="39">
        <v>351.1</v>
      </c>
      <c r="C41" s="21" t="s">
        <v>50</v>
      </c>
      <c r="D41" s="46">
        <v>67437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67437</v>
      </c>
      <c r="O41" s="47">
        <f t="shared" si="9"/>
        <v>4.8606746432175294</v>
      </c>
      <c r="P41" s="9"/>
    </row>
    <row r="42" spans="1:16">
      <c r="A42" s="13"/>
      <c r="B42" s="39">
        <v>354</v>
      </c>
      <c r="C42" s="21" t="s">
        <v>51</v>
      </c>
      <c r="D42" s="46">
        <v>27504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27504</v>
      </c>
      <c r="O42" s="47">
        <f t="shared" si="9"/>
        <v>1.9824131468934698</v>
      </c>
      <c r="P42" s="9"/>
    </row>
    <row r="43" spans="1:16">
      <c r="A43" s="13"/>
      <c r="B43" s="39">
        <v>359</v>
      </c>
      <c r="C43" s="21" t="s">
        <v>52</v>
      </c>
      <c r="D43" s="46">
        <v>276993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276993</v>
      </c>
      <c r="O43" s="47">
        <f t="shared" si="9"/>
        <v>19.964898371053771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SUM(D45:D54)</f>
        <v>1878778</v>
      </c>
      <c r="E44" s="32">
        <f t="shared" si="11"/>
        <v>77152</v>
      </c>
      <c r="F44" s="32">
        <f t="shared" si="11"/>
        <v>11933</v>
      </c>
      <c r="G44" s="32">
        <f t="shared" si="11"/>
        <v>797</v>
      </c>
      <c r="H44" s="32">
        <f t="shared" si="11"/>
        <v>1760</v>
      </c>
      <c r="I44" s="32">
        <f t="shared" si="11"/>
        <v>7814888</v>
      </c>
      <c r="J44" s="32">
        <f t="shared" si="11"/>
        <v>0</v>
      </c>
      <c r="K44" s="32">
        <f t="shared" si="11"/>
        <v>-4818977</v>
      </c>
      <c r="L44" s="32">
        <f t="shared" si="11"/>
        <v>0</v>
      </c>
      <c r="M44" s="32">
        <f t="shared" si="11"/>
        <v>0</v>
      </c>
      <c r="N44" s="32">
        <f>SUM(D44:M44)</f>
        <v>4966331</v>
      </c>
      <c r="O44" s="45">
        <f t="shared" si="9"/>
        <v>357.95956465330835</v>
      </c>
      <c r="P44" s="10"/>
    </row>
    <row r="45" spans="1:16">
      <c r="A45" s="12"/>
      <c r="B45" s="25">
        <v>361.1</v>
      </c>
      <c r="C45" s="20" t="s">
        <v>53</v>
      </c>
      <c r="D45" s="46">
        <v>335543</v>
      </c>
      <c r="E45" s="46">
        <v>77152</v>
      </c>
      <c r="F45" s="46">
        <v>11933</v>
      </c>
      <c r="G45" s="46">
        <v>797</v>
      </c>
      <c r="H45" s="46">
        <v>1760</v>
      </c>
      <c r="I45" s="46">
        <v>627860</v>
      </c>
      <c r="J45" s="46">
        <v>0</v>
      </c>
      <c r="K45" s="46">
        <v>701422</v>
      </c>
      <c r="L45" s="46">
        <v>0</v>
      </c>
      <c r="M45" s="46">
        <v>0</v>
      </c>
      <c r="N45" s="46">
        <f>SUM(D45:M45)</f>
        <v>1756467</v>
      </c>
      <c r="O45" s="47">
        <f t="shared" si="9"/>
        <v>126.60134063716303</v>
      </c>
      <c r="P45" s="9"/>
    </row>
    <row r="46" spans="1:16">
      <c r="A46" s="12"/>
      <c r="B46" s="25">
        <v>361.3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-7212999</v>
      </c>
      <c r="L46" s="46">
        <v>0</v>
      </c>
      <c r="M46" s="46">
        <v>0</v>
      </c>
      <c r="N46" s="46">
        <f t="shared" ref="N46:N54" si="12">SUM(D46:M46)</f>
        <v>-7212999</v>
      </c>
      <c r="O46" s="47">
        <f t="shared" si="9"/>
        <v>-519.89325356782467</v>
      </c>
      <c r="P46" s="9"/>
    </row>
    <row r="47" spans="1:16">
      <c r="A47" s="12"/>
      <c r="B47" s="25">
        <v>361.4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-111081</v>
      </c>
      <c r="L47" s="46">
        <v>0</v>
      </c>
      <c r="M47" s="46">
        <v>0</v>
      </c>
      <c r="N47" s="46">
        <f t="shared" si="12"/>
        <v>-111081</v>
      </c>
      <c r="O47" s="47">
        <f t="shared" si="9"/>
        <v>-8.0064148767478738</v>
      </c>
      <c r="P47" s="9"/>
    </row>
    <row r="48" spans="1:16">
      <c r="A48" s="12"/>
      <c r="B48" s="25">
        <v>362</v>
      </c>
      <c r="C48" s="20" t="s">
        <v>56</v>
      </c>
      <c r="D48" s="46">
        <v>803217</v>
      </c>
      <c r="E48" s="46">
        <v>0</v>
      </c>
      <c r="F48" s="46">
        <v>0</v>
      </c>
      <c r="G48" s="46">
        <v>0</v>
      </c>
      <c r="H48" s="46">
        <v>0</v>
      </c>
      <c r="I48" s="46">
        <v>704073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1507290</v>
      </c>
      <c r="O48" s="47">
        <f t="shared" si="9"/>
        <v>108.64134352025371</v>
      </c>
      <c r="P48" s="9"/>
    </row>
    <row r="49" spans="1:119">
      <c r="A49" s="12"/>
      <c r="B49" s="25">
        <v>363.11</v>
      </c>
      <c r="C49" s="20" t="s">
        <v>18</v>
      </c>
      <c r="D49" s="46">
        <v>51509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51509</v>
      </c>
      <c r="O49" s="47">
        <f t="shared" si="9"/>
        <v>3.7126279371486235</v>
      </c>
      <c r="P49" s="9"/>
    </row>
    <row r="50" spans="1:119">
      <c r="A50" s="12"/>
      <c r="B50" s="25">
        <v>364</v>
      </c>
      <c r="C50" s="20" t="s">
        <v>57</v>
      </c>
      <c r="D50" s="46">
        <v>101184</v>
      </c>
      <c r="E50" s="46">
        <v>0</v>
      </c>
      <c r="F50" s="46">
        <v>0</v>
      </c>
      <c r="G50" s="46">
        <v>0</v>
      </c>
      <c r="H50" s="46">
        <v>0</v>
      </c>
      <c r="I50" s="46">
        <v>10093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111277</v>
      </c>
      <c r="O50" s="47">
        <f t="shared" si="9"/>
        <v>8.0205420210465626</v>
      </c>
      <c r="P50" s="9"/>
    </row>
    <row r="51" spans="1:119">
      <c r="A51" s="12"/>
      <c r="B51" s="25">
        <v>365</v>
      </c>
      <c r="C51" s="20" t="s">
        <v>58</v>
      </c>
      <c r="D51" s="46">
        <v>9266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9266</v>
      </c>
      <c r="O51" s="47">
        <f t="shared" si="9"/>
        <v>0.6678679544471674</v>
      </c>
      <c r="P51" s="9"/>
    </row>
    <row r="52" spans="1:119">
      <c r="A52" s="12"/>
      <c r="B52" s="25">
        <v>366</v>
      </c>
      <c r="C52" s="20" t="s">
        <v>59</v>
      </c>
      <c r="D52" s="46">
        <v>212924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212924</v>
      </c>
      <c r="O52" s="47">
        <f t="shared" si="9"/>
        <v>15.346979962519821</v>
      </c>
      <c r="P52" s="9"/>
    </row>
    <row r="53" spans="1:119">
      <c r="A53" s="12"/>
      <c r="B53" s="25">
        <v>368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1803681</v>
      </c>
      <c r="L53" s="46">
        <v>0</v>
      </c>
      <c r="M53" s="46">
        <v>0</v>
      </c>
      <c r="N53" s="46">
        <f t="shared" si="12"/>
        <v>1803681</v>
      </c>
      <c r="O53" s="47">
        <f t="shared" si="9"/>
        <v>130.00439671327663</v>
      </c>
      <c r="P53" s="9"/>
    </row>
    <row r="54" spans="1:119">
      <c r="A54" s="12"/>
      <c r="B54" s="25">
        <v>369.9</v>
      </c>
      <c r="C54" s="20" t="s">
        <v>61</v>
      </c>
      <c r="D54" s="46">
        <v>365135</v>
      </c>
      <c r="E54" s="46">
        <v>0</v>
      </c>
      <c r="F54" s="46">
        <v>0</v>
      </c>
      <c r="G54" s="46">
        <v>0</v>
      </c>
      <c r="H54" s="46">
        <v>0</v>
      </c>
      <c r="I54" s="46">
        <v>6472862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6837997</v>
      </c>
      <c r="O54" s="47">
        <f t="shared" si="9"/>
        <v>492.86413435202536</v>
      </c>
      <c r="P54" s="9"/>
    </row>
    <row r="55" spans="1:119" ht="15.75">
      <c r="A55" s="29" t="s">
        <v>37</v>
      </c>
      <c r="B55" s="30"/>
      <c r="C55" s="31"/>
      <c r="D55" s="32">
        <f t="shared" ref="D55:M55" si="13">SUM(D56:D58)</f>
        <v>3834006</v>
      </c>
      <c r="E55" s="32">
        <f t="shared" si="13"/>
        <v>706445</v>
      </c>
      <c r="F55" s="32">
        <f t="shared" si="13"/>
        <v>487571</v>
      </c>
      <c r="G55" s="32">
        <f t="shared" si="13"/>
        <v>349312</v>
      </c>
      <c r="H55" s="32">
        <f t="shared" si="13"/>
        <v>0</v>
      </c>
      <c r="I55" s="32">
        <f t="shared" si="13"/>
        <v>2878695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8256029</v>
      </c>
      <c r="O55" s="45">
        <f t="shared" si="9"/>
        <v>595.07200518956324</v>
      </c>
      <c r="P55" s="9"/>
    </row>
    <row r="56" spans="1:119">
      <c r="A56" s="12"/>
      <c r="B56" s="25">
        <v>381</v>
      </c>
      <c r="C56" s="20" t="s">
        <v>62</v>
      </c>
      <c r="D56" s="46">
        <v>1158154</v>
      </c>
      <c r="E56" s="46">
        <v>706445</v>
      </c>
      <c r="F56" s="46">
        <v>487571</v>
      </c>
      <c r="G56" s="46">
        <v>349312</v>
      </c>
      <c r="H56" s="46">
        <v>0</v>
      </c>
      <c r="I56" s="46">
        <v>2873695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5575177</v>
      </c>
      <c r="O56" s="47">
        <f t="shared" si="9"/>
        <v>401.84352025371197</v>
      </c>
      <c r="P56" s="9"/>
    </row>
    <row r="57" spans="1:119">
      <c r="A57" s="12"/>
      <c r="B57" s="25">
        <v>382</v>
      </c>
      <c r="C57" s="20" t="s">
        <v>72</v>
      </c>
      <c r="D57" s="46">
        <v>2675852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2675852</v>
      </c>
      <c r="O57" s="47">
        <f t="shared" si="9"/>
        <v>192.86809860170104</v>
      </c>
      <c r="P57" s="9"/>
    </row>
    <row r="58" spans="1:119" ht="15.75" thickBot="1">
      <c r="A58" s="12"/>
      <c r="B58" s="25">
        <v>389.4</v>
      </c>
      <c r="C58" s="20" t="s">
        <v>107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5000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5000</v>
      </c>
      <c r="O58" s="47">
        <f t="shared" si="9"/>
        <v>0.36038633415020904</v>
      </c>
      <c r="P58" s="9"/>
    </row>
    <row r="59" spans="1:119" ht="16.5" thickBot="1">
      <c r="A59" s="14" t="s">
        <v>48</v>
      </c>
      <c r="B59" s="23"/>
      <c r="C59" s="22"/>
      <c r="D59" s="15">
        <f t="shared" ref="D59:M59" si="14">SUM(D5,D14,D19,D29,D40,D44,D55)</f>
        <v>24877598</v>
      </c>
      <c r="E59" s="15">
        <f t="shared" si="14"/>
        <v>1249379</v>
      </c>
      <c r="F59" s="15">
        <f t="shared" si="14"/>
        <v>499504</v>
      </c>
      <c r="G59" s="15">
        <f t="shared" si="14"/>
        <v>388299</v>
      </c>
      <c r="H59" s="15">
        <f t="shared" si="14"/>
        <v>1760</v>
      </c>
      <c r="I59" s="15">
        <f t="shared" si="14"/>
        <v>32868968</v>
      </c>
      <c r="J59" s="15">
        <f t="shared" si="14"/>
        <v>0</v>
      </c>
      <c r="K59" s="15">
        <f t="shared" si="14"/>
        <v>-4289230</v>
      </c>
      <c r="L59" s="15">
        <f t="shared" si="14"/>
        <v>0</v>
      </c>
      <c r="M59" s="15">
        <f t="shared" si="14"/>
        <v>0</v>
      </c>
      <c r="N59" s="15">
        <f>SUM(D59:M59)</f>
        <v>55596278</v>
      </c>
      <c r="O59" s="38">
        <f t="shared" si="9"/>
        <v>4007.2277641631831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108</v>
      </c>
      <c r="M61" s="118"/>
      <c r="N61" s="118"/>
      <c r="O61" s="43">
        <v>13874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SUM(D6:D13)</f>
        <v>19532545</v>
      </c>
      <c r="E5" s="27">
        <f t="shared" si="0"/>
        <v>983266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434728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20950539</v>
      </c>
      <c r="P5" s="33">
        <f t="shared" ref="P5:P36" si="1">(O5/P$63)</f>
        <v>1365.2117164081847</v>
      </c>
      <c r="Q5" s="6"/>
    </row>
    <row r="6" spans="1:134">
      <c r="A6" s="12"/>
      <c r="B6" s="25">
        <v>311</v>
      </c>
      <c r="C6" s="20" t="s">
        <v>2</v>
      </c>
      <c r="D6" s="46">
        <v>15698432</v>
      </c>
      <c r="E6" s="46">
        <v>983266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16681698</v>
      </c>
      <c r="P6" s="47">
        <f t="shared" si="1"/>
        <v>1087.03883748208</v>
      </c>
      <c r="Q6" s="9"/>
    </row>
    <row r="7" spans="1:134">
      <c r="A7" s="12"/>
      <c r="B7" s="25">
        <v>312.41000000000003</v>
      </c>
      <c r="C7" s="20" t="s">
        <v>170</v>
      </c>
      <c r="D7" s="46">
        <v>525769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525769</v>
      </c>
      <c r="P7" s="47">
        <f t="shared" si="1"/>
        <v>34.260980059950477</v>
      </c>
      <c r="Q7" s="9"/>
    </row>
    <row r="8" spans="1:134">
      <c r="A8" s="12"/>
      <c r="B8" s="25">
        <v>312.51</v>
      </c>
      <c r="C8" s="20" t="s">
        <v>70</v>
      </c>
      <c r="D8" s="46">
        <v>200389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233585</v>
      </c>
      <c r="L8" s="46">
        <v>0</v>
      </c>
      <c r="M8" s="46">
        <v>0</v>
      </c>
      <c r="N8" s="46">
        <v>0</v>
      </c>
      <c r="O8" s="46">
        <f t="shared" si="2"/>
        <v>433974</v>
      </c>
      <c r="P8" s="47">
        <f t="shared" si="1"/>
        <v>28.279291020461358</v>
      </c>
      <c r="Q8" s="9"/>
    </row>
    <row r="9" spans="1:134">
      <c r="A9" s="12"/>
      <c r="B9" s="25">
        <v>312.52</v>
      </c>
      <c r="C9" s="20" t="s">
        <v>89</v>
      </c>
      <c r="D9" s="46">
        <v>233585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201143</v>
      </c>
      <c r="L9" s="46">
        <v>0</v>
      </c>
      <c r="M9" s="46">
        <v>0</v>
      </c>
      <c r="N9" s="46">
        <v>0</v>
      </c>
      <c r="O9" s="46">
        <f t="shared" si="2"/>
        <v>434728</v>
      </c>
      <c r="P9" s="47">
        <f t="shared" si="1"/>
        <v>28.328424345106217</v>
      </c>
      <c r="Q9" s="9"/>
    </row>
    <row r="10" spans="1:134">
      <c r="A10" s="12"/>
      <c r="B10" s="25">
        <v>314.10000000000002</v>
      </c>
      <c r="C10" s="20" t="s">
        <v>11</v>
      </c>
      <c r="D10" s="46">
        <v>1741517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1741517</v>
      </c>
      <c r="P10" s="47">
        <f t="shared" si="1"/>
        <v>113.48344845562362</v>
      </c>
      <c r="Q10" s="9"/>
    </row>
    <row r="11" spans="1:134">
      <c r="A11" s="12"/>
      <c r="B11" s="25">
        <v>314.39999999999998</v>
      </c>
      <c r="C11" s="20" t="s">
        <v>12</v>
      </c>
      <c r="D11" s="46">
        <v>43111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43111</v>
      </c>
      <c r="P11" s="47">
        <f t="shared" si="1"/>
        <v>2.8092662583083539</v>
      </c>
      <c r="Q11" s="9"/>
    </row>
    <row r="12" spans="1:134">
      <c r="A12" s="12"/>
      <c r="B12" s="25">
        <v>315.10000000000002</v>
      </c>
      <c r="C12" s="20" t="s">
        <v>180</v>
      </c>
      <c r="D12" s="46">
        <v>951938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951938</v>
      </c>
      <c r="P12" s="47">
        <f t="shared" si="1"/>
        <v>62.03166949042096</v>
      </c>
      <c r="Q12" s="9"/>
    </row>
    <row r="13" spans="1:134">
      <c r="A13" s="12"/>
      <c r="B13" s="25">
        <v>316</v>
      </c>
      <c r="C13" s="20" t="s">
        <v>91</v>
      </c>
      <c r="D13" s="46">
        <v>137804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137804</v>
      </c>
      <c r="P13" s="47">
        <f t="shared" si="1"/>
        <v>8.979799296233546</v>
      </c>
      <c r="Q13" s="9"/>
    </row>
    <row r="14" spans="1:134" ht="15.75">
      <c r="A14" s="29" t="s">
        <v>15</v>
      </c>
      <c r="B14" s="30"/>
      <c r="C14" s="31"/>
      <c r="D14" s="32">
        <f t="shared" ref="D14:N14" si="3">SUM(D15:D20)</f>
        <v>3943181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34822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3978003</v>
      </c>
      <c r="P14" s="45">
        <f t="shared" si="1"/>
        <v>259.22083930665974</v>
      </c>
      <c r="Q14" s="10"/>
    </row>
    <row r="15" spans="1:134">
      <c r="A15" s="12"/>
      <c r="B15" s="25">
        <v>322</v>
      </c>
      <c r="C15" s="20" t="s">
        <v>172</v>
      </c>
      <c r="D15" s="46">
        <v>1147423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1147423</v>
      </c>
      <c r="P15" s="47">
        <f t="shared" si="1"/>
        <v>74.770168121986188</v>
      </c>
      <c r="Q15" s="9"/>
    </row>
    <row r="16" spans="1:134">
      <c r="A16" s="12"/>
      <c r="B16" s="25">
        <v>322.89999999999998</v>
      </c>
      <c r="C16" s="20" t="s">
        <v>181</v>
      </c>
      <c r="D16" s="46">
        <v>427777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427777</v>
      </c>
      <c r="P16" s="47">
        <f t="shared" si="1"/>
        <v>27.875472435813894</v>
      </c>
      <c r="Q16" s="9"/>
    </row>
    <row r="17" spans="1:17">
      <c r="A17" s="12"/>
      <c r="B17" s="25">
        <v>323.10000000000002</v>
      </c>
      <c r="C17" s="20" t="s">
        <v>16</v>
      </c>
      <c r="D17" s="46">
        <v>1584237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1584237</v>
      </c>
      <c r="P17" s="47">
        <f t="shared" si="1"/>
        <v>103.23452365437248</v>
      </c>
      <c r="Q17" s="9"/>
    </row>
    <row r="18" spans="1:17">
      <c r="A18" s="12"/>
      <c r="B18" s="25">
        <v>323.39999999999998</v>
      </c>
      <c r="C18" s="20" t="s">
        <v>112</v>
      </c>
      <c r="D18" s="46">
        <v>61570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61570</v>
      </c>
      <c r="P18" s="47">
        <f t="shared" si="1"/>
        <v>4.0121204222598719</v>
      </c>
      <c r="Q18" s="9"/>
    </row>
    <row r="19" spans="1:17">
      <c r="A19" s="12"/>
      <c r="B19" s="25">
        <v>323.60000000000002</v>
      </c>
      <c r="C19" s="20" t="s">
        <v>182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34822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34822</v>
      </c>
      <c r="P19" s="47">
        <f t="shared" si="1"/>
        <v>2.2691255050175942</v>
      </c>
      <c r="Q19" s="9"/>
    </row>
    <row r="20" spans="1:17">
      <c r="A20" s="12"/>
      <c r="B20" s="25">
        <v>323.89999999999998</v>
      </c>
      <c r="C20" s="20" t="s">
        <v>17</v>
      </c>
      <c r="D20" s="46">
        <v>722174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722174</v>
      </c>
      <c r="P20" s="47">
        <f t="shared" si="1"/>
        <v>47.059429167209693</v>
      </c>
      <c r="Q20" s="9"/>
    </row>
    <row r="21" spans="1:17" ht="15.75">
      <c r="A21" s="29" t="s">
        <v>174</v>
      </c>
      <c r="B21" s="30"/>
      <c r="C21" s="31"/>
      <c r="D21" s="32">
        <f t="shared" ref="D21:N21" si="5">SUM(D22:D30)</f>
        <v>10583311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5262527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15845838</v>
      </c>
      <c r="P21" s="45">
        <f t="shared" si="1"/>
        <v>1032.5712237716668</v>
      </c>
      <c r="Q21" s="10"/>
    </row>
    <row r="22" spans="1:17">
      <c r="A22" s="12"/>
      <c r="B22" s="25">
        <v>331.1</v>
      </c>
      <c r="C22" s="20" t="s">
        <v>106</v>
      </c>
      <c r="D22" s="46">
        <v>7983893</v>
      </c>
      <c r="E22" s="46">
        <v>0</v>
      </c>
      <c r="F22" s="46">
        <v>0</v>
      </c>
      <c r="G22" s="46">
        <v>0</v>
      </c>
      <c r="H22" s="46">
        <v>0</v>
      </c>
      <c r="I22" s="46">
        <v>4535516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12519409</v>
      </c>
      <c r="P22" s="47">
        <f t="shared" si="1"/>
        <v>815.8092662583083</v>
      </c>
      <c r="Q22" s="9"/>
    </row>
    <row r="23" spans="1:17">
      <c r="A23" s="12"/>
      <c r="B23" s="25">
        <v>334.1</v>
      </c>
      <c r="C23" s="20" t="s">
        <v>22</v>
      </c>
      <c r="D23" s="46">
        <v>3136</v>
      </c>
      <c r="E23" s="46">
        <v>0</v>
      </c>
      <c r="F23" s="46">
        <v>0</v>
      </c>
      <c r="G23" s="46">
        <v>0</v>
      </c>
      <c r="H23" s="46">
        <v>0</v>
      </c>
      <c r="I23" s="46">
        <v>727011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7" si="6">SUM(D23:N23)</f>
        <v>730147</v>
      </c>
      <c r="P23" s="47">
        <f t="shared" si="1"/>
        <v>47.578978235370784</v>
      </c>
      <c r="Q23" s="9"/>
    </row>
    <row r="24" spans="1:17">
      <c r="A24" s="12"/>
      <c r="B24" s="25">
        <v>335.14</v>
      </c>
      <c r="C24" s="20" t="s">
        <v>93</v>
      </c>
      <c r="D24" s="46">
        <v>7875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7875</v>
      </c>
      <c r="P24" s="47">
        <f t="shared" si="1"/>
        <v>0.5131630392284634</v>
      </c>
      <c r="Q24" s="9"/>
    </row>
    <row r="25" spans="1:17">
      <c r="A25" s="12"/>
      <c r="B25" s="25">
        <v>335.15</v>
      </c>
      <c r="C25" s="20" t="s">
        <v>94</v>
      </c>
      <c r="D25" s="46">
        <v>87607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87607</v>
      </c>
      <c r="P25" s="47">
        <f t="shared" si="1"/>
        <v>5.7087840479603802</v>
      </c>
      <c r="Q25" s="9"/>
    </row>
    <row r="26" spans="1:17">
      <c r="A26" s="12"/>
      <c r="B26" s="25">
        <v>335.18</v>
      </c>
      <c r="C26" s="20" t="s">
        <v>176</v>
      </c>
      <c r="D26" s="46">
        <v>1683076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1683076</v>
      </c>
      <c r="P26" s="47">
        <f t="shared" si="1"/>
        <v>109.67522481428385</v>
      </c>
      <c r="Q26" s="9"/>
    </row>
    <row r="27" spans="1:17">
      <c r="A27" s="12"/>
      <c r="B27" s="25">
        <v>335.23</v>
      </c>
      <c r="C27" s="20" t="s">
        <v>134</v>
      </c>
      <c r="D27" s="46">
        <v>22950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22950</v>
      </c>
      <c r="P27" s="47">
        <f t="shared" si="1"/>
        <v>1.4955037143229506</v>
      </c>
      <c r="Q27" s="9"/>
    </row>
    <row r="28" spans="1:17">
      <c r="A28" s="12"/>
      <c r="B28" s="25">
        <v>335.9</v>
      </c>
      <c r="C28" s="20" t="s">
        <v>29</v>
      </c>
      <c r="D28" s="46">
        <v>653501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29" si="7">SUM(D28:N28)</f>
        <v>653501</v>
      </c>
      <c r="P28" s="47">
        <f t="shared" si="1"/>
        <v>42.584451974455881</v>
      </c>
      <c r="Q28" s="9"/>
    </row>
    <row r="29" spans="1:17">
      <c r="A29" s="12"/>
      <c r="B29" s="25">
        <v>337.2</v>
      </c>
      <c r="C29" s="20" t="s">
        <v>136</v>
      </c>
      <c r="D29" s="46">
        <v>104169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104169</v>
      </c>
      <c r="P29" s="47">
        <f t="shared" si="1"/>
        <v>6.7880229375733094</v>
      </c>
      <c r="Q29" s="9"/>
    </row>
    <row r="30" spans="1:17">
      <c r="A30" s="12"/>
      <c r="B30" s="25">
        <v>338</v>
      </c>
      <c r="C30" s="20" t="s">
        <v>30</v>
      </c>
      <c r="D30" s="46">
        <v>37104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37104</v>
      </c>
      <c r="P30" s="47">
        <f t="shared" si="1"/>
        <v>2.4178287501629088</v>
      </c>
      <c r="Q30" s="9"/>
    </row>
    <row r="31" spans="1:17" ht="15.75">
      <c r="A31" s="29" t="s">
        <v>35</v>
      </c>
      <c r="B31" s="30"/>
      <c r="C31" s="31"/>
      <c r="D31" s="32">
        <f t="shared" ref="D31:N31" si="8">SUM(D32:D41)</f>
        <v>4888788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42261313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>SUM(D31:N31)</f>
        <v>47150101</v>
      </c>
      <c r="P31" s="45">
        <f t="shared" si="1"/>
        <v>3072.4684608367002</v>
      </c>
      <c r="Q31" s="10"/>
    </row>
    <row r="32" spans="1:17">
      <c r="A32" s="12"/>
      <c r="B32" s="25">
        <v>341.2</v>
      </c>
      <c r="C32" s="20" t="s">
        <v>121</v>
      </c>
      <c r="D32" s="46">
        <v>32037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1" si="9">SUM(D32:N32)</f>
        <v>32037</v>
      </c>
      <c r="P32" s="47">
        <f t="shared" si="1"/>
        <v>2.0876449889221949</v>
      </c>
      <c r="Q32" s="9"/>
    </row>
    <row r="33" spans="1:17">
      <c r="A33" s="12"/>
      <c r="B33" s="25">
        <v>341.3</v>
      </c>
      <c r="C33" s="20" t="s">
        <v>137</v>
      </c>
      <c r="D33" s="46">
        <v>18015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18015</v>
      </c>
      <c r="P33" s="47">
        <f t="shared" si="1"/>
        <v>1.1739215430731136</v>
      </c>
      <c r="Q33" s="9"/>
    </row>
    <row r="34" spans="1:17">
      <c r="A34" s="12"/>
      <c r="B34" s="25">
        <v>341.9</v>
      </c>
      <c r="C34" s="20" t="s">
        <v>96</v>
      </c>
      <c r="D34" s="46">
        <v>346797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346797</v>
      </c>
      <c r="P34" s="47">
        <f t="shared" si="1"/>
        <v>22.598527303531863</v>
      </c>
      <c r="Q34" s="9"/>
    </row>
    <row r="35" spans="1:17">
      <c r="A35" s="12"/>
      <c r="B35" s="25">
        <v>342.9</v>
      </c>
      <c r="C35" s="20" t="s">
        <v>138</v>
      </c>
      <c r="D35" s="46">
        <v>1818767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1818767</v>
      </c>
      <c r="P35" s="47">
        <f t="shared" si="1"/>
        <v>118.51733350710283</v>
      </c>
      <c r="Q35" s="9"/>
    </row>
    <row r="36" spans="1:17">
      <c r="A36" s="12"/>
      <c r="B36" s="25">
        <v>343.4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4767115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4767115</v>
      </c>
      <c r="P36" s="47">
        <f t="shared" si="1"/>
        <v>310.64218688909165</v>
      </c>
      <c r="Q36" s="9"/>
    </row>
    <row r="37" spans="1:17">
      <c r="A37" s="12"/>
      <c r="B37" s="25">
        <v>343.6</v>
      </c>
      <c r="C37" s="20" t="s">
        <v>123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24872665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24872665</v>
      </c>
      <c r="P37" s="47">
        <f t="shared" ref="P37:P61" si="10">(O37/P$63)</f>
        <v>1620.7914114427213</v>
      </c>
      <c r="Q37" s="9"/>
    </row>
    <row r="38" spans="1:17">
      <c r="A38" s="12"/>
      <c r="B38" s="25">
        <v>343.7</v>
      </c>
      <c r="C38" s="20" t="s">
        <v>183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44910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44910</v>
      </c>
      <c r="P38" s="47">
        <f t="shared" si="10"/>
        <v>2.9264955037143228</v>
      </c>
      <c r="Q38" s="9"/>
    </row>
    <row r="39" spans="1:17">
      <c r="A39" s="12"/>
      <c r="B39" s="25">
        <v>343.9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1278482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1278482</v>
      </c>
      <c r="P39" s="47">
        <f t="shared" si="10"/>
        <v>83.310439202398015</v>
      </c>
      <c r="Q39" s="9"/>
    </row>
    <row r="40" spans="1:17">
      <c r="A40" s="12"/>
      <c r="B40" s="25">
        <v>344.2</v>
      </c>
      <c r="C40" s="20" t="s">
        <v>97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5502200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5502200</v>
      </c>
      <c r="P40" s="47">
        <f t="shared" si="10"/>
        <v>358.54294278639384</v>
      </c>
      <c r="Q40" s="9"/>
    </row>
    <row r="41" spans="1:17">
      <c r="A41" s="12"/>
      <c r="B41" s="25">
        <v>344.5</v>
      </c>
      <c r="C41" s="20" t="s">
        <v>98</v>
      </c>
      <c r="D41" s="46">
        <v>2673172</v>
      </c>
      <c r="E41" s="46">
        <v>0</v>
      </c>
      <c r="F41" s="46">
        <v>0</v>
      </c>
      <c r="G41" s="46">
        <v>0</v>
      </c>
      <c r="H41" s="46">
        <v>0</v>
      </c>
      <c r="I41" s="46">
        <v>5795941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8469113</v>
      </c>
      <c r="P41" s="47">
        <f t="shared" si="10"/>
        <v>551.87755766975113</v>
      </c>
      <c r="Q41" s="9"/>
    </row>
    <row r="42" spans="1:17" ht="15.75">
      <c r="A42" s="29" t="s">
        <v>36</v>
      </c>
      <c r="B42" s="30"/>
      <c r="C42" s="31"/>
      <c r="D42" s="32">
        <f t="shared" ref="D42:N42" si="11">SUM(D43:D46)</f>
        <v>323946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1"/>
        <v>0</v>
      </c>
      <c r="O42" s="32">
        <f>SUM(D42:N42)</f>
        <v>323946</v>
      </c>
      <c r="P42" s="45">
        <f t="shared" si="10"/>
        <v>21.109474781702072</v>
      </c>
      <c r="Q42" s="10"/>
    </row>
    <row r="43" spans="1:17">
      <c r="A43" s="13"/>
      <c r="B43" s="39">
        <v>351.1</v>
      </c>
      <c r="C43" s="21" t="s">
        <v>50</v>
      </c>
      <c r="D43" s="46">
        <v>21976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21976</v>
      </c>
      <c r="P43" s="47">
        <f t="shared" si="10"/>
        <v>1.4320344063599635</v>
      </c>
      <c r="Q43" s="9"/>
    </row>
    <row r="44" spans="1:17">
      <c r="A44" s="13"/>
      <c r="B44" s="39">
        <v>351.3</v>
      </c>
      <c r="C44" s="21" t="s">
        <v>140</v>
      </c>
      <c r="D44" s="46">
        <v>6602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6" si="12">SUM(D44:N44)</f>
        <v>6602</v>
      </c>
      <c r="P44" s="47">
        <f t="shared" si="10"/>
        <v>0.43020982666492896</v>
      </c>
      <c r="Q44" s="9"/>
    </row>
    <row r="45" spans="1:17">
      <c r="A45" s="13"/>
      <c r="B45" s="39">
        <v>354</v>
      </c>
      <c r="C45" s="21" t="s">
        <v>51</v>
      </c>
      <c r="D45" s="46">
        <v>70996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70996</v>
      </c>
      <c r="P45" s="47">
        <f t="shared" si="10"/>
        <v>4.6263521438811415</v>
      </c>
      <c r="Q45" s="9"/>
    </row>
    <row r="46" spans="1:17">
      <c r="A46" s="13"/>
      <c r="B46" s="39">
        <v>359</v>
      </c>
      <c r="C46" s="21" t="s">
        <v>52</v>
      </c>
      <c r="D46" s="46">
        <v>224372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224372</v>
      </c>
      <c r="P46" s="47">
        <f t="shared" si="10"/>
        <v>14.620878404796038</v>
      </c>
      <c r="Q46" s="9"/>
    </row>
    <row r="47" spans="1:17" ht="15.75">
      <c r="A47" s="29" t="s">
        <v>3</v>
      </c>
      <c r="B47" s="30"/>
      <c r="C47" s="31"/>
      <c r="D47" s="32">
        <f t="shared" ref="D47:N47" si="13">SUM(D48:D55)</f>
        <v>2585265</v>
      </c>
      <c r="E47" s="32">
        <f t="shared" si="13"/>
        <v>16625</v>
      </c>
      <c r="F47" s="32">
        <f t="shared" si="13"/>
        <v>0</v>
      </c>
      <c r="G47" s="32">
        <f t="shared" si="13"/>
        <v>0</v>
      </c>
      <c r="H47" s="32">
        <f t="shared" si="13"/>
        <v>2693</v>
      </c>
      <c r="I47" s="32">
        <f t="shared" si="13"/>
        <v>1376876</v>
      </c>
      <c r="J47" s="32">
        <f t="shared" si="13"/>
        <v>0</v>
      </c>
      <c r="K47" s="32">
        <f t="shared" si="13"/>
        <v>-8400530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32">
        <f>SUM(D47:N47)</f>
        <v>-4419071</v>
      </c>
      <c r="P47" s="45">
        <f t="shared" si="10"/>
        <v>-287.96240062557018</v>
      </c>
      <c r="Q47" s="10"/>
    </row>
    <row r="48" spans="1:17">
      <c r="A48" s="12"/>
      <c r="B48" s="25">
        <v>361.1</v>
      </c>
      <c r="C48" s="20" t="s">
        <v>53</v>
      </c>
      <c r="D48" s="46">
        <v>230248</v>
      </c>
      <c r="E48" s="46">
        <v>16625</v>
      </c>
      <c r="F48" s="46">
        <v>0</v>
      </c>
      <c r="G48" s="46">
        <v>0</v>
      </c>
      <c r="H48" s="46">
        <v>2693</v>
      </c>
      <c r="I48" s="46">
        <v>257014</v>
      </c>
      <c r="J48" s="46">
        <v>0</v>
      </c>
      <c r="K48" s="46">
        <v>2896487</v>
      </c>
      <c r="L48" s="46">
        <v>0</v>
      </c>
      <c r="M48" s="46">
        <v>0</v>
      </c>
      <c r="N48" s="46">
        <v>0</v>
      </c>
      <c r="O48" s="46">
        <f>SUM(D48:N48)</f>
        <v>3403067</v>
      </c>
      <c r="P48" s="47">
        <f t="shared" si="10"/>
        <v>221.75596246578914</v>
      </c>
      <c r="Q48" s="9"/>
    </row>
    <row r="49" spans="1:120">
      <c r="A49" s="12"/>
      <c r="B49" s="25">
        <v>361.3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-16009759</v>
      </c>
      <c r="L49" s="46">
        <v>0</v>
      </c>
      <c r="M49" s="46">
        <v>0</v>
      </c>
      <c r="N49" s="46">
        <v>0</v>
      </c>
      <c r="O49" s="46">
        <f t="shared" ref="O49:O60" si="14">SUM(D49:N49)</f>
        <v>-16009759</v>
      </c>
      <c r="P49" s="47">
        <f t="shared" si="10"/>
        <v>-1043.2528997784439</v>
      </c>
      <c r="Q49" s="9"/>
    </row>
    <row r="50" spans="1:120">
      <c r="A50" s="12"/>
      <c r="B50" s="25">
        <v>361.4</v>
      </c>
      <c r="C50" s="20" t="s">
        <v>142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15081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15081</v>
      </c>
      <c r="P50" s="47">
        <f t="shared" si="10"/>
        <v>0.98273165645770888</v>
      </c>
      <c r="Q50" s="9"/>
    </row>
    <row r="51" spans="1:120">
      <c r="A51" s="12"/>
      <c r="B51" s="25">
        <v>362</v>
      </c>
      <c r="C51" s="20" t="s">
        <v>56</v>
      </c>
      <c r="D51" s="46">
        <v>1294491</v>
      </c>
      <c r="E51" s="46">
        <v>0</v>
      </c>
      <c r="F51" s="46">
        <v>0</v>
      </c>
      <c r="G51" s="46">
        <v>0</v>
      </c>
      <c r="H51" s="46">
        <v>0</v>
      </c>
      <c r="I51" s="46">
        <v>117950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1412441</v>
      </c>
      <c r="P51" s="47">
        <f t="shared" si="10"/>
        <v>92.039684608366997</v>
      </c>
      <c r="Q51" s="9"/>
    </row>
    <row r="52" spans="1:120">
      <c r="A52" s="12"/>
      <c r="B52" s="25">
        <v>364</v>
      </c>
      <c r="C52" s="20" t="s">
        <v>100</v>
      </c>
      <c r="D52" s="46">
        <v>145317</v>
      </c>
      <c r="E52" s="46">
        <v>0</v>
      </c>
      <c r="F52" s="46">
        <v>0</v>
      </c>
      <c r="G52" s="46">
        <v>0</v>
      </c>
      <c r="H52" s="46">
        <v>0</v>
      </c>
      <c r="I52" s="46">
        <v>4036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149353</v>
      </c>
      <c r="P52" s="47">
        <f t="shared" si="10"/>
        <v>9.7323732568747552</v>
      </c>
      <c r="Q52" s="9"/>
    </row>
    <row r="53" spans="1:120">
      <c r="A53" s="12"/>
      <c r="B53" s="25">
        <v>365</v>
      </c>
      <c r="C53" s="20" t="s">
        <v>101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14099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14099</v>
      </c>
      <c r="P53" s="47">
        <f t="shared" si="10"/>
        <v>0.91874104001042622</v>
      </c>
      <c r="Q53" s="9"/>
    </row>
    <row r="54" spans="1:120">
      <c r="A54" s="12"/>
      <c r="B54" s="25">
        <v>368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4697528</v>
      </c>
      <c r="L54" s="46">
        <v>0</v>
      </c>
      <c r="M54" s="46">
        <v>0</v>
      </c>
      <c r="N54" s="46">
        <v>0</v>
      </c>
      <c r="O54" s="46">
        <f t="shared" si="14"/>
        <v>4697528</v>
      </c>
      <c r="P54" s="47">
        <f t="shared" si="10"/>
        <v>306.10765020200705</v>
      </c>
      <c r="Q54" s="9"/>
    </row>
    <row r="55" spans="1:120">
      <c r="A55" s="12"/>
      <c r="B55" s="25">
        <v>369.9</v>
      </c>
      <c r="C55" s="20" t="s">
        <v>61</v>
      </c>
      <c r="D55" s="46">
        <v>915209</v>
      </c>
      <c r="E55" s="46">
        <v>0</v>
      </c>
      <c r="F55" s="46">
        <v>0</v>
      </c>
      <c r="G55" s="46">
        <v>0</v>
      </c>
      <c r="H55" s="46">
        <v>0</v>
      </c>
      <c r="I55" s="46">
        <v>968696</v>
      </c>
      <c r="J55" s="46">
        <v>0</v>
      </c>
      <c r="K55" s="46">
        <v>15214</v>
      </c>
      <c r="L55" s="46">
        <v>0</v>
      </c>
      <c r="M55" s="46">
        <v>0</v>
      </c>
      <c r="N55" s="46">
        <v>0</v>
      </c>
      <c r="O55" s="46">
        <f t="shared" si="14"/>
        <v>1899119</v>
      </c>
      <c r="P55" s="47">
        <f t="shared" si="10"/>
        <v>123.75335592336765</v>
      </c>
      <c r="Q55" s="9"/>
    </row>
    <row r="56" spans="1:120" ht="15.75">
      <c r="A56" s="29" t="s">
        <v>37</v>
      </c>
      <c r="B56" s="30"/>
      <c r="C56" s="31"/>
      <c r="D56" s="32">
        <f t="shared" ref="D56:N56" si="15">SUM(D57:D60)</f>
        <v>7604162</v>
      </c>
      <c r="E56" s="32">
        <f t="shared" si="15"/>
        <v>1538608</v>
      </c>
      <c r="F56" s="32">
        <f t="shared" si="15"/>
        <v>1520532</v>
      </c>
      <c r="G56" s="32">
        <f t="shared" si="15"/>
        <v>0</v>
      </c>
      <c r="H56" s="32">
        <f t="shared" si="15"/>
        <v>0</v>
      </c>
      <c r="I56" s="32">
        <f t="shared" si="15"/>
        <v>4328340</v>
      </c>
      <c r="J56" s="32">
        <f t="shared" si="15"/>
        <v>0</v>
      </c>
      <c r="K56" s="32">
        <f t="shared" si="15"/>
        <v>0</v>
      </c>
      <c r="L56" s="32">
        <f t="shared" si="15"/>
        <v>0</v>
      </c>
      <c r="M56" s="32">
        <f t="shared" si="15"/>
        <v>0</v>
      </c>
      <c r="N56" s="32">
        <f t="shared" si="15"/>
        <v>0</v>
      </c>
      <c r="O56" s="32">
        <f t="shared" si="14"/>
        <v>14991642</v>
      </c>
      <c r="P56" s="45">
        <f t="shared" si="10"/>
        <v>976.90877101524825</v>
      </c>
      <c r="Q56" s="9"/>
    </row>
    <row r="57" spans="1:120">
      <c r="A57" s="12"/>
      <c r="B57" s="25">
        <v>381</v>
      </c>
      <c r="C57" s="20" t="s">
        <v>62</v>
      </c>
      <c r="D57" s="46">
        <v>3444733</v>
      </c>
      <c r="E57" s="46">
        <v>1585155</v>
      </c>
      <c r="F57" s="46">
        <v>1520532</v>
      </c>
      <c r="G57" s="46">
        <v>0</v>
      </c>
      <c r="H57" s="46">
        <v>0</v>
      </c>
      <c r="I57" s="46">
        <v>4308321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10858741</v>
      </c>
      <c r="P57" s="47">
        <f t="shared" si="10"/>
        <v>707.59422650853639</v>
      </c>
      <c r="Q57" s="9"/>
    </row>
    <row r="58" spans="1:120">
      <c r="A58" s="12"/>
      <c r="B58" s="25">
        <v>382</v>
      </c>
      <c r="C58" s="20" t="s">
        <v>72</v>
      </c>
      <c r="D58" s="46">
        <v>4159429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4159429</v>
      </c>
      <c r="P58" s="47">
        <f t="shared" si="10"/>
        <v>271.04320344063598</v>
      </c>
      <c r="Q58" s="9"/>
    </row>
    <row r="59" spans="1:120">
      <c r="A59" s="12"/>
      <c r="B59" s="25">
        <v>383.2</v>
      </c>
      <c r="C59" s="20" t="s">
        <v>186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20019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20019</v>
      </c>
      <c r="P59" s="47">
        <f t="shared" si="10"/>
        <v>1.3045093183891567</v>
      </c>
      <c r="Q59" s="9"/>
    </row>
    <row r="60" spans="1:120" ht="15.75" thickBot="1">
      <c r="A60" s="12"/>
      <c r="B60" s="25">
        <v>389.9</v>
      </c>
      <c r="C60" s="20" t="s">
        <v>184</v>
      </c>
      <c r="D60" s="46">
        <v>0</v>
      </c>
      <c r="E60" s="46">
        <v>-46547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-46547</v>
      </c>
      <c r="P60" s="47">
        <f t="shared" si="10"/>
        <v>-3.0331682523133066</v>
      </c>
      <c r="Q60" s="9"/>
    </row>
    <row r="61" spans="1:120" ht="16.5" thickBot="1">
      <c r="A61" s="14" t="s">
        <v>48</v>
      </c>
      <c r="B61" s="23"/>
      <c r="C61" s="22"/>
      <c r="D61" s="15">
        <f t="shared" ref="D61:N61" si="16">SUM(D5,D14,D21,D31,D42,D47,D56)</f>
        <v>49461198</v>
      </c>
      <c r="E61" s="15">
        <f t="shared" si="16"/>
        <v>2538499</v>
      </c>
      <c r="F61" s="15">
        <f t="shared" si="16"/>
        <v>1520532</v>
      </c>
      <c r="G61" s="15">
        <f t="shared" si="16"/>
        <v>0</v>
      </c>
      <c r="H61" s="15">
        <f t="shared" si="16"/>
        <v>2693</v>
      </c>
      <c r="I61" s="15">
        <f t="shared" si="16"/>
        <v>53263878</v>
      </c>
      <c r="J61" s="15">
        <f t="shared" si="16"/>
        <v>0</v>
      </c>
      <c r="K61" s="15">
        <f t="shared" si="16"/>
        <v>-7965802</v>
      </c>
      <c r="L61" s="15">
        <f t="shared" si="16"/>
        <v>0</v>
      </c>
      <c r="M61" s="15">
        <f t="shared" si="16"/>
        <v>0</v>
      </c>
      <c r="N61" s="15">
        <f t="shared" si="16"/>
        <v>0</v>
      </c>
      <c r="O61" s="15">
        <f>SUM(D61:N61)</f>
        <v>98820998</v>
      </c>
      <c r="P61" s="38">
        <f t="shared" si="10"/>
        <v>6439.5280854945913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118" t="s">
        <v>185</v>
      </c>
      <c r="N63" s="118"/>
      <c r="O63" s="118"/>
      <c r="P63" s="43">
        <v>15346</v>
      </c>
    </row>
    <row r="64" spans="1:120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120" t="s">
        <v>80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SUM(D6:D13)</f>
        <v>18242589</v>
      </c>
      <c r="E5" s="27">
        <f t="shared" si="0"/>
        <v>915485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19158074</v>
      </c>
      <c r="P5" s="33">
        <f t="shared" ref="P5:P36" si="1">(O5/P$64)</f>
        <v>1279.2517361111111</v>
      </c>
      <c r="Q5" s="6"/>
    </row>
    <row r="6" spans="1:134">
      <c r="A6" s="12"/>
      <c r="B6" s="25">
        <v>311</v>
      </c>
      <c r="C6" s="20" t="s">
        <v>2</v>
      </c>
      <c r="D6" s="46">
        <v>14596242</v>
      </c>
      <c r="E6" s="46">
        <v>915485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15511727</v>
      </c>
      <c r="P6" s="47">
        <f t="shared" si="1"/>
        <v>1035.7723691239316</v>
      </c>
      <c r="Q6" s="9"/>
    </row>
    <row r="7" spans="1:134">
      <c r="A7" s="12"/>
      <c r="B7" s="25">
        <v>312.41000000000003</v>
      </c>
      <c r="C7" s="20" t="s">
        <v>170</v>
      </c>
      <c r="D7" s="46">
        <v>485407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485407</v>
      </c>
      <c r="P7" s="47">
        <f t="shared" si="1"/>
        <v>32.412326388888886</v>
      </c>
      <c r="Q7" s="9"/>
    </row>
    <row r="8" spans="1:134">
      <c r="A8" s="12"/>
      <c r="B8" s="25">
        <v>312.51</v>
      </c>
      <c r="C8" s="20" t="s">
        <v>70</v>
      </c>
      <c r="D8" s="46">
        <v>196819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196819</v>
      </c>
      <c r="P8" s="47">
        <f t="shared" si="1"/>
        <v>13.142294337606838</v>
      </c>
      <c r="Q8" s="9"/>
    </row>
    <row r="9" spans="1:134">
      <c r="A9" s="12"/>
      <c r="B9" s="25">
        <v>312.52</v>
      </c>
      <c r="C9" s="20" t="s">
        <v>89</v>
      </c>
      <c r="D9" s="46">
        <v>323274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323274</v>
      </c>
      <c r="P9" s="47">
        <f t="shared" si="1"/>
        <v>21.586137820512821</v>
      </c>
      <c r="Q9" s="9"/>
    </row>
    <row r="10" spans="1:134">
      <c r="A10" s="12"/>
      <c r="B10" s="25">
        <v>314.10000000000002</v>
      </c>
      <c r="C10" s="20" t="s">
        <v>11</v>
      </c>
      <c r="D10" s="46">
        <v>1607257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1607257</v>
      </c>
      <c r="P10" s="47">
        <f t="shared" si="1"/>
        <v>107.32218215811966</v>
      </c>
      <c r="Q10" s="9"/>
    </row>
    <row r="11" spans="1:134">
      <c r="A11" s="12"/>
      <c r="B11" s="25">
        <v>314.39999999999998</v>
      </c>
      <c r="C11" s="20" t="s">
        <v>12</v>
      </c>
      <c r="D11" s="46">
        <v>40856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40856</v>
      </c>
      <c r="P11" s="47">
        <f t="shared" si="1"/>
        <v>2.7280982905982905</v>
      </c>
      <c r="Q11" s="9"/>
    </row>
    <row r="12" spans="1:134">
      <c r="A12" s="12"/>
      <c r="B12" s="25">
        <v>315.2</v>
      </c>
      <c r="C12" s="20" t="s">
        <v>171</v>
      </c>
      <c r="D12" s="46">
        <v>900226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900226</v>
      </c>
      <c r="P12" s="47">
        <f t="shared" si="1"/>
        <v>60.111244658119659</v>
      </c>
      <c r="Q12" s="9"/>
    </row>
    <row r="13" spans="1:134">
      <c r="A13" s="12"/>
      <c r="B13" s="25">
        <v>316</v>
      </c>
      <c r="C13" s="20" t="s">
        <v>91</v>
      </c>
      <c r="D13" s="46">
        <v>92508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92508</v>
      </c>
      <c r="P13" s="47">
        <f t="shared" si="1"/>
        <v>6.177083333333333</v>
      </c>
      <c r="Q13" s="9"/>
    </row>
    <row r="14" spans="1:134" ht="15.75">
      <c r="A14" s="29" t="s">
        <v>15</v>
      </c>
      <c r="B14" s="30"/>
      <c r="C14" s="31"/>
      <c r="D14" s="32">
        <f t="shared" ref="D14:N14" si="3">SUM(D15:D19)</f>
        <v>3060321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76694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1" si="4">SUM(D14:N14)</f>
        <v>3137015</v>
      </c>
      <c r="P14" s="45">
        <f t="shared" si="1"/>
        <v>209.469484508547</v>
      </c>
      <c r="Q14" s="10"/>
    </row>
    <row r="15" spans="1:134">
      <c r="A15" s="12"/>
      <c r="B15" s="25">
        <v>322</v>
      </c>
      <c r="C15" s="20" t="s">
        <v>172</v>
      </c>
      <c r="D15" s="46">
        <v>692423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692423</v>
      </c>
      <c r="P15" s="47">
        <f t="shared" si="1"/>
        <v>46.235510149572647</v>
      </c>
      <c r="Q15" s="9"/>
    </row>
    <row r="16" spans="1:134">
      <c r="A16" s="12"/>
      <c r="B16" s="25">
        <v>323.10000000000002</v>
      </c>
      <c r="C16" s="20" t="s">
        <v>16</v>
      </c>
      <c r="D16" s="46">
        <v>1209503</v>
      </c>
      <c r="E16" s="46">
        <v>0</v>
      </c>
      <c r="F16" s="46">
        <v>0</v>
      </c>
      <c r="G16" s="46">
        <v>0</v>
      </c>
      <c r="H16" s="46">
        <v>0</v>
      </c>
      <c r="I16" s="46">
        <v>76694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1286197</v>
      </c>
      <c r="P16" s="47">
        <f t="shared" si="1"/>
        <v>85.883880876068375</v>
      </c>
      <c r="Q16" s="9"/>
    </row>
    <row r="17" spans="1:17">
      <c r="A17" s="12"/>
      <c r="B17" s="25">
        <v>323.89999999999998</v>
      </c>
      <c r="C17" s="20" t="s">
        <v>17</v>
      </c>
      <c r="D17" s="46">
        <v>521537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521537</v>
      </c>
      <c r="P17" s="47">
        <f t="shared" si="1"/>
        <v>34.824853098290596</v>
      </c>
      <c r="Q17" s="9"/>
    </row>
    <row r="18" spans="1:17">
      <c r="A18" s="12"/>
      <c r="B18" s="25">
        <v>325.10000000000002</v>
      </c>
      <c r="C18" s="20" t="s">
        <v>18</v>
      </c>
      <c r="D18" s="46">
        <v>104903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104903</v>
      </c>
      <c r="P18" s="47">
        <f t="shared" si="1"/>
        <v>7.0047409188034191</v>
      </c>
      <c r="Q18" s="9"/>
    </row>
    <row r="19" spans="1:17">
      <c r="A19" s="12"/>
      <c r="B19" s="25">
        <v>329.5</v>
      </c>
      <c r="C19" s="20" t="s">
        <v>173</v>
      </c>
      <c r="D19" s="46">
        <v>531955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531955</v>
      </c>
      <c r="P19" s="47">
        <f t="shared" si="1"/>
        <v>35.520499465811966</v>
      </c>
      <c r="Q19" s="9"/>
    </row>
    <row r="20" spans="1:17" ht="15.75">
      <c r="A20" s="29" t="s">
        <v>174</v>
      </c>
      <c r="B20" s="30"/>
      <c r="C20" s="31"/>
      <c r="D20" s="32">
        <f t="shared" ref="D20:N20" si="5">SUM(D21:D30)</f>
        <v>5083025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839914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5922939</v>
      </c>
      <c r="P20" s="45">
        <f t="shared" si="1"/>
        <v>395.49539262820514</v>
      </c>
      <c r="Q20" s="10"/>
    </row>
    <row r="21" spans="1:17">
      <c r="A21" s="12"/>
      <c r="B21" s="25">
        <v>331.1</v>
      </c>
      <c r="C21" s="20" t="s">
        <v>106</v>
      </c>
      <c r="D21" s="46">
        <v>811101</v>
      </c>
      <c r="E21" s="46">
        <v>0</v>
      </c>
      <c r="F21" s="46">
        <v>0</v>
      </c>
      <c r="G21" s="46">
        <v>0</v>
      </c>
      <c r="H21" s="46">
        <v>0</v>
      </c>
      <c r="I21" s="46">
        <v>755668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1566769</v>
      </c>
      <c r="P21" s="47">
        <f t="shared" si="1"/>
        <v>104.61865651709402</v>
      </c>
      <c r="Q21" s="9"/>
    </row>
    <row r="22" spans="1:17">
      <c r="A22" s="12"/>
      <c r="B22" s="25">
        <v>334.1</v>
      </c>
      <c r="C22" s="20" t="s">
        <v>22</v>
      </c>
      <c r="D22" s="46">
        <v>445900</v>
      </c>
      <c r="E22" s="46">
        <v>0</v>
      </c>
      <c r="F22" s="46">
        <v>0</v>
      </c>
      <c r="G22" s="46">
        <v>0</v>
      </c>
      <c r="H22" s="46">
        <v>0</v>
      </c>
      <c r="I22" s="46">
        <v>84246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6">SUM(D22:N22)</f>
        <v>530146</v>
      </c>
      <c r="P22" s="47">
        <f t="shared" si="1"/>
        <v>35.399706196581199</v>
      </c>
      <c r="Q22" s="9"/>
    </row>
    <row r="23" spans="1:17">
      <c r="A23" s="12"/>
      <c r="B23" s="25">
        <v>335.125</v>
      </c>
      <c r="C23" s="20" t="s">
        <v>175</v>
      </c>
      <c r="D23" s="46">
        <v>590618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590618</v>
      </c>
      <c r="P23" s="47">
        <f t="shared" si="1"/>
        <v>39.437633547008545</v>
      </c>
      <c r="Q23" s="9"/>
    </row>
    <row r="24" spans="1:17">
      <c r="A24" s="12"/>
      <c r="B24" s="25">
        <v>335.14</v>
      </c>
      <c r="C24" s="20" t="s">
        <v>93</v>
      </c>
      <c r="D24" s="46">
        <v>7015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7015</v>
      </c>
      <c r="P24" s="47">
        <f t="shared" si="1"/>
        <v>0.46841613247863245</v>
      </c>
      <c r="Q24" s="9"/>
    </row>
    <row r="25" spans="1:17">
      <c r="A25" s="12"/>
      <c r="B25" s="25">
        <v>335.15</v>
      </c>
      <c r="C25" s="20" t="s">
        <v>94</v>
      </c>
      <c r="D25" s="46">
        <v>105590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105590</v>
      </c>
      <c r="P25" s="47">
        <f t="shared" si="1"/>
        <v>7.050614316239316</v>
      </c>
      <c r="Q25" s="9"/>
    </row>
    <row r="26" spans="1:17">
      <c r="A26" s="12"/>
      <c r="B26" s="25">
        <v>335.18</v>
      </c>
      <c r="C26" s="20" t="s">
        <v>176</v>
      </c>
      <c r="D26" s="46">
        <v>1451673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1451673</v>
      </c>
      <c r="P26" s="47">
        <f t="shared" si="1"/>
        <v>96.933293269230774</v>
      </c>
      <c r="Q26" s="9"/>
    </row>
    <row r="27" spans="1:17">
      <c r="A27" s="12"/>
      <c r="B27" s="25">
        <v>335.23</v>
      </c>
      <c r="C27" s="20" t="s">
        <v>134</v>
      </c>
      <c r="D27" s="46">
        <v>17653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17653</v>
      </c>
      <c r="P27" s="47">
        <f t="shared" si="1"/>
        <v>1.178752670940171</v>
      </c>
      <c r="Q27" s="9"/>
    </row>
    <row r="28" spans="1:17">
      <c r="A28" s="12"/>
      <c r="B28" s="25">
        <v>335.41</v>
      </c>
      <c r="C28" s="20" t="s">
        <v>135</v>
      </c>
      <c r="D28" s="46">
        <v>21229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21229</v>
      </c>
      <c r="P28" s="47">
        <f t="shared" si="1"/>
        <v>1.4175347222222223</v>
      </c>
      <c r="Q28" s="9"/>
    </row>
    <row r="29" spans="1:17">
      <c r="A29" s="12"/>
      <c r="B29" s="25">
        <v>337.2</v>
      </c>
      <c r="C29" s="20" t="s">
        <v>136</v>
      </c>
      <c r="D29" s="46">
        <v>1592226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1592226</v>
      </c>
      <c r="P29" s="47">
        <f t="shared" si="1"/>
        <v>106.31850961538461</v>
      </c>
      <c r="Q29" s="9"/>
    </row>
    <row r="30" spans="1:17">
      <c r="A30" s="12"/>
      <c r="B30" s="25">
        <v>338</v>
      </c>
      <c r="C30" s="20" t="s">
        <v>30</v>
      </c>
      <c r="D30" s="46">
        <v>40020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40020</v>
      </c>
      <c r="P30" s="47">
        <f t="shared" si="1"/>
        <v>2.672275641025641</v>
      </c>
      <c r="Q30" s="9"/>
    </row>
    <row r="31" spans="1:17" ht="15.75">
      <c r="A31" s="29" t="s">
        <v>35</v>
      </c>
      <c r="B31" s="30"/>
      <c r="C31" s="31"/>
      <c r="D31" s="32">
        <f t="shared" ref="D31:N31" si="7">SUM(D32:D41)</f>
        <v>4277780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35302272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>SUM(D31:N31)</f>
        <v>39580052</v>
      </c>
      <c r="P31" s="45">
        <f t="shared" si="1"/>
        <v>2642.8987713675215</v>
      </c>
      <c r="Q31" s="10"/>
    </row>
    <row r="32" spans="1:17">
      <c r="A32" s="12"/>
      <c r="B32" s="25">
        <v>341.3</v>
      </c>
      <c r="C32" s="20" t="s">
        <v>137</v>
      </c>
      <c r="D32" s="46">
        <v>73449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1" si="8">SUM(D32:N32)</f>
        <v>73449</v>
      </c>
      <c r="P32" s="47">
        <f t="shared" si="1"/>
        <v>4.904447115384615</v>
      </c>
      <c r="Q32" s="9"/>
    </row>
    <row r="33" spans="1:17">
      <c r="A33" s="12"/>
      <c r="B33" s="25">
        <v>342.1</v>
      </c>
      <c r="C33" s="20" t="s">
        <v>39</v>
      </c>
      <c r="D33" s="46">
        <v>10305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10305</v>
      </c>
      <c r="P33" s="47">
        <f t="shared" si="1"/>
        <v>0.68810096153846156</v>
      </c>
      <c r="Q33" s="9"/>
    </row>
    <row r="34" spans="1:17">
      <c r="A34" s="12"/>
      <c r="B34" s="25">
        <v>342.2</v>
      </c>
      <c r="C34" s="20" t="s">
        <v>40</v>
      </c>
      <c r="D34" s="46">
        <v>1768772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1768772</v>
      </c>
      <c r="P34" s="47">
        <f t="shared" si="1"/>
        <v>118.10710470085471</v>
      </c>
      <c r="Q34" s="9"/>
    </row>
    <row r="35" spans="1:17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10945850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10945850</v>
      </c>
      <c r="P35" s="47">
        <f t="shared" si="1"/>
        <v>730.89276175213672</v>
      </c>
      <c r="Q35" s="9"/>
    </row>
    <row r="36" spans="1:17">
      <c r="A36" s="12"/>
      <c r="B36" s="25">
        <v>343.4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4084399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4084399</v>
      </c>
      <c r="P36" s="47">
        <f t="shared" si="1"/>
        <v>272.72963408119659</v>
      </c>
      <c r="Q36" s="9"/>
    </row>
    <row r="37" spans="1:17">
      <c r="A37" s="12"/>
      <c r="B37" s="25">
        <v>343.5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10093797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10093797</v>
      </c>
      <c r="P37" s="47">
        <f t="shared" ref="P37:P62" si="9">(O37/P$64)</f>
        <v>673.99819711538464</v>
      </c>
      <c r="Q37" s="9"/>
    </row>
    <row r="38" spans="1:17">
      <c r="A38" s="12"/>
      <c r="B38" s="25">
        <v>343.9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1135277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1135277</v>
      </c>
      <c r="P38" s="47">
        <f t="shared" si="9"/>
        <v>75.806423611111114</v>
      </c>
      <c r="Q38" s="9"/>
    </row>
    <row r="39" spans="1:17">
      <c r="A39" s="12"/>
      <c r="B39" s="25">
        <v>344.5</v>
      </c>
      <c r="C39" s="20" t="s">
        <v>98</v>
      </c>
      <c r="D39" s="46">
        <v>2425254</v>
      </c>
      <c r="E39" s="46">
        <v>0</v>
      </c>
      <c r="F39" s="46">
        <v>0</v>
      </c>
      <c r="G39" s="46">
        <v>0</v>
      </c>
      <c r="H39" s="46">
        <v>0</v>
      </c>
      <c r="I39" s="46">
        <v>4600640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7025894</v>
      </c>
      <c r="P39" s="47">
        <f t="shared" si="9"/>
        <v>469.14356303418805</v>
      </c>
      <c r="Q39" s="9"/>
    </row>
    <row r="40" spans="1:17">
      <c r="A40" s="12"/>
      <c r="B40" s="25">
        <v>344.9</v>
      </c>
      <c r="C40" s="20" t="s">
        <v>124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3949887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3949887</v>
      </c>
      <c r="P40" s="47">
        <f t="shared" si="9"/>
        <v>263.74779647435895</v>
      </c>
      <c r="Q40" s="9"/>
    </row>
    <row r="41" spans="1:17">
      <c r="A41" s="12"/>
      <c r="B41" s="25">
        <v>347.5</v>
      </c>
      <c r="C41" s="20" t="s">
        <v>153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492422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492422</v>
      </c>
      <c r="P41" s="47">
        <f t="shared" si="9"/>
        <v>32.880742521367523</v>
      </c>
      <c r="Q41" s="9"/>
    </row>
    <row r="42" spans="1:17" ht="15.75">
      <c r="A42" s="29" t="s">
        <v>36</v>
      </c>
      <c r="B42" s="30"/>
      <c r="C42" s="31"/>
      <c r="D42" s="32">
        <f t="shared" ref="D42:N42" si="10">SUM(D43:D47)</f>
        <v>483746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ref="O42:O49" si="11">SUM(D42:N42)</f>
        <v>483746</v>
      </c>
      <c r="P42" s="45">
        <f t="shared" si="9"/>
        <v>32.301415598290596</v>
      </c>
      <c r="Q42" s="10"/>
    </row>
    <row r="43" spans="1:17">
      <c r="A43" s="13"/>
      <c r="B43" s="39">
        <v>351.1</v>
      </c>
      <c r="C43" s="21" t="s">
        <v>50</v>
      </c>
      <c r="D43" s="46">
        <v>18954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18954</v>
      </c>
      <c r="P43" s="47">
        <f t="shared" si="9"/>
        <v>1.265625</v>
      </c>
      <c r="Q43" s="9"/>
    </row>
    <row r="44" spans="1:17">
      <c r="A44" s="13"/>
      <c r="B44" s="39">
        <v>351.2</v>
      </c>
      <c r="C44" s="21" t="s">
        <v>139</v>
      </c>
      <c r="D44" s="46">
        <v>771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771</v>
      </c>
      <c r="P44" s="47">
        <f t="shared" si="9"/>
        <v>5.1482371794871792E-2</v>
      </c>
      <c r="Q44" s="9"/>
    </row>
    <row r="45" spans="1:17">
      <c r="A45" s="13"/>
      <c r="B45" s="39">
        <v>351.3</v>
      </c>
      <c r="C45" s="21" t="s">
        <v>140</v>
      </c>
      <c r="D45" s="46">
        <v>13656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13656</v>
      </c>
      <c r="P45" s="47">
        <f t="shared" si="9"/>
        <v>0.91185897435897434</v>
      </c>
      <c r="Q45" s="9"/>
    </row>
    <row r="46" spans="1:17">
      <c r="A46" s="13"/>
      <c r="B46" s="39">
        <v>354</v>
      </c>
      <c r="C46" s="21" t="s">
        <v>51</v>
      </c>
      <c r="D46" s="46">
        <v>235429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235429</v>
      </c>
      <c r="P46" s="47">
        <f t="shared" si="9"/>
        <v>15.720419337606838</v>
      </c>
      <c r="Q46" s="9"/>
    </row>
    <row r="47" spans="1:17">
      <c r="A47" s="13"/>
      <c r="B47" s="39">
        <v>359</v>
      </c>
      <c r="C47" s="21" t="s">
        <v>52</v>
      </c>
      <c r="D47" s="46">
        <v>214936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214936</v>
      </c>
      <c r="P47" s="47">
        <f t="shared" si="9"/>
        <v>14.352029914529915</v>
      </c>
      <c r="Q47" s="9"/>
    </row>
    <row r="48" spans="1:17" ht="15.75">
      <c r="A48" s="29" t="s">
        <v>3</v>
      </c>
      <c r="B48" s="30"/>
      <c r="C48" s="31"/>
      <c r="D48" s="32">
        <f t="shared" ref="D48:N48" si="12">SUM(D49:D56)</f>
        <v>1910388</v>
      </c>
      <c r="E48" s="32">
        <f t="shared" si="12"/>
        <v>2664</v>
      </c>
      <c r="F48" s="32">
        <f t="shared" si="12"/>
        <v>0</v>
      </c>
      <c r="G48" s="32">
        <f t="shared" si="12"/>
        <v>0</v>
      </c>
      <c r="H48" s="32">
        <f t="shared" si="12"/>
        <v>490</v>
      </c>
      <c r="I48" s="32">
        <f t="shared" si="12"/>
        <v>808857</v>
      </c>
      <c r="J48" s="32">
        <f t="shared" si="12"/>
        <v>0</v>
      </c>
      <c r="K48" s="32">
        <f t="shared" si="12"/>
        <v>23521242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1"/>
        <v>26243641</v>
      </c>
      <c r="P48" s="45">
        <f t="shared" si="9"/>
        <v>1752.379874465812</v>
      </c>
      <c r="Q48" s="10"/>
    </row>
    <row r="49" spans="1:120">
      <c r="A49" s="12"/>
      <c r="B49" s="25">
        <v>361.1</v>
      </c>
      <c r="C49" s="20" t="s">
        <v>53</v>
      </c>
      <c r="D49" s="46">
        <v>43644</v>
      </c>
      <c r="E49" s="46">
        <v>2664</v>
      </c>
      <c r="F49" s="46">
        <v>0</v>
      </c>
      <c r="G49" s="46">
        <v>0</v>
      </c>
      <c r="H49" s="46">
        <v>0</v>
      </c>
      <c r="I49" s="46">
        <v>54135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100443</v>
      </c>
      <c r="P49" s="47">
        <f t="shared" si="9"/>
        <v>6.7069310897435894</v>
      </c>
      <c r="Q49" s="9"/>
    </row>
    <row r="50" spans="1:120">
      <c r="A50" s="12"/>
      <c r="B50" s="25">
        <v>361.3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18759006</v>
      </c>
      <c r="L50" s="46">
        <v>0</v>
      </c>
      <c r="M50" s="46">
        <v>0</v>
      </c>
      <c r="N50" s="46">
        <v>0</v>
      </c>
      <c r="O50" s="46">
        <f t="shared" ref="O50:O56" si="13">SUM(D50:N50)</f>
        <v>18759006</v>
      </c>
      <c r="P50" s="47">
        <f t="shared" si="9"/>
        <v>1252.6045673076924</v>
      </c>
      <c r="Q50" s="9"/>
    </row>
    <row r="51" spans="1:120">
      <c r="A51" s="12"/>
      <c r="B51" s="25">
        <v>362</v>
      </c>
      <c r="C51" s="20" t="s">
        <v>56</v>
      </c>
      <c r="D51" s="46">
        <v>1177922</v>
      </c>
      <c r="E51" s="46">
        <v>0</v>
      </c>
      <c r="F51" s="46">
        <v>0</v>
      </c>
      <c r="G51" s="46">
        <v>0</v>
      </c>
      <c r="H51" s="46">
        <v>490</v>
      </c>
      <c r="I51" s="46">
        <v>100854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1279266</v>
      </c>
      <c r="P51" s="47">
        <f t="shared" si="9"/>
        <v>85.421073717948715</v>
      </c>
      <c r="Q51" s="9"/>
    </row>
    <row r="52" spans="1:120">
      <c r="A52" s="12"/>
      <c r="B52" s="25">
        <v>364</v>
      </c>
      <c r="C52" s="20" t="s">
        <v>100</v>
      </c>
      <c r="D52" s="46">
        <v>176812</v>
      </c>
      <c r="E52" s="46">
        <v>0</v>
      </c>
      <c r="F52" s="46">
        <v>0</v>
      </c>
      <c r="G52" s="46">
        <v>0</v>
      </c>
      <c r="H52" s="46">
        <v>0</v>
      </c>
      <c r="I52" s="46">
        <v>39097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215909</v>
      </c>
      <c r="P52" s="47">
        <f t="shared" si="9"/>
        <v>14.417000534188034</v>
      </c>
      <c r="Q52" s="9"/>
    </row>
    <row r="53" spans="1:120">
      <c r="A53" s="12"/>
      <c r="B53" s="25">
        <v>365</v>
      </c>
      <c r="C53" s="20" t="s">
        <v>101</v>
      </c>
      <c r="D53" s="46">
        <v>674</v>
      </c>
      <c r="E53" s="46">
        <v>0</v>
      </c>
      <c r="F53" s="46">
        <v>0</v>
      </c>
      <c r="G53" s="46">
        <v>0</v>
      </c>
      <c r="H53" s="46">
        <v>0</v>
      </c>
      <c r="I53" s="46">
        <v>6189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6863</v>
      </c>
      <c r="P53" s="47">
        <f t="shared" si="9"/>
        <v>0.45826655982905984</v>
      </c>
      <c r="Q53" s="9"/>
    </row>
    <row r="54" spans="1:120">
      <c r="A54" s="12"/>
      <c r="B54" s="25">
        <v>366</v>
      </c>
      <c r="C54" s="20" t="s">
        <v>59</v>
      </c>
      <c r="D54" s="46">
        <v>65350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65350</v>
      </c>
      <c r="P54" s="47">
        <f t="shared" si="9"/>
        <v>4.3636485042735043</v>
      </c>
      <c r="Q54" s="9"/>
    </row>
    <row r="55" spans="1:120">
      <c r="A55" s="12"/>
      <c r="B55" s="25">
        <v>368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4755492</v>
      </c>
      <c r="L55" s="46">
        <v>0</v>
      </c>
      <c r="M55" s="46">
        <v>0</v>
      </c>
      <c r="N55" s="46">
        <v>0</v>
      </c>
      <c r="O55" s="46">
        <f t="shared" si="13"/>
        <v>4755492</v>
      </c>
      <c r="P55" s="47">
        <f t="shared" si="9"/>
        <v>317.54086538461536</v>
      </c>
      <c r="Q55" s="9"/>
    </row>
    <row r="56" spans="1:120">
      <c r="A56" s="12"/>
      <c r="B56" s="25">
        <v>369.9</v>
      </c>
      <c r="C56" s="20" t="s">
        <v>61</v>
      </c>
      <c r="D56" s="46">
        <v>445986</v>
      </c>
      <c r="E56" s="46">
        <v>0</v>
      </c>
      <c r="F56" s="46">
        <v>0</v>
      </c>
      <c r="G56" s="46">
        <v>0</v>
      </c>
      <c r="H56" s="46">
        <v>0</v>
      </c>
      <c r="I56" s="46">
        <v>608582</v>
      </c>
      <c r="J56" s="46">
        <v>0</v>
      </c>
      <c r="K56" s="46">
        <v>6744</v>
      </c>
      <c r="L56" s="46">
        <v>0</v>
      </c>
      <c r="M56" s="46">
        <v>0</v>
      </c>
      <c r="N56" s="46">
        <v>0</v>
      </c>
      <c r="O56" s="46">
        <f t="shared" si="13"/>
        <v>1061312</v>
      </c>
      <c r="P56" s="47">
        <f t="shared" si="9"/>
        <v>70.867521367521363</v>
      </c>
      <c r="Q56" s="9"/>
    </row>
    <row r="57" spans="1:120" ht="15.75">
      <c r="A57" s="29" t="s">
        <v>37</v>
      </c>
      <c r="B57" s="30"/>
      <c r="C57" s="31"/>
      <c r="D57" s="32">
        <f t="shared" ref="D57:N57" si="14">SUM(D58:D61)</f>
        <v>11075741</v>
      </c>
      <c r="E57" s="32">
        <f t="shared" si="14"/>
        <v>1475085</v>
      </c>
      <c r="F57" s="32">
        <f t="shared" si="14"/>
        <v>1558286</v>
      </c>
      <c r="G57" s="32">
        <f t="shared" si="14"/>
        <v>0</v>
      </c>
      <c r="H57" s="32">
        <f t="shared" si="14"/>
        <v>0</v>
      </c>
      <c r="I57" s="32">
        <f t="shared" si="14"/>
        <v>6791401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4"/>
        <v>0</v>
      </c>
      <c r="O57" s="32">
        <f t="shared" ref="O57:O62" si="15">SUM(D57:N57)</f>
        <v>20900513</v>
      </c>
      <c r="P57" s="45">
        <f t="shared" si="9"/>
        <v>1395.6004941239316</v>
      </c>
      <c r="Q57" s="9"/>
    </row>
    <row r="58" spans="1:120">
      <c r="A58" s="12"/>
      <c r="B58" s="25">
        <v>381</v>
      </c>
      <c r="C58" s="20" t="s">
        <v>62</v>
      </c>
      <c r="D58" s="46">
        <v>3396773</v>
      </c>
      <c r="E58" s="46">
        <v>1475085</v>
      </c>
      <c r="F58" s="46">
        <v>1558286</v>
      </c>
      <c r="G58" s="46">
        <v>0</v>
      </c>
      <c r="H58" s="46">
        <v>0</v>
      </c>
      <c r="I58" s="46">
        <v>4883679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11313823</v>
      </c>
      <c r="P58" s="47">
        <f t="shared" si="9"/>
        <v>755.4636084401709</v>
      </c>
      <c r="Q58" s="9"/>
    </row>
    <row r="59" spans="1:120">
      <c r="A59" s="12"/>
      <c r="B59" s="25">
        <v>382</v>
      </c>
      <c r="C59" s="20" t="s">
        <v>72</v>
      </c>
      <c r="D59" s="46">
        <v>3973148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3973148</v>
      </c>
      <c r="P59" s="47">
        <f t="shared" si="9"/>
        <v>265.30101495726495</v>
      </c>
      <c r="Q59" s="9"/>
    </row>
    <row r="60" spans="1:120">
      <c r="A60" s="12"/>
      <c r="B60" s="25">
        <v>385</v>
      </c>
      <c r="C60" s="20" t="s">
        <v>154</v>
      </c>
      <c r="D60" s="46">
        <v>3705820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3705820</v>
      </c>
      <c r="P60" s="47">
        <f t="shared" si="9"/>
        <v>247.45058760683762</v>
      </c>
      <c r="Q60" s="9"/>
    </row>
    <row r="61" spans="1:120" ht="15.75" thickBot="1">
      <c r="A61" s="12"/>
      <c r="B61" s="25">
        <v>389.8</v>
      </c>
      <c r="C61" s="20" t="s">
        <v>177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1907722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1907722</v>
      </c>
      <c r="P61" s="47">
        <f t="shared" si="9"/>
        <v>127.38528311965813</v>
      </c>
      <c r="Q61" s="9"/>
    </row>
    <row r="62" spans="1:120" ht="16.5" thickBot="1">
      <c r="A62" s="14" t="s">
        <v>48</v>
      </c>
      <c r="B62" s="23"/>
      <c r="C62" s="22"/>
      <c r="D62" s="15">
        <f t="shared" ref="D62:N62" si="16">SUM(D5,D14,D20,D31,D42,D48,D57)</f>
        <v>44133590</v>
      </c>
      <c r="E62" s="15">
        <f t="shared" si="16"/>
        <v>2393234</v>
      </c>
      <c r="F62" s="15">
        <f t="shared" si="16"/>
        <v>1558286</v>
      </c>
      <c r="G62" s="15">
        <f t="shared" si="16"/>
        <v>0</v>
      </c>
      <c r="H62" s="15">
        <f t="shared" si="16"/>
        <v>490</v>
      </c>
      <c r="I62" s="15">
        <f t="shared" si="16"/>
        <v>43819138</v>
      </c>
      <c r="J62" s="15">
        <f t="shared" si="16"/>
        <v>0</v>
      </c>
      <c r="K62" s="15">
        <f t="shared" si="16"/>
        <v>23521242</v>
      </c>
      <c r="L62" s="15">
        <f t="shared" si="16"/>
        <v>0</v>
      </c>
      <c r="M62" s="15">
        <f t="shared" si="16"/>
        <v>0</v>
      </c>
      <c r="N62" s="15">
        <f t="shared" si="16"/>
        <v>0</v>
      </c>
      <c r="O62" s="15">
        <f t="shared" si="15"/>
        <v>115425980</v>
      </c>
      <c r="P62" s="38">
        <f t="shared" si="9"/>
        <v>7707.3971688034189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118" t="s">
        <v>178</v>
      </c>
      <c r="N64" s="118"/>
      <c r="O64" s="118"/>
      <c r="P64" s="43">
        <v>14976</v>
      </c>
    </row>
    <row r="65" spans="1:16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120" t="s">
        <v>80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16173177</v>
      </c>
      <c r="E5" s="27">
        <f t="shared" si="0"/>
        <v>827363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17000540</v>
      </c>
      <c r="O5" s="33">
        <f t="shared" ref="O5:O36" si="1">(N5/O$63)</f>
        <v>1110.7108323533255</v>
      </c>
      <c r="P5" s="6"/>
    </row>
    <row r="6" spans="1:133">
      <c r="A6" s="12"/>
      <c r="B6" s="25">
        <v>311</v>
      </c>
      <c r="C6" s="20" t="s">
        <v>2</v>
      </c>
      <c r="D6" s="46">
        <v>12834877</v>
      </c>
      <c r="E6" s="46">
        <v>827363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13662240</v>
      </c>
      <c r="O6" s="47">
        <f t="shared" si="1"/>
        <v>892.60682085456688</v>
      </c>
      <c r="P6" s="9"/>
    </row>
    <row r="7" spans="1:133">
      <c r="A7" s="12"/>
      <c r="B7" s="25">
        <v>312.41000000000003</v>
      </c>
      <c r="C7" s="20" t="s">
        <v>130</v>
      </c>
      <c r="D7" s="46">
        <v>423886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423886</v>
      </c>
      <c r="O7" s="47">
        <f t="shared" si="1"/>
        <v>27.694106886188422</v>
      </c>
      <c r="P7" s="9"/>
    </row>
    <row r="8" spans="1:133">
      <c r="A8" s="12"/>
      <c r="B8" s="25">
        <v>312.51</v>
      </c>
      <c r="C8" s="20" t="s">
        <v>70</v>
      </c>
      <c r="D8" s="46">
        <v>194677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194677</v>
      </c>
      <c r="O8" s="47">
        <f t="shared" si="1"/>
        <v>12.718999085326017</v>
      </c>
      <c r="P8" s="9"/>
    </row>
    <row r="9" spans="1:133">
      <c r="A9" s="12"/>
      <c r="B9" s="25">
        <v>312.52</v>
      </c>
      <c r="C9" s="20" t="s">
        <v>89</v>
      </c>
      <c r="D9" s="46">
        <v>279039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279039</v>
      </c>
      <c r="O9" s="47">
        <f t="shared" si="1"/>
        <v>18.230693845550764</v>
      </c>
      <c r="P9" s="9"/>
    </row>
    <row r="10" spans="1:133">
      <c r="A10" s="12"/>
      <c r="B10" s="25">
        <v>314.10000000000002</v>
      </c>
      <c r="C10" s="20" t="s">
        <v>11</v>
      </c>
      <c r="D10" s="46">
        <v>1506962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1506962</v>
      </c>
      <c r="O10" s="47">
        <f t="shared" si="1"/>
        <v>98.455638311773157</v>
      </c>
      <c r="P10" s="9"/>
    </row>
    <row r="11" spans="1:133">
      <c r="A11" s="12"/>
      <c r="B11" s="25">
        <v>314.39999999999998</v>
      </c>
      <c r="C11" s="20" t="s">
        <v>12</v>
      </c>
      <c r="D11" s="46">
        <v>43421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43421</v>
      </c>
      <c r="O11" s="47">
        <f t="shared" si="1"/>
        <v>2.8368613615575593</v>
      </c>
      <c r="P11" s="9"/>
    </row>
    <row r="12" spans="1:133">
      <c r="A12" s="12"/>
      <c r="B12" s="25">
        <v>315</v>
      </c>
      <c r="C12" s="20" t="s">
        <v>90</v>
      </c>
      <c r="D12" s="46">
        <v>799042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799042</v>
      </c>
      <c r="O12" s="47">
        <f t="shared" si="1"/>
        <v>52.204494969293087</v>
      </c>
      <c r="P12" s="9"/>
    </row>
    <row r="13" spans="1:133">
      <c r="A13" s="12"/>
      <c r="B13" s="25">
        <v>316</v>
      </c>
      <c r="C13" s="20" t="s">
        <v>91</v>
      </c>
      <c r="D13" s="46">
        <v>91273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91273</v>
      </c>
      <c r="O13" s="47">
        <f t="shared" si="1"/>
        <v>5.9632170390696455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2442680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30731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2473411</v>
      </c>
      <c r="O14" s="45">
        <f t="shared" si="1"/>
        <v>161.59747811315825</v>
      </c>
      <c r="P14" s="10"/>
    </row>
    <row r="15" spans="1:133">
      <c r="A15" s="12"/>
      <c r="B15" s="25">
        <v>322</v>
      </c>
      <c r="C15" s="20" t="s">
        <v>0</v>
      </c>
      <c r="D15" s="46">
        <v>590152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590152</v>
      </c>
      <c r="O15" s="47">
        <f t="shared" si="1"/>
        <v>38.556905788579641</v>
      </c>
      <c r="P15" s="9"/>
    </row>
    <row r="16" spans="1:133">
      <c r="A16" s="12"/>
      <c r="B16" s="25">
        <v>323.10000000000002</v>
      </c>
      <c r="C16" s="20" t="s">
        <v>16</v>
      </c>
      <c r="D16" s="46">
        <v>1131590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1131590</v>
      </c>
      <c r="O16" s="47">
        <f t="shared" si="1"/>
        <v>73.931138115771589</v>
      </c>
      <c r="P16" s="9"/>
    </row>
    <row r="17" spans="1:16">
      <c r="A17" s="12"/>
      <c r="B17" s="25">
        <v>323.7</v>
      </c>
      <c r="C17" s="20" t="s">
        <v>132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30731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30731</v>
      </c>
      <c r="O17" s="47">
        <f t="shared" si="1"/>
        <v>2.0077747288644976</v>
      </c>
      <c r="P17" s="9"/>
    </row>
    <row r="18" spans="1:16">
      <c r="A18" s="12"/>
      <c r="B18" s="25">
        <v>323.89999999999998</v>
      </c>
      <c r="C18" s="20" t="s">
        <v>17</v>
      </c>
      <c r="D18" s="46">
        <v>471869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471869</v>
      </c>
      <c r="O18" s="47">
        <f t="shared" si="1"/>
        <v>30.829021298837059</v>
      </c>
      <c r="P18" s="9"/>
    </row>
    <row r="19" spans="1:16">
      <c r="A19" s="12"/>
      <c r="B19" s="25">
        <v>325.10000000000002</v>
      </c>
      <c r="C19" s="20" t="s">
        <v>18</v>
      </c>
      <c r="D19" s="46">
        <v>100899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100899</v>
      </c>
      <c r="O19" s="47">
        <f t="shared" si="1"/>
        <v>6.5921207369658958</v>
      </c>
      <c r="P19" s="9"/>
    </row>
    <row r="20" spans="1:16">
      <c r="A20" s="12"/>
      <c r="B20" s="25">
        <v>329</v>
      </c>
      <c r="C20" s="20" t="s">
        <v>19</v>
      </c>
      <c r="D20" s="46">
        <v>148170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148170</v>
      </c>
      <c r="O20" s="47">
        <f t="shared" si="1"/>
        <v>9.6805174441395536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SUM(D22:D35)</f>
        <v>2723710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1803724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4527434</v>
      </c>
      <c r="O21" s="45">
        <f t="shared" si="1"/>
        <v>295.79472102443486</v>
      </c>
      <c r="P21" s="10"/>
    </row>
    <row r="22" spans="1:16">
      <c r="A22" s="12"/>
      <c r="B22" s="25">
        <v>331.1</v>
      </c>
      <c r="C22" s="20" t="s">
        <v>106</v>
      </c>
      <c r="D22" s="46">
        <v>126973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126973</v>
      </c>
      <c r="O22" s="47">
        <f t="shared" si="1"/>
        <v>8.2956356984189199</v>
      </c>
      <c r="P22" s="9"/>
    </row>
    <row r="23" spans="1:16">
      <c r="A23" s="12"/>
      <c r="B23" s="25">
        <v>331.31</v>
      </c>
      <c r="C23" s="20" t="s">
        <v>163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557380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557380</v>
      </c>
      <c r="O23" s="47">
        <f t="shared" si="1"/>
        <v>36.415784659610608</v>
      </c>
      <c r="P23" s="9"/>
    </row>
    <row r="24" spans="1:16">
      <c r="A24" s="12"/>
      <c r="B24" s="25">
        <v>331.34</v>
      </c>
      <c r="C24" s="20" t="s">
        <v>157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13482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13482</v>
      </c>
      <c r="O24" s="47">
        <f t="shared" si="1"/>
        <v>0.88083104664837319</v>
      </c>
      <c r="P24" s="9"/>
    </row>
    <row r="25" spans="1:16">
      <c r="A25" s="12"/>
      <c r="B25" s="25">
        <v>331.39</v>
      </c>
      <c r="C25" s="20" t="s">
        <v>115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356097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356097</v>
      </c>
      <c r="O25" s="47">
        <f t="shared" si="1"/>
        <v>23.265190121520973</v>
      </c>
      <c r="P25" s="9"/>
    </row>
    <row r="26" spans="1:16">
      <c r="A26" s="12"/>
      <c r="B26" s="25">
        <v>334.1</v>
      </c>
      <c r="C26" s="20" t="s">
        <v>22</v>
      </c>
      <c r="D26" s="46">
        <v>648765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648765</v>
      </c>
      <c r="O26" s="47">
        <f t="shared" si="1"/>
        <v>42.386319090552725</v>
      </c>
      <c r="P26" s="9"/>
    </row>
    <row r="27" spans="1:16">
      <c r="A27" s="12"/>
      <c r="B27" s="25">
        <v>334.31</v>
      </c>
      <c r="C27" s="20" t="s">
        <v>159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615921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615921</v>
      </c>
      <c r="O27" s="47">
        <f t="shared" si="1"/>
        <v>40.240493923951391</v>
      </c>
      <c r="P27" s="9"/>
    </row>
    <row r="28" spans="1:16">
      <c r="A28" s="12"/>
      <c r="B28" s="25">
        <v>334.36</v>
      </c>
      <c r="C28" s="20" t="s">
        <v>82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260844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260844</v>
      </c>
      <c r="O28" s="47">
        <f t="shared" si="1"/>
        <v>17.041944335554685</v>
      </c>
      <c r="P28" s="9"/>
    </row>
    <row r="29" spans="1:16">
      <c r="A29" s="12"/>
      <c r="B29" s="25">
        <v>335.12</v>
      </c>
      <c r="C29" s="20" t="s">
        <v>92</v>
      </c>
      <c r="D29" s="46">
        <v>576197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576197</v>
      </c>
      <c r="O29" s="47">
        <f t="shared" si="1"/>
        <v>37.645171828041292</v>
      </c>
      <c r="P29" s="9"/>
    </row>
    <row r="30" spans="1:16">
      <c r="A30" s="12"/>
      <c r="B30" s="25">
        <v>335.14</v>
      </c>
      <c r="C30" s="20" t="s">
        <v>93</v>
      </c>
      <c r="D30" s="46">
        <v>6825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6825</v>
      </c>
      <c r="O30" s="47">
        <f t="shared" si="1"/>
        <v>0.44590356722853786</v>
      </c>
      <c r="P30" s="9"/>
    </row>
    <row r="31" spans="1:16">
      <c r="A31" s="12"/>
      <c r="B31" s="25">
        <v>335.15</v>
      </c>
      <c r="C31" s="20" t="s">
        <v>94</v>
      </c>
      <c r="D31" s="46">
        <v>81391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81391</v>
      </c>
      <c r="O31" s="47">
        <f t="shared" si="1"/>
        <v>5.3175878740363256</v>
      </c>
      <c r="P31" s="9"/>
    </row>
    <row r="32" spans="1:16">
      <c r="A32" s="12"/>
      <c r="B32" s="25">
        <v>335.18</v>
      </c>
      <c r="C32" s="20" t="s">
        <v>95</v>
      </c>
      <c r="D32" s="46">
        <v>1180606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1180606</v>
      </c>
      <c r="O32" s="47">
        <f t="shared" si="1"/>
        <v>77.133542401672543</v>
      </c>
      <c r="P32" s="9"/>
    </row>
    <row r="33" spans="1:16">
      <c r="A33" s="12"/>
      <c r="B33" s="25">
        <v>335.23</v>
      </c>
      <c r="C33" s="20" t="s">
        <v>134</v>
      </c>
      <c r="D33" s="46">
        <v>19583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19583</v>
      </c>
      <c r="O33" s="47">
        <f t="shared" si="1"/>
        <v>1.2794329021298838</v>
      </c>
      <c r="P33" s="9"/>
    </row>
    <row r="34" spans="1:16">
      <c r="A34" s="12"/>
      <c r="B34" s="25">
        <v>335.41</v>
      </c>
      <c r="C34" s="20" t="s">
        <v>135</v>
      </c>
      <c r="D34" s="46">
        <v>45897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45897</v>
      </c>
      <c r="O34" s="47">
        <f t="shared" si="1"/>
        <v>2.998627989023912</v>
      </c>
      <c r="P34" s="9"/>
    </row>
    <row r="35" spans="1:16">
      <c r="A35" s="12"/>
      <c r="B35" s="25">
        <v>338</v>
      </c>
      <c r="C35" s="20" t="s">
        <v>30</v>
      </c>
      <c r="D35" s="46">
        <v>37473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37473</v>
      </c>
      <c r="O35" s="47">
        <f t="shared" si="1"/>
        <v>2.4482555860446884</v>
      </c>
      <c r="P35" s="9"/>
    </row>
    <row r="36" spans="1:16" ht="15.75">
      <c r="A36" s="29" t="s">
        <v>35</v>
      </c>
      <c r="B36" s="30"/>
      <c r="C36" s="31"/>
      <c r="D36" s="32">
        <f t="shared" ref="D36:M36" si="7">SUM(D37:D43)</f>
        <v>3548583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33303308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36851891</v>
      </c>
      <c r="O36" s="45">
        <f t="shared" si="1"/>
        <v>2407.6761400757873</v>
      </c>
      <c r="P36" s="10"/>
    </row>
    <row r="37" spans="1:16">
      <c r="A37" s="12"/>
      <c r="B37" s="25">
        <v>341.3</v>
      </c>
      <c r="C37" s="20" t="s">
        <v>137</v>
      </c>
      <c r="D37" s="46">
        <v>67164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67164</v>
      </c>
      <c r="O37" s="47">
        <f t="shared" ref="O37:O61" si="9">(N37/O$63)</f>
        <v>4.3880831046648376</v>
      </c>
      <c r="P37" s="9"/>
    </row>
    <row r="38" spans="1:16">
      <c r="A38" s="12"/>
      <c r="B38" s="25">
        <v>342.9</v>
      </c>
      <c r="C38" s="20" t="s">
        <v>138</v>
      </c>
      <c r="D38" s="46">
        <v>1715364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1715364</v>
      </c>
      <c r="O38" s="47">
        <f t="shared" si="9"/>
        <v>112.07134457075657</v>
      </c>
      <c r="P38" s="9"/>
    </row>
    <row r="39" spans="1:16">
      <c r="A39" s="12"/>
      <c r="B39" s="25">
        <v>343.4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4042541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4042541</v>
      </c>
      <c r="O39" s="47">
        <f t="shared" si="9"/>
        <v>264.11479158499935</v>
      </c>
      <c r="P39" s="9"/>
    </row>
    <row r="40" spans="1:16">
      <c r="A40" s="12"/>
      <c r="B40" s="25">
        <v>343.6</v>
      </c>
      <c r="C40" s="20" t="s">
        <v>123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22325539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22325539</v>
      </c>
      <c r="O40" s="47">
        <f t="shared" si="9"/>
        <v>1458.6135502417353</v>
      </c>
      <c r="P40" s="9"/>
    </row>
    <row r="41" spans="1:16">
      <c r="A41" s="12"/>
      <c r="B41" s="25">
        <v>343.9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1128808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1128808</v>
      </c>
      <c r="O41" s="47">
        <f t="shared" si="9"/>
        <v>73.749379328367965</v>
      </c>
      <c r="P41" s="9"/>
    </row>
    <row r="42" spans="1:16">
      <c r="A42" s="12"/>
      <c r="B42" s="25">
        <v>344.5</v>
      </c>
      <c r="C42" s="20" t="s">
        <v>98</v>
      </c>
      <c r="D42" s="46">
        <v>1766055</v>
      </c>
      <c r="E42" s="46">
        <v>0</v>
      </c>
      <c r="F42" s="46">
        <v>0</v>
      </c>
      <c r="G42" s="46">
        <v>0</v>
      </c>
      <c r="H42" s="46">
        <v>0</v>
      </c>
      <c r="I42" s="46">
        <v>2750292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4516347</v>
      </c>
      <c r="O42" s="47">
        <f t="shared" si="9"/>
        <v>295.0703645629165</v>
      </c>
      <c r="P42" s="9"/>
    </row>
    <row r="43" spans="1:16">
      <c r="A43" s="12"/>
      <c r="B43" s="25">
        <v>347.5</v>
      </c>
      <c r="C43" s="20" t="s">
        <v>153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3056128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3056128</v>
      </c>
      <c r="O43" s="47">
        <f t="shared" si="9"/>
        <v>199.6686266823468</v>
      </c>
      <c r="P43" s="9"/>
    </row>
    <row r="44" spans="1:16" ht="15.75">
      <c r="A44" s="29" t="s">
        <v>36</v>
      </c>
      <c r="B44" s="30"/>
      <c r="C44" s="31"/>
      <c r="D44" s="32">
        <f t="shared" ref="D44:M44" si="10">SUM(D45:D47)</f>
        <v>240746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240746</v>
      </c>
      <c r="O44" s="45">
        <f t="shared" si="9"/>
        <v>15.728864497582647</v>
      </c>
      <c r="P44" s="10"/>
    </row>
    <row r="45" spans="1:16">
      <c r="A45" s="13"/>
      <c r="B45" s="39">
        <v>351.1</v>
      </c>
      <c r="C45" s="21" t="s">
        <v>50</v>
      </c>
      <c r="D45" s="46">
        <v>55318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55318</v>
      </c>
      <c r="O45" s="47">
        <f t="shared" si="9"/>
        <v>3.614138246439305</v>
      </c>
      <c r="P45" s="9"/>
    </row>
    <row r="46" spans="1:16">
      <c r="A46" s="13"/>
      <c r="B46" s="39">
        <v>354</v>
      </c>
      <c r="C46" s="21" t="s">
        <v>51</v>
      </c>
      <c r="D46" s="46">
        <v>9760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9760</v>
      </c>
      <c r="O46" s="47">
        <f t="shared" si="9"/>
        <v>0.63765843460081018</v>
      </c>
      <c r="P46" s="9"/>
    </row>
    <row r="47" spans="1:16">
      <c r="A47" s="13"/>
      <c r="B47" s="39">
        <v>359</v>
      </c>
      <c r="C47" s="21" t="s">
        <v>52</v>
      </c>
      <c r="D47" s="46">
        <v>175668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175668</v>
      </c>
      <c r="O47" s="47">
        <f t="shared" si="9"/>
        <v>11.477067816542533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SUM(D49:D56)</f>
        <v>2382639</v>
      </c>
      <c r="E48" s="32">
        <f t="shared" si="12"/>
        <v>6800</v>
      </c>
      <c r="F48" s="32">
        <f t="shared" si="12"/>
        <v>0</v>
      </c>
      <c r="G48" s="32">
        <f t="shared" si="12"/>
        <v>0</v>
      </c>
      <c r="H48" s="32">
        <f t="shared" si="12"/>
        <v>3708</v>
      </c>
      <c r="I48" s="32">
        <f t="shared" si="12"/>
        <v>1260100</v>
      </c>
      <c r="J48" s="32">
        <f t="shared" si="12"/>
        <v>0</v>
      </c>
      <c r="K48" s="32">
        <f t="shared" si="12"/>
        <v>13229354</v>
      </c>
      <c r="L48" s="32">
        <f t="shared" si="12"/>
        <v>0</v>
      </c>
      <c r="M48" s="32">
        <f t="shared" si="12"/>
        <v>0</v>
      </c>
      <c r="N48" s="32">
        <f t="shared" si="11"/>
        <v>16882601</v>
      </c>
      <c r="O48" s="45">
        <f t="shared" si="9"/>
        <v>1103.0054227100484</v>
      </c>
      <c r="P48" s="10"/>
    </row>
    <row r="49" spans="1:119">
      <c r="A49" s="12"/>
      <c r="B49" s="25">
        <v>361.1</v>
      </c>
      <c r="C49" s="20" t="s">
        <v>53</v>
      </c>
      <c r="D49" s="46">
        <v>186105</v>
      </c>
      <c r="E49" s="46">
        <v>6800</v>
      </c>
      <c r="F49" s="46">
        <v>0</v>
      </c>
      <c r="G49" s="46">
        <v>0</v>
      </c>
      <c r="H49" s="46">
        <v>3708</v>
      </c>
      <c r="I49" s="46">
        <v>316668</v>
      </c>
      <c r="J49" s="46">
        <v>0</v>
      </c>
      <c r="K49" s="46">
        <v>1764853</v>
      </c>
      <c r="L49" s="46">
        <v>0</v>
      </c>
      <c r="M49" s="46">
        <v>0</v>
      </c>
      <c r="N49" s="46">
        <f t="shared" si="11"/>
        <v>2278134</v>
      </c>
      <c r="O49" s="47">
        <f t="shared" si="9"/>
        <v>148.83927871422972</v>
      </c>
      <c r="P49" s="9"/>
    </row>
    <row r="50" spans="1:119">
      <c r="A50" s="12"/>
      <c r="B50" s="25">
        <v>361.3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6479681</v>
      </c>
      <c r="L50" s="46">
        <v>0</v>
      </c>
      <c r="M50" s="46">
        <v>0</v>
      </c>
      <c r="N50" s="46">
        <f t="shared" ref="N50:N56" si="13">SUM(D50:M50)</f>
        <v>6479681</v>
      </c>
      <c r="O50" s="47">
        <f t="shared" si="9"/>
        <v>423.34254540702995</v>
      </c>
      <c r="P50" s="9"/>
    </row>
    <row r="51" spans="1:119">
      <c r="A51" s="12"/>
      <c r="B51" s="25">
        <v>362</v>
      </c>
      <c r="C51" s="20" t="s">
        <v>56</v>
      </c>
      <c r="D51" s="46">
        <v>1220939</v>
      </c>
      <c r="E51" s="46">
        <v>0</v>
      </c>
      <c r="F51" s="46">
        <v>0</v>
      </c>
      <c r="G51" s="46">
        <v>0</v>
      </c>
      <c r="H51" s="46">
        <v>0</v>
      </c>
      <c r="I51" s="46">
        <v>41580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1262519</v>
      </c>
      <c r="O51" s="47">
        <f t="shared" si="9"/>
        <v>82.485234548543062</v>
      </c>
      <c r="P51" s="9"/>
    </row>
    <row r="52" spans="1:119">
      <c r="A52" s="12"/>
      <c r="B52" s="25">
        <v>364</v>
      </c>
      <c r="C52" s="20" t="s">
        <v>100</v>
      </c>
      <c r="D52" s="46">
        <v>236510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236510</v>
      </c>
      <c r="O52" s="47">
        <f t="shared" si="9"/>
        <v>15.452110283548935</v>
      </c>
      <c r="P52" s="9"/>
    </row>
    <row r="53" spans="1:119">
      <c r="A53" s="12"/>
      <c r="B53" s="25">
        <v>365</v>
      </c>
      <c r="C53" s="20" t="s">
        <v>101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4581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4581</v>
      </c>
      <c r="O53" s="47">
        <f t="shared" si="9"/>
        <v>0.29929439435515481</v>
      </c>
      <c r="P53" s="9"/>
    </row>
    <row r="54" spans="1:119">
      <c r="A54" s="12"/>
      <c r="B54" s="25">
        <v>366</v>
      </c>
      <c r="C54" s="20" t="s">
        <v>59</v>
      </c>
      <c r="D54" s="46">
        <v>35909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35909</v>
      </c>
      <c r="O54" s="47">
        <f t="shared" si="9"/>
        <v>2.3460734352541488</v>
      </c>
      <c r="P54" s="9"/>
    </row>
    <row r="55" spans="1:119">
      <c r="A55" s="12"/>
      <c r="B55" s="25">
        <v>368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4981811</v>
      </c>
      <c r="L55" s="46">
        <v>0</v>
      </c>
      <c r="M55" s="46">
        <v>0</v>
      </c>
      <c r="N55" s="46">
        <f t="shared" si="13"/>
        <v>4981811</v>
      </c>
      <c r="O55" s="47">
        <f t="shared" si="9"/>
        <v>325.48092251404677</v>
      </c>
      <c r="P55" s="9"/>
    </row>
    <row r="56" spans="1:119">
      <c r="A56" s="12"/>
      <c r="B56" s="25">
        <v>369.9</v>
      </c>
      <c r="C56" s="20" t="s">
        <v>61</v>
      </c>
      <c r="D56" s="46">
        <v>703176</v>
      </c>
      <c r="E56" s="46">
        <v>0</v>
      </c>
      <c r="F56" s="46">
        <v>0</v>
      </c>
      <c r="G56" s="46">
        <v>0</v>
      </c>
      <c r="H56" s="46">
        <v>0</v>
      </c>
      <c r="I56" s="46">
        <v>897271</v>
      </c>
      <c r="J56" s="46">
        <v>0</v>
      </c>
      <c r="K56" s="46">
        <v>3009</v>
      </c>
      <c r="L56" s="46">
        <v>0</v>
      </c>
      <c r="M56" s="46">
        <v>0</v>
      </c>
      <c r="N56" s="46">
        <f t="shared" si="13"/>
        <v>1603456</v>
      </c>
      <c r="O56" s="47">
        <f t="shared" si="9"/>
        <v>104.75996341304064</v>
      </c>
      <c r="P56" s="9"/>
    </row>
    <row r="57" spans="1:119" ht="15.75">
      <c r="A57" s="29" t="s">
        <v>37</v>
      </c>
      <c r="B57" s="30"/>
      <c r="C57" s="31"/>
      <c r="D57" s="32">
        <f t="shared" ref="D57:M57" si="14">SUM(D58:D60)</f>
        <v>8163271</v>
      </c>
      <c r="E57" s="32">
        <f t="shared" si="14"/>
        <v>1213439</v>
      </c>
      <c r="F57" s="32">
        <f t="shared" si="14"/>
        <v>1569916</v>
      </c>
      <c r="G57" s="32">
        <f t="shared" si="14"/>
        <v>0</v>
      </c>
      <c r="H57" s="32">
        <f t="shared" si="14"/>
        <v>0</v>
      </c>
      <c r="I57" s="32">
        <f t="shared" si="14"/>
        <v>10178957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21125583</v>
      </c>
      <c r="O57" s="45">
        <f t="shared" si="9"/>
        <v>1380.2157977263819</v>
      </c>
      <c r="P57" s="9"/>
    </row>
    <row r="58" spans="1:119">
      <c r="A58" s="12"/>
      <c r="B58" s="25">
        <v>381</v>
      </c>
      <c r="C58" s="20" t="s">
        <v>62</v>
      </c>
      <c r="D58" s="46">
        <v>4247182</v>
      </c>
      <c r="E58" s="46">
        <v>1213439</v>
      </c>
      <c r="F58" s="46">
        <v>1569916</v>
      </c>
      <c r="G58" s="46">
        <v>0</v>
      </c>
      <c r="H58" s="46">
        <v>0</v>
      </c>
      <c r="I58" s="46">
        <v>8148120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15178657</v>
      </c>
      <c r="O58" s="47">
        <f t="shared" si="9"/>
        <v>991.68019077485951</v>
      </c>
      <c r="P58" s="9"/>
    </row>
    <row r="59" spans="1:119">
      <c r="A59" s="12"/>
      <c r="B59" s="25">
        <v>382</v>
      </c>
      <c r="C59" s="20" t="s">
        <v>72</v>
      </c>
      <c r="D59" s="46">
        <v>3916089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3916089</v>
      </c>
      <c r="O59" s="47">
        <f t="shared" si="9"/>
        <v>255.8531948255586</v>
      </c>
      <c r="P59" s="9"/>
    </row>
    <row r="60" spans="1:119" ht="15.75" thickBot="1">
      <c r="A60" s="12"/>
      <c r="B60" s="25">
        <v>389.8</v>
      </c>
      <c r="C60" s="20" t="s">
        <v>127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2030837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2030837</v>
      </c>
      <c r="O60" s="47">
        <f t="shared" si="9"/>
        <v>132.68241212596368</v>
      </c>
      <c r="P60" s="9"/>
    </row>
    <row r="61" spans="1:119" ht="16.5" thickBot="1">
      <c r="A61" s="14" t="s">
        <v>48</v>
      </c>
      <c r="B61" s="23"/>
      <c r="C61" s="22"/>
      <c r="D61" s="15">
        <f t="shared" ref="D61:M61" si="15">SUM(D5,D14,D21,D36,D44,D48,D57)</f>
        <v>35674806</v>
      </c>
      <c r="E61" s="15">
        <f t="shared" si="15"/>
        <v>2047602</v>
      </c>
      <c r="F61" s="15">
        <f t="shared" si="15"/>
        <v>1569916</v>
      </c>
      <c r="G61" s="15">
        <f t="shared" si="15"/>
        <v>0</v>
      </c>
      <c r="H61" s="15">
        <f t="shared" si="15"/>
        <v>3708</v>
      </c>
      <c r="I61" s="15">
        <f t="shared" si="15"/>
        <v>46576820</v>
      </c>
      <c r="J61" s="15">
        <f t="shared" si="15"/>
        <v>0</v>
      </c>
      <c r="K61" s="15">
        <f t="shared" si="15"/>
        <v>13229354</v>
      </c>
      <c r="L61" s="15">
        <f t="shared" si="15"/>
        <v>0</v>
      </c>
      <c r="M61" s="15">
        <f t="shared" si="15"/>
        <v>0</v>
      </c>
      <c r="N61" s="15">
        <f>SUM(D61:M61)</f>
        <v>99102206</v>
      </c>
      <c r="O61" s="38">
        <f t="shared" si="9"/>
        <v>6474.7292565007183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164</v>
      </c>
      <c r="M63" s="118"/>
      <c r="N63" s="118"/>
      <c r="O63" s="43">
        <v>15306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15200959</v>
      </c>
      <c r="E5" s="27">
        <f t="shared" si="0"/>
        <v>655559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446204</v>
      </c>
      <c r="L5" s="27">
        <f t="shared" si="0"/>
        <v>0</v>
      </c>
      <c r="M5" s="27">
        <f t="shared" si="0"/>
        <v>0</v>
      </c>
      <c r="N5" s="28">
        <f>SUM(D5:M5)</f>
        <v>16302722</v>
      </c>
      <c r="O5" s="33">
        <f t="shared" ref="O5:O36" si="1">(N5/O$68)</f>
        <v>1112.5859550945199</v>
      </c>
      <c r="P5" s="6"/>
    </row>
    <row r="6" spans="1:133">
      <c r="A6" s="12"/>
      <c r="B6" s="25">
        <v>311</v>
      </c>
      <c r="C6" s="20" t="s">
        <v>2</v>
      </c>
      <c r="D6" s="46">
        <v>11721413</v>
      </c>
      <c r="E6" s="46">
        <v>655559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12376972</v>
      </c>
      <c r="O6" s="47">
        <f t="shared" si="1"/>
        <v>844.671534839282</v>
      </c>
      <c r="P6" s="9"/>
    </row>
    <row r="7" spans="1:133">
      <c r="A7" s="12"/>
      <c r="B7" s="25">
        <v>312.41000000000003</v>
      </c>
      <c r="C7" s="20" t="s">
        <v>130</v>
      </c>
      <c r="D7" s="46">
        <v>505278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505278</v>
      </c>
      <c r="O7" s="47">
        <f t="shared" si="1"/>
        <v>34.482904524670715</v>
      </c>
      <c r="P7" s="9"/>
    </row>
    <row r="8" spans="1:133">
      <c r="A8" s="12"/>
      <c r="B8" s="25">
        <v>312.51</v>
      </c>
      <c r="C8" s="20" t="s">
        <v>70</v>
      </c>
      <c r="D8" s="46">
        <v>184434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184434</v>
      </c>
      <c r="L8" s="46">
        <v>0</v>
      </c>
      <c r="M8" s="46">
        <v>0</v>
      </c>
      <c r="N8" s="46">
        <f>SUM(D8:M8)</f>
        <v>368868</v>
      </c>
      <c r="O8" s="47">
        <f t="shared" si="1"/>
        <v>25.173548078891695</v>
      </c>
      <c r="P8" s="9"/>
    </row>
    <row r="9" spans="1:133">
      <c r="A9" s="12"/>
      <c r="B9" s="25">
        <v>312.52</v>
      </c>
      <c r="C9" s="20" t="s">
        <v>89</v>
      </c>
      <c r="D9" s="46">
        <v>261770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261770</v>
      </c>
      <c r="L9" s="46">
        <v>0</v>
      </c>
      <c r="M9" s="46">
        <v>0</v>
      </c>
      <c r="N9" s="46">
        <f>SUM(D9:M9)</f>
        <v>523540</v>
      </c>
      <c r="O9" s="47">
        <f t="shared" si="1"/>
        <v>35.729202211151303</v>
      </c>
      <c r="P9" s="9"/>
    </row>
    <row r="10" spans="1:133">
      <c r="A10" s="12"/>
      <c r="B10" s="25">
        <v>314.10000000000002</v>
      </c>
      <c r="C10" s="20" t="s">
        <v>11</v>
      </c>
      <c r="D10" s="46">
        <v>1559461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1559461</v>
      </c>
      <c r="O10" s="47">
        <f t="shared" si="1"/>
        <v>106.42605609772743</v>
      </c>
      <c r="P10" s="9"/>
    </row>
    <row r="11" spans="1:133">
      <c r="A11" s="12"/>
      <c r="B11" s="25">
        <v>314.39999999999998</v>
      </c>
      <c r="C11" s="20" t="s">
        <v>12</v>
      </c>
      <c r="D11" s="46">
        <v>48610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48610</v>
      </c>
      <c r="O11" s="47">
        <f t="shared" si="1"/>
        <v>3.3174094042175666</v>
      </c>
      <c r="P11" s="9"/>
    </row>
    <row r="12" spans="1:133">
      <c r="A12" s="12"/>
      <c r="B12" s="25">
        <v>315</v>
      </c>
      <c r="C12" s="20" t="s">
        <v>90</v>
      </c>
      <c r="D12" s="46">
        <v>811896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811896</v>
      </c>
      <c r="O12" s="47">
        <f t="shared" si="1"/>
        <v>55.408175800177439</v>
      </c>
      <c r="P12" s="9"/>
    </row>
    <row r="13" spans="1:133">
      <c r="A13" s="12"/>
      <c r="B13" s="25">
        <v>316</v>
      </c>
      <c r="C13" s="20" t="s">
        <v>91</v>
      </c>
      <c r="D13" s="46">
        <v>108097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108097</v>
      </c>
      <c r="O13" s="47">
        <f t="shared" si="1"/>
        <v>7.3771241384016921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3315695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44407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3360102</v>
      </c>
      <c r="O14" s="45">
        <f t="shared" si="1"/>
        <v>229.31154029891491</v>
      </c>
      <c r="P14" s="10"/>
    </row>
    <row r="15" spans="1:133">
      <c r="A15" s="12"/>
      <c r="B15" s="25">
        <v>322</v>
      </c>
      <c r="C15" s="20" t="s">
        <v>0</v>
      </c>
      <c r="D15" s="46">
        <v>1221067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1221067</v>
      </c>
      <c r="O15" s="47">
        <f t="shared" si="1"/>
        <v>83.332218658295233</v>
      </c>
      <c r="P15" s="9"/>
    </row>
    <row r="16" spans="1:133">
      <c r="A16" s="12"/>
      <c r="B16" s="25">
        <v>323.10000000000002</v>
      </c>
      <c r="C16" s="20" t="s">
        <v>16</v>
      </c>
      <c r="D16" s="46">
        <v>1199570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1199570</v>
      </c>
      <c r="O16" s="47">
        <f t="shared" si="1"/>
        <v>81.865147068859613</v>
      </c>
      <c r="P16" s="9"/>
    </row>
    <row r="17" spans="1:16">
      <c r="A17" s="12"/>
      <c r="B17" s="25">
        <v>323.7</v>
      </c>
      <c r="C17" s="20" t="s">
        <v>132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44407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44407</v>
      </c>
      <c r="O17" s="47">
        <f t="shared" si="1"/>
        <v>3.0305739439022727</v>
      </c>
      <c r="P17" s="9"/>
    </row>
    <row r="18" spans="1:16">
      <c r="A18" s="12"/>
      <c r="B18" s="25">
        <v>323.89999999999998</v>
      </c>
      <c r="C18" s="20" t="s">
        <v>17</v>
      </c>
      <c r="D18" s="46">
        <v>559047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559047</v>
      </c>
      <c r="O18" s="47">
        <f t="shared" si="1"/>
        <v>38.152392001637892</v>
      </c>
      <c r="P18" s="9"/>
    </row>
    <row r="19" spans="1:16">
      <c r="A19" s="12"/>
      <c r="B19" s="25">
        <v>325.10000000000002</v>
      </c>
      <c r="C19" s="20" t="s">
        <v>18</v>
      </c>
      <c r="D19" s="46">
        <v>101710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101710</v>
      </c>
      <c r="O19" s="47">
        <f t="shared" si="1"/>
        <v>6.9412407015628199</v>
      </c>
      <c r="P19" s="9"/>
    </row>
    <row r="20" spans="1:16">
      <c r="A20" s="12"/>
      <c r="B20" s="25">
        <v>329</v>
      </c>
      <c r="C20" s="20" t="s">
        <v>19</v>
      </c>
      <c r="D20" s="46">
        <v>234301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234301</v>
      </c>
      <c r="O20" s="47">
        <f t="shared" si="1"/>
        <v>15.989967924657067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SUM(D22:D38)</f>
        <v>2263162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3769820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6032982</v>
      </c>
      <c r="O21" s="45">
        <f t="shared" si="1"/>
        <v>411.72333310584861</v>
      </c>
      <c r="P21" s="10"/>
    </row>
    <row r="22" spans="1:16">
      <c r="A22" s="12"/>
      <c r="B22" s="25">
        <v>331.1</v>
      </c>
      <c r="C22" s="20" t="s">
        <v>106</v>
      </c>
      <c r="D22" s="46">
        <v>178956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178956</v>
      </c>
      <c r="O22" s="47">
        <f t="shared" si="1"/>
        <v>12.21292568074797</v>
      </c>
      <c r="P22" s="9"/>
    </row>
    <row r="23" spans="1:16">
      <c r="A23" s="12"/>
      <c r="B23" s="25">
        <v>331.2</v>
      </c>
      <c r="C23" s="20" t="s">
        <v>20</v>
      </c>
      <c r="D23" s="46">
        <v>23228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23228</v>
      </c>
      <c r="O23" s="47">
        <f t="shared" si="1"/>
        <v>1.5852043950044359</v>
      </c>
      <c r="P23" s="9"/>
    </row>
    <row r="24" spans="1:16">
      <c r="A24" s="12"/>
      <c r="B24" s="25">
        <v>331.34</v>
      </c>
      <c r="C24" s="20" t="s">
        <v>157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166062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166062</v>
      </c>
      <c r="O24" s="47">
        <f t="shared" si="1"/>
        <v>11.332969357810688</v>
      </c>
      <c r="P24" s="9"/>
    </row>
    <row r="25" spans="1:16">
      <c r="A25" s="12"/>
      <c r="B25" s="25">
        <v>331.39</v>
      </c>
      <c r="C25" s="20" t="s">
        <v>115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979084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979084</v>
      </c>
      <c r="O25" s="47">
        <f t="shared" si="1"/>
        <v>66.817989490206784</v>
      </c>
      <c r="P25" s="9"/>
    </row>
    <row r="26" spans="1:16">
      <c r="A26" s="12"/>
      <c r="B26" s="25">
        <v>331.7</v>
      </c>
      <c r="C26" s="20" t="s">
        <v>158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1828843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1828843</v>
      </c>
      <c r="O26" s="47">
        <f t="shared" si="1"/>
        <v>124.81014126799973</v>
      </c>
      <c r="P26" s="9"/>
    </row>
    <row r="27" spans="1:16">
      <c r="A27" s="12"/>
      <c r="B27" s="25">
        <v>334.1</v>
      </c>
      <c r="C27" s="20" t="s">
        <v>22</v>
      </c>
      <c r="D27" s="46">
        <v>-13166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-13166</v>
      </c>
      <c r="O27" s="47">
        <f t="shared" si="1"/>
        <v>-0.89851907459223368</v>
      </c>
      <c r="P27" s="9"/>
    </row>
    <row r="28" spans="1:16">
      <c r="A28" s="12"/>
      <c r="B28" s="25">
        <v>334.2</v>
      </c>
      <c r="C28" s="20" t="s">
        <v>23</v>
      </c>
      <c r="D28" s="46">
        <v>60000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60000</v>
      </c>
      <c r="O28" s="47">
        <f t="shared" si="1"/>
        <v>4.0947246297686481</v>
      </c>
      <c r="P28" s="9"/>
    </row>
    <row r="29" spans="1:16">
      <c r="A29" s="12"/>
      <c r="B29" s="25">
        <v>334.31</v>
      </c>
      <c r="C29" s="20" t="s">
        <v>159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374069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374069</v>
      </c>
      <c r="O29" s="47">
        <f t="shared" si="1"/>
        <v>25.528492458882141</v>
      </c>
      <c r="P29" s="9"/>
    </row>
    <row r="30" spans="1:16">
      <c r="A30" s="12"/>
      <c r="B30" s="25">
        <v>334.34</v>
      </c>
      <c r="C30" s="20" t="s">
        <v>160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14647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14647</v>
      </c>
      <c r="O30" s="47">
        <f t="shared" si="1"/>
        <v>0.99959052753702315</v>
      </c>
      <c r="P30" s="9"/>
    </row>
    <row r="31" spans="1:16">
      <c r="A31" s="12"/>
      <c r="B31" s="25">
        <v>334.36</v>
      </c>
      <c r="C31" s="20" t="s">
        <v>82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35674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35674</v>
      </c>
      <c r="O31" s="47">
        <f t="shared" si="1"/>
        <v>2.4345867740394458</v>
      </c>
      <c r="P31" s="9"/>
    </row>
    <row r="32" spans="1:16">
      <c r="A32" s="12"/>
      <c r="B32" s="25">
        <v>334.7</v>
      </c>
      <c r="C32" s="20" t="s">
        <v>118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371441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371441</v>
      </c>
      <c r="O32" s="47">
        <f t="shared" si="1"/>
        <v>25.349143520098274</v>
      </c>
      <c r="P32" s="9"/>
    </row>
    <row r="33" spans="1:16">
      <c r="A33" s="12"/>
      <c r="B33" s="25">
        <v>335.12</v>
      </c>
      <c r="C33" s="20" t="s">
        <v>92</v>
      </c>
      <c r="D33" s="46">
        <v>581797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581797</v>
      </c>
      <c r="O33" s="47">
        <f t="shared" si="1"/>
        <v>39.704975090425172</v>
      </c>
      <c r="P33" s="9"/>
    </row>
    <row r="34" spans="1:16">
      <c r="A34" s="12"/>
      <c r="B34" s="25">
        <v>335.14</v>
      </c>
      <c r="C34" s="20" t="s">
        <v>93</v>
      </c>
      <c r="D34" s="46">
        <v>6395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6395</v>
      </c>
      <c r="O34" s="47">
        <f t="shared" si="1"/>
        <v>0.43642940012284176</v>
      </c>
      <c r="P34" s="9"/>
    </row>
    <row r="35" spans="1:16">
      <c r="A35" s="12"/>
      <c r="B35" s="25">
        <v>335.15</v>
      </c>
      <c r="C35" s="20" t="s">
        <v>94</v>
      </c>
      <c r="D35" s="46">
        <v>1247570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1247570</v>
      </c>
      <c r="O35" s="47">
        <f t="shared" si="1"/>
        <v>85.140926772674533</v>
      </c>
      <c r="P35" s="9"/>
    </row>
    <row r="36" spans="1:16">
      <c r="A36" s="12"/>
      <c r="B36" s="25">
        <v>335.23</v>
      </c>
      <c r="C36" s="20" t="s">
        <v>134</v>
      </c>
      <c r="D36" s="46">
        <v>13943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13943</v>
      </c>
      <c r="O36" s="47">
        <f t="shared" si="1"/>
        <v>0.95154575854773771</v>
      </c>
      <c r="P36" s="9"/>
    </row>
    <row r="37" spans="1:16">
      <c r="A37" s="12"/>
      <c r="B37" s="25">
        <v>335.49</v>
      </c>
      <c r="C37" s="20" t="s">
        <v>119</v>
      </c>
      <c r="D37" s="46">
        <v>104365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104365</v>
      </c>
      <c r="O37" s="47">
        <f t="shared" ref="O37:O66" si="7">(N37/O$68)</f>
        <v>7.1224322664300823</v>
      </c>
      <c r="P37" s="9"/>
    </row>
    <row r="38" spans="1:16">
      <c r="A38" s="12"/>
      <c r="B38" s="25">
        <v>338</v>
      </c>
      <c r="C38" s="20" t="s">
        <v>30</v>
      </c>
      <c r="D38" s="46">
        <v>60074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60074</v>
      </c>
      <c r="O38" s="47">
        <f t="shared" si="7"/>
        <v>4.0997747901453625</v>
      </c>
      <c r="P38" s="9"/>
    </row>
    <row r="39" spans="1:16" ht="15.75">
      <c r="A39" s="29" t="s">
        <v>35</v>
      </c>
      <c r="B39" s="30"/>
      <c r="C39" s="31"/>
      <c r="D39" s="32">
        <f t="shared" ref="D39:M39" si="8">SUM(D40:D47)</f>
        <v>3955314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32877181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36832495</v>
      </c>
      <c r="O39" s="45">
        <f t="shared" si="7"/>
        <v>2513.6487408721764</v>
      </c>
      <c r="P39" s="10"/>
    </row>
    <row r="40" spans="1:16">
      <c r="A40" s="12"/>
      <c r="B40" s="25">
        <v>341.9</v>
      </c>
      <c r="C40" s="20" t="s">
        <v>96</v>
      </c>
      <c r="D40" s="46">
        <v>123233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9">SUM(D40:M40)</f>
        <v>123233</v>
      </c>
      <c r="O40" s="47">
        <f t="shared" si="7"/>
        <v>8.4100866716713298</v>
      </c>
      <c r="P40" s="9"/>
    </row>
    <row r="41" spans="1:16">
      <c r="A41" s="12"/>
      <c r="B41" s="25">
        <v>342.2</v>
      </c>
      <c r="C41" s="20" t="s">
        <v>40</v>
      </c>
      <c r="D41" s="46">
        <v>1467546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1467546</v>
      </c>
      <c r="O41" s="47">
        <f t="shared" si="7"/>
        <v>100.15327919197433</v>
      </c>
      <c r="P41" s="9"/>
    </row>
    <row r="42" spans="1:16">
      <c r="A42" s="12"/>
      <c r="B42" s="25">
        <v>343.4</v>
      </c>
      <c r="C42" s="20" t="s">
        <v>42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3911055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3911055</v>
      </c>
      <c r="O42" s="47">
        <f t="shared" si="7"/>
        <v>266.91155394799699</v>
      </c>
      <c r="P42" s="9"/>
    </row>
    <row r="43" spans="1:16">
      <c r="A43" s="12"/>
      <c r="B43" s="25">
        <v>343.6</v>
      </c>
      <c r="C43" s="20" t="s">
        <v>123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19862801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19862801</v>
      </c>
      <c r="O43" s="47">
        <f t="shared" si="7"/>
        <v>1355.5450078482222</v>
      </c>
      <c r="P43" s="9"/>
    </row>
    <row r="44" spans="1:16">
      <c r="A44" s="12"/>
      <c r="B44" s="25">
        <v>343.9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978475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978475</v>
      </c>
      <c r="O44" s="47">
        <f t="shared" si="7"/>
        <v>66.776428035214636</v>
      </c>
      <c r="P44" s="9"/>
    </row>
    <row r="45" spans="1:16">
      <c r="A45" s="12"/>
      <c r="B45" s="25">
        <v>344.5</v>
      </c>
      <c r="C45" s="20" t="s">
        <v>98</v>
      </c>
      <c r="D45" s="46">
        <v>2364535</v>
      </c>
      <c r="E45" s="46">
        <v>0</v>
      </c>
      <c r="F45" s="46">
        <v>0</v>
      </c>
      <c r="G45" s="46">
        <v>0</v>
      </c>
      <c r="H45" s="46">
        <v>0</v>
      </c>
      <c r="I45" s="46">
        <v>4091539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6456074</v>
      </c>
      <c r="O45" s="47">
        <f t="shared" si="7"/>
        <v>440.59742032348322</v>
      </c>
      <c r="P45" s="9"/>
    </row>
    <row r="46" spans="1:16">
      <c r="A46" s="12"/>
      <c r="B46" s="25">
        <v>344.9</v>
      </c>
      <c r="C46" s="20" t="s">
        <v>124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3425146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3425146</v>
      </c>
      <c r="O46" s="47">
        <f t="shared" si="7"/>
        <v>233.7504947792261</v>
      </c>
      <c r="P46" s="9"/>
    </row>
    <row r="47" spans="1:16">
      <c r="A47" s="12"/>
      <c r="B47" s="25">
        <v>347.9</v>
      </c>
      <c r="C47" s="20" t="s">
        <v>47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608165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608165</v>
      </c>
      <c r="O47" s="47">
        <f t="shared" si="7"/>
        <v>41.504470074387498</v>
      </c>
      <c r="P47" s="9"/>
    </row>
    <row r="48" spans="1:16" ht="15.75">
      <c r="A48" s="29" t="s">
        <v>36</v>
      </c>
      <c r="B48" s="30"/>
      <c r="C48" s="31"/>
      <c r="D48" s="32">
        <f t="shared" ref="D48:M48" si="10">SUM(D49:D51)</f>
        <v>317319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317319</v>
      </c>
      <c r="O48" s="45">
        <f t="shared" si="7"/>
        <v>21.655565413225961</v>
      </c>
      <c r="P48" s="10"/>
    </row>
    <row r="49" spans="1:16">
      <c r="A49" s="13"/>
      <c r="B49" s="39">
        <v>351.9</v>
      </c>
      <c r="C49" s="21" t="s">
        <v>99</v>
      </c>
      <c r="D49" s="46">
        <v>66339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66339</v>
      </c>
      <c r="O49" s="47">
        <f t="shared" si="7"/>
        <v>4.5273322869037056</v>
      </c>
      <c r="P49" s="9"/>
    </row>
    <row r="50" spans="1:16">
      <c r="A50" s="13"/>
      <c r="B50" s="39">
        <v>354</v>
      </c>
      <c r="C50" s="21" t="s">
        <v>51</v>
      </c>
      <c r="D50" s="46">
        <v>7676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7676</v>
      </c>
      <c r="O50" s="47">
        <f t="shared" si="7"/>
        <v>0.52385177096840241</v>
      </c>
      <c r="P50" s="9"/>
    </row>
    <row r="51" spans="1:16">
      <c r="A51" s="13"/>
      <c r="B51" s="39">
        <v>359</v>
      </c>
      <c r="C51" s="21" t="s">
        <v>52</v>
      </c>
      <c r="D51" s="46">
        <v>243304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243304</v>
      </c>
      <c r="O51" s="47">
        <f t="shared" si="7"/>
        <v>16.604381355353851</v>
      </c>
      <c r="P51" s="9"/>
    </row>
    <row r="52" spans="1:16" ht="15.75">
      <c r="A52" s="29" t="s">
        <v>3</v>
      </c>
      <c r="B52" s="30"/>
      <c r="C52" s="31"/>
      <c r="D52" s="32">
        <f t="shared" ref="D52:M52" si="12">SUM(D53:D61)</f>
        <v>2454565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7762</v>
      </c>
      <c r="I52" s="32">
        <f t="shared" si="12"/>
        <v>1356043</v>
      </c>
      <c r="J52" s="32">
        <f t="shared" si="12"/>
        <v>0</v>
      </c>
      <c r="K52" s="32">
        <f t="shared" si="12"/>
        <v>6930572</v>
      </c>
      <c r="L52" s="32">
        <f t="shared" si="12"/>
        <v>0</v>
      </c>
      <c r="M52" s="32">
        <f t="shared" si="12"/>
        <v>0</v>
      </c>
      <c r="N52" s="32">
        <f t="shared" si="11"/>
        <v>10748942</v>
      </c>
      <c r="O52" s="45">
        <f t="shared" si="7"/>
        <v>733.5659591892445</v>
      </c>
      <c r="P52" s="10"/>
    </row>
    <row r="53" spans="1:16">
      <c r="A53" s="12"/>
      <c r="B53" s="25">
        <v>361.1</v>
      </c>
      <c r="C53" s="20" t="s">
        <v>53</v>
      </c>
      <c r="D53" s="46">
        <v>365726</v>
      </c>
      <c r="E53" s="46">
        <v>0</v>
      </c>
      <c r="F53" s="46">
        <v>0</v>
      </c>
      <c r="G53" s="46">
        <v>0</v>
      </c>
      <c r="H53" s="46">
        <v>7762</v>
      </c>
      <c r="I53" s="46">
        <v>560073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933561</v>
      </c>
      <c r="O53" s="47">
        <f t="shared" si="7"/>
        <v>63.711253668190814</v>
      </c>
      <c r="P53" s="9"/>
    </row>
    <row r="54" spans="1:16">
      <c r="A54" s="12"/>
      <c r="B54" s="25">
        <v>361.2</v>
      </c>
      <c r="C54" s="20" t="s">
        <v>141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556492</v>
      </c>
      <c r="L54" s="46">
        <v>0</v>
      </c>
      <c r="M54" s="46">
        <v>0</v>
      </c>
      <c r="N54" s="46">
        <f t="shared" ref="N54:N61" si="13">SUM(D54:M54)</f>
        <v>556492</v>
      </c>
      <c r="O54" s="47">
        <f t="shared" si="7"/>
        <v>37.97802497782024</v>
      </c>
      <c r="P54" s="9"/>
    </row>
    <row r="55" spans="1:16">
      <c r="A55" s="12"/>
      <c r="B55" s="25">
        <v>361.3</v>
      </c>
      <c r="C55" s="20" t="s">
        <v>54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1611136</v>
      </c>
      <c r="L55" s="46">
        <v>0</v>
      </c>
      <c r="M55" s="46">
        <v>0</v>
      </c>
      <c r="N55" s="46">
        <f t="shared" si="13"/>
        <v>1611136</v>
      </c>
      <c r="O55" s="47">
        <f t="shared" si="7"/>
        <v>109.95263768511568</v>
      </c>
      <c r="P55" s="9"/>
    </row>
    <row r="56" spans="1:16">
      <c r="A56" s="12"/>
      <c r="B56" s="25">
        <v>362</v>
      </c>
      <c r="C56" s="20" t="s">
        <v>56</v>
      </c>
      <c r="D56" s="46">
        <v>1281673</v>
      </c>
      <c r="E56" s="46">
        <v>0</v>
      </c>
      <c r="F56" s="46">
        <v>0</v>
      </c>
      <c r="G56" s="46">
        <v>0</v>
      </c>
      <c r="H56" s="46">
        <v>0</v>
      </c>
      <c r="I56" s="46">
        <v>94206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1375879</v>
      </c>
      <c r="O56" s="47">
        <f t="shared" si="7"/>
        <v>93.897427148024292</v>
      </c>
      <c r="P56" s="9"/>
    </row>
    <row r="57" spans="1:16">
      <c r="A57" s="12"/>
      <c r="B57" s="25">
        <v>364</v>
      </c>
      <c r="C57" s="20" t="s">
        <v>100</v>
      </c>
      <c r="D57" s="46">
        <v>135827</v>
      </c>
      <c r="E57" s="46">
        <v>0</v>
      </c>
      <c r="F57" s="46">
        <v>0</v>
      </c>
      <c r="G57" s="46">
        <v>0</v>
      </c>
      <c r="H57" s="46">
        <v>0</v>
      </c>
      <c r="I57" s="46">
        <v>73477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209304</v>
      </c>
      <c r="O57" s="47">
        <f t="shared" si="7"/>
        <v>14.284037398484951</v>
      </c>
      <c r="P57" s="9"/>
    </row>
    <row r="58" spans="1:16">
      <c r="A58" s="12"/>
      <c r="B58" s="25">
        <v>365</v>
      </c>
      <c r="C58" s="20" t="s">
        <v>101</v>
      </c>
      <c r="D58" s="46">
        <v>313</v>
      </c>
      <c r="E58" s="46">
        <v>0</v>
      </c>
      <c r="F58" s="46">
        <v>0</v>
      </c>
      <c r="G58" s="46">
        <v>0</v>
      </c>
      <c r="H58" s="46">
        <v>0</v>
      </c>
      <c r="I58" s="46">
        <v>5255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5568</v>
      </c>
      <c r="O58" s="47">
        <f t="shared" si="7"/>
        <v>0.37999044564253054</v>
      </c>
      <c r="P58" s="9"/>
    </row>
    <row r="59" spans="1:16">
      <c r="A59" s="12"/>
      <c r="B59" s="25">
        <v>366</v>
      </c>
      <c r="C59" s="20" t="s">
        <v>59</v>
      </c>
      <c r="D59" s="46">
        <v>20091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20091</v>
      </c>
      <c r="O59" s="47">
        <f t="shared" si="7"/>
        <v>1.3711185422780319</v>
      </c>
      <c r="P59" s="9"/>
    </row>
    <row r="60" spans="1:16">
      <c r="A60" s="12"/>
      <c r="B60" s="25">
        <v>368</v>
      </c>
      <c r="C60" s="20" t="s">
        <v>60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4739451</v>
      </c>
      <c r="L60" s="46">
        <v>0</v>
      </c>
      <c r="M60" s="46">
        <v>0</v>
      </c>
      <c r="N60" s="46">
        <f t="shared" si="13"/>
        <v>4739451</v>
      </c>
      <c r="O60" s="47">
        <f t="shared" si="7"/>
        <v>323.44577902136081</v>
      </c>
      <c r="P60" s="9"/>
    </row>
    <row r="61" spans="1:16">
      <c r="A61" s="12"/>
      <c r="B61" s="25">
        <v>369.9</v>
      </c>
      <c r="C61" s="20" t="s">
        <v>61</v>
      </c>
      <c r="D61" s="46">
        <v>650935</v>
      </c>
      <c r="E61" s="46">
        <v>0</v>
      </c>
      <c r="F61" s="46">
        <v>0</v>
      </c>
      <c r="G61" s="46">
        <v>0</v>
      </c>
      <c r="H61" s="46">
        <v>0</v>
      </c>
      <c r="I61" s="46">
        <v>623032</v>
      </c>
      <c r="J61" s="46">
        <v>0</v>
      </c>
      <c r="K61" s="46">
        <v>23493</v>
      </c>
      <c r="L61" s="46">
        <v>0</v>
      </c>
      <c r="M61" s="46">
        <v>0</v>
      </c>
      <c r="N61" s="46">
        <f t="shared" si="13"/>
        <v>1297460</v>
      </c>
      <c r="O61" s="47">
        <f t="shared" si="7"/>
        <v>88.545690302327174</v>
      </c>
      <c r="P61" s="9"/>
    </row>
    <row r="62" spans="1:16" ht="15.75">
      <c r="A62" s="29" t="s">
        <v>37</v>
      </c>
      <c r="B62" s="30"/>
      <c r="C62" s="31"/>
      <c r="D62" s="32">
        <f t="shared" ref="D62:M62" si="14">SUM(D63:D65)</f>
        <v>7851201</v>
      </c>
      <c r="E62" s="32">
        <f t="shared" si="14"/>
        <v>952919</v>
      </c>
      <c r="F62" s="32">
        <f t="shared" si="14"/>
        <v>1622426</v>
      </c>
      <c r="G62" s="32">
        <f t="shared" si="14"/>
        <v>0</v>
      </c>
      <c r="H62" s="32">
        <f t="shared" si="14"/>
        <v>0</v>
      </c>
      <c r="I62" s="32">
        <f t="shared" si="14"/>
        <v>9137423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19563969</v>
      </c>
      <c r="O62" s="45">
        <f t="shared" si="7"/>
        <v>1335.1510953388386</v>
      </c>
      <c r="P62" s="9"/>
    </row>
    <row r="63" spans="1:16">
      <c r="A63" s="12"/>
      <c r="B63" s="25">
        <v>381</v>
      </c>
      <c r="C63" s="20" t="s">
        <v>62</v>
      </c>
      <c r="D63" s="46">
        <v>4117913</v>
      </c>
      <c r="E63" s="46">
        <v>952919</v>
      </c>
      <c r="F63" s="46">
        <v>1622426</v>
      </c>
      <c r="G63" s="46">
        <v>0</v>
      </c>
      <c r="H63" s="46">
        <v>0</v>
      </c>
      <c r="I63" s="46">
        <v>5640571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12333829</v>
      </c>
      <c r="O63" s="47">
        <f t="shared" si="7"/>
        <v>841.72722309424694</v>
      </c>
      <c r="P63" s="9"/>
    </row>
    <row r="64" spans="1:16">
      <c r="A64" s="12"/>
      <c r="B64" s="25">
        <v>382</v>
      </c>
      <c r="C64" s="20" t="s">
        <v>72</v>
      </c>
      <c r="D64" s="46">
        <v>3733288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3733288</v>
      </c>
      <c r="O64" s="47">
        <f t="shared" si="7"/>
        <v>254.77977206032895</v>
      </c>
      <c r="P64" s="9"/>
    </row>
    <row r="65" spans="1:119" ht="15.75" thickBot="1">
      <c r="A65" s="12"/>
      <c r="B65" s="25">
        <v>389.8</v>
      </c>
      <c r="C65" s="20" t="s">
        <v>127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3496852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3496852</v>
      </c>
      <c r="O65" s="47">
        <f t="shared" si="7"/>
        <v>238.64410018426261</v>
      </c>
      <c r="P65" s="9"/>
    </row>
    <row r="66" spans="1:119" ht="16.5" thickBot="1">
      <c r="A66" s="14" t="s">
        <v>48</v>
      </c>
      <c r="B66" s="23"/>
      <c r="C66" s="22"/>
      <c r="D66" s="15">
        <f t="shared" ref="D66:M66" si="15">SUM(D5,D14,D21,D39,D48,D52,D62)</f>
        <v>35358215</v>
      </c>
      <c r="E66" s="15">
        <f t="shared" si="15"/>
        <v>1608478</v>
      </c>
      <c r="F66" s="15">
        <f t="shared" si="15"/>
        <v>1622426</v>
      </c>
      <c r="G66" s="15">
        <f t="shared" si="15"/>
        <v>0</v>
      </c>
      <c r="H66" s="15">
        <f t="shared" si="15"/>
        <v>7762</v>
      </c>
      <c r="I66" s="15">
        <f t="shared" si="15"/>
        <v>47184874</v>
      </c>
      <c r="J66" s="15">
        <f t="shared" si="15"/>
        <v>0</v>
      </c>
      <c r="K66" s="15">
        <f t="shared" si="15"/>
        <v>7376776</v>
      </c>
      <c r="L66" s="15">
        <f t="shared" si="15"/>
        <v>0</v>
      </c>
      <c r="M66" s="15">
        <f t="shared" si="15"/>
        <v>0</v>
      </c>
      <c r="N66" s="15">
        <f>SUM(D66:M66)</f>
        <v>93158531</v>
      </c>
      <c r="O66" s="38">
        <f t="shared" si="7"/>
        <v>6357.642189312769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161</v>
      </c>
      <c r="M68" s="118"/>
      <c r="N68" s="118"/>
      <c r="O68" s="43">
        <v>14653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14237447</v>
      </c>
      <c r="E5" s="27">
        <f t="shared" si="0"/>
        <v>542998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423102</v>
      </c>
      <c r="L5" s="27">
        <f t="shared" si="0"/>
        <v>0</v>
      </c>
      <c r="M5" s="27">
        <f t="shared" si="0"/>
        <v>0</v>
      </c>
      <c r="N5" s="28">
        <f>SUM(D5:M5)</f>
        <v>15203547</v>
      </c>
      <c r="O5" s="33">
        <f t="shared" ref="O5:O36" si="1">(N5/O$68)</f>
        <v>1084.3411311604023</v>
      </c>
      <c r="P5" s="6"/>
    </row>
    <row r="6" spans="1:133">
      <c r="A6" s="12"/>
      <c r="B6" s="25">
        <v>311</v>
      </c>
      <c r="C6" s="20" t="s">
        <v>2</v>
      </c>
      <c r="D6" s="46">
        <v>10691751</v>
      </c>
      <c r="E6" s="46">
        <v>542998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11234749</v>
      </c>
      <c r="O6" s="47">
        <f t="shared" si="1"/>
        <v>801.28015120176883</v>
      </c>
      <c r="P6" s="9"/>
    </row>
    <row r="7" spans="1:133">
      <c r="A7" s="12"/>
      <c r="B7" s="25">
        <v>312.41000000000003</v>
      </c>
      <c r="C7" s="20" t="s">
        <v>130</v>
      </c>
      <c r="D7" s="46">
        <v>514361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514361</v>
      </c>
      <c r="O7" s="47">
        <f t="shared" si="1"/>
        <v>36.685043862777263</v>
      </c>
      <c r="P7" s="9"/>
    </row>
    <row r="8" spans="1:133">
      <c r="A8" s="12"/>
      <c r="B8" s="25">
        <v>312.51</v>
      </c>
      <c r="C8" s="20" t="s">
        <v>70</v>
      </c>
      <c r="D8" s="46">
        <v>176356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176271</v>
      </c>
      <c r="L8" s="46">
        <v>0</v>
      </c>
      <c r="M8" s="46">
        <v>0</v>
      </c>
      <c r="N8" s="46">
        <f>SUM(D8:M8)</f>
        <v>352627</v>
      </c>
      <c r="O8" s="47">
        <f t="shared" si="1"/>
        <v>25.149917980172599</v>
      </c>
      <c r="P8" s="9"/>
    </row>
    <row r="9" spans="1:133">
      <c r="A9" s="12"/>
      <c r="B9" s="25">
        <v>312.52</v>
      </c>
      <c r="C9" s="20" t="s">
        <v>89</v>
      </c>
      <c r="D9" s="46">
        <v>246831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246831</v>
      </c>
      <c r="L9" s="46">
        <v>0</v>
      </c>
      <c r="M9" s="46">
        <v>0</v>
      </c>
      <c r="N9" s="46">
        <f>SUM(D9:M9)</f>
        <v>493662</v>
      </c>
      <c r="O9" s="47">
        <f t="shared" si="1"/>
        <v>35.208758291134728</v>
      </c>
      <c r="P9" s="9"/>
    </row>
    <row r="10" spans="1:133">
      <c r="A10" s="12"/>
      <c r="B10" s="25">
        <v>314.10000000000002</v>
      </c>
      <c r="C10" s="20" t="s">
        <v>11</v>
      </c>
      <c r="D10" s="46">
        <v>1525928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1525928</v>
      </c>
      <c r="O10" s="47">
        <f t="shared" si="1"/>
        <v>108.83160972826475</v>
      </c>
      <c r="P10" s="9"/>
    </row>
    <row r="11" spans="1:133">
      <c r="A11" s="12"/>
      <c r="B11" s="25">
        <v>314.39999999999998</v>
      </c>
      <c r="C11" s="20" t="s">
        <v>12</v>
      </c>
      <c r="D11" s="46">
        <v>50939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50939</v>
      </c>
      <c r="O11" s="47">
        <f t="shared" si="1"/>
        <v>3.6330504243634549</v>
      </c>
      <c r="P11" s="9"/>
    </row>
    <row r="12" spans="1:133">
      <c r="A12" s="12"/>
      <c r="B12" s="25">
        <v>315</v>
      </c>
      <c r="C12" s="20" t="s">
        <v>90</v>
      </c>
      <c r="D12" s="46">
        <v>916000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916000</v>
      </c>
      <c r="O12" s="47">
        <f t="shared" si="1"/>
        <v>65.330575565223597</v>
      </c>
      <c r="P12" s="9"/>
    </row>
    <row r="13" spans="1:133">
      <c r="A13" s="12"/>
      <c r="B13" s="25">
        <v>316</v>
      </c>
      <c r="C13" s="20" t="s">
        <v>91</v>
      </c>
      <c r="D13" s="46">
        <v>115281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115281</v>
      </c>
      <c r="O13" s="47">
        <f t="shared" si="1"/>
        <v>8.2220241066970967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SUM(D15:D21)</f>
        <v>2870798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36628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2907426</v>
      </c>
      <c r="O14" s="45">
        <f t="shared" si="1"/>
        <v>207.36224235075957</v>
      </c>
      <c r="P14" s="10"/>
    </row>
    <row r="15" spans="1:133">
      <c r="A15" s="12"/>
      <c r="B15" s="25">
        <v>322</v>
      </c>
      <c r="C15" s="20" t="s">
        <v>0</v>
      </c>
      <c r="D15" s="46">
        <v>839514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839514</v>
      </c>
      <c r="O15" s="47">
        <f t="shared" si="1"/>
        <v>59.875472505527426</v>
      </c>
      <c r="P15" s="9"/>
    </row>
    <row r="16" spans="1:133">
      <c r="A16" s="12"/>
      <c r="B16" s="25">
        <v>323.10000000000002</v>
      </c>
      <c r="C16" s="20" t="s">
        <v>16</v>
      </c>
      <c r="D16" s="46">
        <v>1199771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1199771</v>
      </c>
      <c r="O16" s="47">
        <f t="shared" si="1"/>
        <v>85.569574210113402</v>
      </c>
      <c r="P16" s="9"/>
    </row>
    <row r="17" spans="1:16">
      <c r="A17" s="12"/>
      <c r="B17" s="25">
        <v>323.39999999999998</v>
      </c>
      <c r="C17" s="20" t="s">
        <v>112</v>
      </c>
      <c r="D17" s="46">
        <v>23511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23511</v>
      </c>
      <c r="O17" s="47">
        <f t="shared" si="1"/>
        <v>1.6768418800370872</v>
      </c>
      <c r="P17" s="9"/>
    </row>
    <row r="18" spans="1:16">
      <c r="A18" s="12"/>
      <c r="B18" s="25">
        <v>323.7</v>
      </c>
      <c r="C18" s="20" t="s">
        <v>132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36628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36628</v>
      </c>
      <c r="O18" s="47">
        <f t="shared" si="1"/>
        <v>2.6123671635404038</v>
      </c>
      <c r="P18" s="9"/>
    </row>
    <row r="19" spans="1:16">
      <c r="A19" s="12"/>
      <c r="B19" s="25">
        <v>323.89999999999998</v>
      </c>
      <c r="C19" s="20" t="s">
        <v>17</v>
      </c>
      <c r="D19" s="46">
        <v>514998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514998</v>
      </c>
      <c r="O19" s="47">
        <f t="shared" si="1"/>
        <v>36.730475714998931</v>
      </c>
      <c r="P19" s="9"/>
    </row>
    <row r="20" spans="1:16">
      <c r="A20" s="12"/>
      <c r="B20" s="25">
        <v>324.11</v>
      </c>
      <c r="C20" s="20" t="s">
        <v>152</v>
      </c>
      <c r="D20" s="46">
        <v>101704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101704</v>
      </c>
      <c r="O20" s="47">
        <f t="shared" si="1"/>
        <v>7.2536908922330792</v>
      </c>
      <c r="P20" s="9"/>
    </row>
    <row r="21" spans="1:16">
      <c r="A21" s="12"/>
      <c r="B21" s="25">
        <v>329</v>
      </c>
      <c r="C21" s="20" t="s">
        <v>19</v>
      </c>
      <c r="D21" s="46">
        <v>191300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191300</v>
      </c>
      <c r="O21" s="47">
        <f t="shared" si="1"/>
        <v>13.64381998430925</v>
      </c>
      <c r="P21" s="9"/>
    </row>
    <row r="22" spans="1:16" ht="15.75">
      <c r="A22" s="29" t="s">
        <v>21</v>
      </c>
      <c r="B22" s="30"/>
      <c r="C22" s="31"/>
      <c r="D22" s="32">
        <f t="shared" ref="D22:M22" si="5">SUM(D23:D31)</f>
        <v>2799689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2379616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5179305</v>
      </c>
      <c r="O22" s="45">
        <f t="shared" si="1"/>
        <v>369.39626274873405</v>
      </c>
      <c r="P22" s="10"/>
    </row>
    <row r="23" spans="1:16">
      <c r="A23" s="12"/>
      <c r="B23" s="25">
        <v>331.1</v>
      </c>
      <c r="C23" s="20" t="s">
        <v>106</v>
      </c>
      <c r="D23" s="46">
        <v>205885</v>
      </c>
      <c r="E23" s="46">
        <v>0</v>
      </c>
      <c r="F23" s="46">
        <v>0</v>
      </c>
      <c r="G23" s="46">
        <v>0</v>
      </c>
      <c r="H23" s="46">
        <v>0</v>
      </c>
      <c r="I23" s="46">
        <v>1757323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1963208</v>
      </c>
      <c r="O23" s="47">
        <f t="shared" si="1"/>
        <v>140.01911418586405</v>
      </c>
      <c r="P23" s="9"/>
    </row>
    <row r="24" spans="1:16">
      <c r="A24" s="12"/>
      <c r="B24" s="25">
        <v>334.1</v>
      </c>
      <c r="C24" s="20" t="s">
        <v>22</v>
      </c>
      <c r="D24" s="46">
        <v>613861</v>
      </c>
      <c r="E24" s="46">
        <v>0</v>
      </c>
      <c r="F24" s="46">
        <v>0</v>
      </c>
      <c r="G24" s="46">
        <v>0</v>
      </c>
      <c r="H24" s="46">
        <v>0</v>
      </c>
      <c r="I24" s="46">
        <v>622293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1236154</v>
      </c>
      <c r="O24" s="47">
        <f t="shared" si="1"/>
        <v>88.164467584337785</v>
      </c>
      <c r="P24" s="9"/>
    </row>
    <row r="25" spans="1:16">
      <c r="A25" s="12"/>
      <c r="B25" s="25">
        <v>334.49</v>
      </c>
      <c r="C25" s="20" t="s">
        <v>117</v>
      </c>
      <c r="D25" s="46">
        <v>28310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28310</v>
      </c>
      <c r="O25" s="47">
        <f t="shared" si="1"/>
        <v>2.0191141858640611</v>
      </c>
      <c r="P25" s="9"/>
    </row>
    <row r="26" spans="1:16">
      <c r="A26" s="12"/>
      <c r="B26" s="25">
        <v>335.12</v>
      </c>
      <c r="C26" s="20" t="s">
        <v>92</v>
      </c>
      <c r="D26" s="46">
        <v>576587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576587</v>
      </c>
      <c r="O26" s="47">
        <f t="shared" si="1"/>
        <v>41.123101062691674</v>
      </c>
      <c r="P26" s="9"/>
    </row>
    <row r="27" spans="1:16">
      <c r="A27" s="12"/>
      <c r="B27" s="25">
        <v>335.14</v>
      </c>
      <c r="C27" s="20" t="s">
        <v>93</v>
      </c>
      <c r="D27" s="46">
        <v>7378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7378</v>
      </c>
      <c r="O27" s="47">
        <f t="shared" si="1"/>
        <v>0.52621068397403892</v>
      </c>
      <c r="P27" s="9"/>
    </row>
    <row r="28" spans="1:16">
      <c r="A28" s="12"/>
      <c r="B28" s="25">
        <v>335.15</v>
      </c>
      <c r="C28" s="20" t="s">
        <v>94</v>
      </c>
      <c r="D28" s="46">
        <v>94316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94316</v>
      </c>
      <c r="O28" s="47">
        <f t="shared" si="1"/>
        <v>6.7267669923685895</v>
      </c>
      <c r="P28" s="9"/>
    </row>
    <row r="29" spans="1:16">
      <c r="A29" s="12"/>
      <c r="B29" s="25">
        <v>335.18</v>
      </c>
      <c r="C29" s="20" t="s">
        <v>95</v>
      </c>
      <c r="D29" s="46">
        <v>1225390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1225390</v>
      </c>
      <c r="O29" s="47">
        <f t="shared" si="1"/>
        <v>87.396761999857361</v>
      </c>
      <c r="P29" s="9"/>
    </row>
    <row r="30" spans="1:16">
      <c r="A30" s="12"/>
      <c r="B30" s="25">
        <v>335.23</v>
      </c>
      <c r="C30" s="20" t="s">
        <v>134</v>
      </c>
      <c r="D30" s="46">
        <v>20430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20430</v>
      </c>
      <c r="O30" s="47">
        <f t="shared" si="1"/>
        <v>1.4571000641894301</v>
      </c>
      <c r="P30" s="9"/>
    </row>
    <row r="31" spans="1:16">
      <c r="A31" s="12"/>
      <c r="B31" s="25">
        <v>338</v>
      </c>
      <c r="C31" s="20" t="s">
        <v>30</v>
      </c>
      <c r="D31" s="46">
        <v>27532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27532</v>
      </c>
      <c r="O31" s="47">
        <f t="shared" si="1"/>
        <v>1.963625989587048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SUM(D33:D43)</f>
        <v>3810871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30083645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33894516</v>
      </c>
      <c r="O32" s="45">
        <f t="shared" si="1"/>
        <v>2417.41074103131</v>
      </c>
      <c r="P32" s="10"/>
    </row>
    <row r="33" spans="1:16">
      <c r="A33" s="12"/>
      <c r="B33" s="25">
        <v>341.2</v>
      </c>
      <c r="C33" s="20" t="s">
        <v>121</v>
      </c>
      <c r="D33" s="46">
        <v>25905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8">SUM(D33:M33)</f>
        <v>25905</v>
      </c>
      <c r="O33" s="47">
        <f t="shared" si="1"/>
        <v>1.8475857642108267</v>
      </c>
      <c r="P33" s="9"/>
    </row>
    <row r="34" spans="1:16">
      <c r="A34" s="12"/>
      <c r="B34" s="25">
        <v>341.3</v>
      </c>
      <c r="C34" s="20" t="s">
        <v>137</v>
      </c>
      <c r="D34" s="46">
        <v>12789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12789</v>
      </c>
      <c r="O34" s="47">
        <f t="shared" si="1"/>
        <v>0.91213180229655522</v>
      </c>
      <c r="P34" s="9"/>
    </row>
    <row r="35" spans="1:16">
      <c r="A35" s="12"/>
      <c r="B35" s="25">
        <v>341.9</v>
      </c>
      <c r="C35" s="20" t="s">
        <v>96</v>
      </c>
      <c r="D35" s="46">
        <v>83607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83607</v>
      </c>
      <c r="O35" s="47">
        <f t="shared" si="1"/>
        <v>5.962984095285643</v>
      </c>
      <c r="P35" s="9"/>
    </row>
    <row r="36" spans="1:16">
      <c r="A36" s="12"/>
      <c r="B36" s="25">
        <v>342.9</v>
      </c>
      <c r="C36" s="20" t="s">
        <v>138</v>
      </c>
      <c r="D36" s="46">
        <v>1202692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1202692</v>
      </c>
      <c r="O36" s="47">
        <f t="shared" si="1"/>
        <v>85.777904571713862</v>
      </c>
      <c r="P36" s="9"/>
    </row>
    <row r="37" spans="1:16">
      <c r="A37" s="12"/>
      <c r="B37" s="25">
        <v>343.3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9704486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9704486</v>
      </c>
      <c r="O37" s="47">
        <f t="shared" ref="O37:O66" si="9">(N37/O$68)</f>
        <v>692.13936238499389</v>
      </c>
      <c r="P37" s="9"/>
    </row>
    <row r="38" spans="1:16">
      <c r="A38" s="12"/>
      <c r="B38" s="25">
        <v>343.4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3790233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3790233</v>
      </c>
      <c r="O38" s="47">
        <f t="shared" si="9"/>
        <v>270.32544041081235</v>
      </c>
      <c r="P38" s="9"/>
    </row>
    <row r="39" spans="1:16">
      <c r="A39" s="12"/>
      <c r="B39" s="25">
        <v>343.5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8864439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8864439</v>
      </c>
      <c r="O39" s="47">
        <f t="shared" si="9"/>
        <v>632.22587547250555</v>
      </c>
      <c r="P39" s="9"/>
    </row>
    <row r="40" spans="1:16">
      <c r="A40" s="12"/>
      <c r="B40" s="25">
        <v>343.9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950272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950272</v>
      </c>
      <c r="O40" s="47">
        <f t="shared" si="9"/>
        <v>67.774909064973968</v>
      </c>
      <c r="P40" s="9"/>
    </row>
    <row r="41" spans="1:16">
      <c r="A41" s="12"/>
      <c r="B41" s="25">
        <v>344.2</v>
      </c>
      <c r="C41" s="20" t="s">
        <v>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2237569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2237569</v>
      </c>
      <c r="O41" s="47">
        <f t="shared" si="9"/>
        <v>159.58697667784037</v>
      </c>
      <c r="P41" s="9"/>
    </row>
    <row r="42" spans="1:16">
      <c r="A42" s="12"/>
      <c r="B42" s="25">
        <v>344.5</v>
      </c>
      <c r="C42" s="20" t="s">
        <v>98</v>
      </c>
      <c r="D42" s="46">
        <v>2485878</v>
      </c>
      <c r="E42" s="46">
        <v>0</v>
      </c>
      <c r="F42" s="46">
        <v>0</v>
      </c>
      <c r="G42" s="46">
        <v>0</v>
      </c>
      <c r="H42" s="46">
        <v>0</v>
      </c>
      <c r="I42" s="46">
        <v>3934047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6419925</v>
      </c>
      <c r="O42" s="47">
        <f t="shared" si="9"/>
        <v>457.87925254974681</v>
      </c>
      <c r="P42" s="9"/>
    </row>
    <row r="43" spans="1:16">
      <c r="A43" s="12"/>
      <c r="B43" s="25">
        <v>347.5</v>
      </c>
      <c r="C43" s="20" t="s">
        <v>153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602599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602599</v>
      </c>
      <c r="O43" s="47">
        <f t="shared" si="9"/>
        <v>42.97831823693032</v>
      </c>
      <c r="P43" s="9"/>
    </row>
    <row r="44" spans="1:16" ht="15.75">
      <c r="A44" s="29" t="s">
        <v>36</v>
      </c>
      <c r="B44" s="30"/>
      <c r="C44" s="31"/>
      <c r="D44" s="32">
        <f t="shared" ref="D44:M44" si="10">SUM(D45:D49)</f>
        <v>384657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0" si="11">SUM(D44:M44)</f>
        <v>384657</v>
      </c>
      <c r="O44" s="45">
        <f t="shared" si="9"/>
        <v>27.434348477284075</v>
      </c>
      <c r="P44" s="10"/>
    </row>
    <row r="45" spans="1:16">
      <c r="A45" s="13"/>
      <c r="B45" s="39">
        <v>351.1</v>
      </c>
      <c r="C45" s="21" t="s">
        <v>50</v>
      </c>
      <c r="D45" s="46">
        <v>46866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46866</v>
      </c>
      <c r="O45" s="47">
        <f t="shared" si="9"/>
        <v>3.3425575921831538</v>
      </c>
      <c r="P45" s="9"/>
    </row>
    <row r="46" spans="1:16">
      <c r="A46" s="13"/>
      <c r="B46" s="39">
        <v>351.2</v>
      </c>
      <c r="C46" s="21" t="s">
        <v>139</v>
      </c>
      <c r="D46" s="46">
        <v>2855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2855</v>
      </c>
      <c r="O46" s="47">
        <f t="shared" si="9"/>
        <v>0.2036231367234862</v>
      </c>
      <c r="P46" s="9"/>
    </row>
    <row r="47" spans="1:16">
      <c r="A47" s="13"/>
      <c r="B47" s="39">
        <v>351.3</v>
      </c>
      <c r="C47" s="21" t="s">
        <v>140</v>
      </c>
      <c r="D47" s="46">
        <v>8330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8330</v>
      </c>
      <c r="O47" s="47">
        <f t="shared" si="9"/>
        <v>0.59410883674488268</v>
      </c>
      <c r="P47" s="9"/>
    </row>
    <row r="48" spans="1:16">
      <c r="A48" s="13"/>
      <c r="B48" s="39">
        <v>354</v>
      </c>
      <c r="C48" s="21" t="s">
        <v>51</v>
      </c>
      <c r="D48" s="46">
        <v>26574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26574</v>
      </c>
      <c r="O48" s="47">
        <f t="shared" si="9"/>
        <v>1.8952999072819343</v>
      </c>
      <c r="P48" s="9"/>
    </row>
    <row r="49" spans="1:16">
      <c r="A49" s="13"/>
      <c r="B49" s="39">
        <v>359</v>
      </c>
      <c r="C49" s="21" t="s">
        <v>52</v>
      </c>
      <c r="D49" s="46">
        <v>300032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300032</v>
      </c>
      <c r="O49" s="47">
        <f t="shared" si="9"/>
        <v>21.398759004350616</v>
      </c>
      <c r="P49" s="9"/>
    </row>
    <row r="50" spans="1:16" ht="15.75">
      <c r="A50" s="29" t="s">
        <v>3</v>
      </c>
      <c r="B50" s="30"/>
      <c r="C50" s="31"/>
      <c r="D50" s="32">
        <f t="shared" ref="D50:M50" si="12">SUM(D51:D60)</f>
        <v>2405708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5439</v>
      </c>
      <c r="I50" s="32">
        <f t="shared" si="12"/>
        <v>1526687</v>
      </c>
      <c r="J50" s="32">
        <f t="shared" si="12"/>
        <v>0</v>
      </c>
      <c r="K50" s="32">
        <f t="shared" si="12"/>
        <v>10416436</v>
      </c>
      <c r="L50" s="32">
        <f t="shared" si="12"/>
        <v>0</v>
      </c>
      <c r="M50" s="32">
        <f t="shared" si="12"/>
        <v>0</v>
      </c>
      <c r="N50" s="32">
        <f t="shared" si="11"/>
        <v>14354270</v>
      </c>
      <c r="O50" s="45">
        <f t="shared" si="9"/>
        <v>1023.7693459810284</v>
      </c>
      <c r="P50" s="10"/>
    </row>
    <row r="51" spans="1:16">
      <c r="A51" s="12"/>
      <c r="B51" s="25">
        <v>361.2</v>
      </c>
      <c r="C51" s="20" t="s">
        <v>141</v>
      </c>
      <c r="D51" s="46">
        <v>217272</v>
      </c>
      <c r="E51" s="46">
        <v>0</v>
      </c>
      <c r="F51" s="46">
        <v>0</v>
      </c>
      <c r="G51" s="46">
        <v>0</v>
      </c>
      <c r="H51" s="46">
        <v>5439</v>
      </c>
      <c r="I51" s="46">
        <v>311179</v>
      </c>
      <c r="J51" s="46">
        <v>0</v>
      </c>
      <c r="K51" s="46">
        <v>1834693</v>
      </c>
      <c r="L51" s="46">
        <v>0</v>
      </c>
      <c r="M51" s="46">
        <v>0</v>
      </c>
      <c r="N51" s="46">
        <f t="shared" ref="N51:N60" si="13">SUM(D51:M51)</f>
        <v>2368583</v>
      </c>
      <c r="O51" s="47">
        <f t="shared" si="9"/>
        <v>168.93110334498252</v>
      </c>
      <c r="P51" s="9"/>
    </row>
    <row r="52" spans="1:16">
      <c r="A52" s="12"/>
      <c r="B52" s="25">
        <v>361.3</v>
      </c>
      <c r="C52" s="20" t="s">
        <v>54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4259900</v>
      </c>
      <c r="L52" s="46">
        <v>0</v>
      </c>
      <c r="M52" s="46">
        <v>0</v>
      </c>
      <c r="N52" s="46">
        <f t="shared" si="13"/>
        <v>4259900</v>
      </c>
      <c r="O52" s="47">
        <f t="shared" si="9"/>
        <v>303.82283717281223</v>
      </c>
      <c r="P52" s="9"/>
    </row>
    <row r="53" spans="1:16">
      <c r="A53" s="12"/>
      <c r="B53" s="25">
        <v>361.4</v>
      </c>
      <c r="C53" s="20" t="s">
        <v>142</v>
      </c>
      <c r="D53" s="46">
        <v>788</v>
      </c>
      <c r="E53" s="46">
        <v>0</v>
      </c>
      <c r="F53" s="46">
        <v>0</v>
      </c>
      <c r="G53" s="46">
        <v>0</v>
      </c>
      <c r="H53" s="46">
        <v>0</v>
      </c>
      <c r="I53" s="46">
        <v>20812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21600</v>
      </c>
      <c r="O53" s="47">
        <f t="shared" si="9"/>
        <v>1.5405463233720846</v>
      </c>
      <c r="P53" s="9"/>
    </row>
    <row r="54" spans="1:16">
      <c r="A54" s="12"/>
      <c r="B54" s="25">
        <v>362</v>
      </c>
      <c r="C54" s="20" t="s">
        <v>56</v>
      </c>
      <c r="D54" s="46">
        <v>1175869</v>
      </c>
      <c r="E54" s="46">
        <v>0</v>
      </c>
      <c r="F54" s="46">
        <v>0</v>
      </c>
      <c r="G54" s="46">
        <v>0</v>
      </c>
      <c r="H54" s="46">
        <v>0</v>
      </c>
      <c r="I54" s="46">
        <v>97099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1272968</v>
      </c>
      <c r="O54" s="47">
        <f t="shared" si="9"/>
        <v>90.790100563440546</v>
      </c>
      <c r="P54" s="9"/>
    </row>
    <row r="55" spans="1:16">
      <c r="A55" s="12"/>
      <c r="B55" s="25">
        <v>364</v>
      </c>
      <c r="C55" s="20" t="s">
        <v>100</v>
      </c>
      <c r="D55" s="46">
        <v>231987</v>
      </c>
      <c r="E55" s="46">
        <v>0</v>
      </c>
      <c r="F55" s="46">
        <v>0</v>
      </c>
      <c r="G55" s="46">
        <v>0</v>
      </c>
      <c r="H55" s="46">
        <v>0</v>
      </c>
      <c r="I55" s="46">
        <v>137997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369984</v>
      </c>
      <c r="O55" s="47">
        <f t="shared" si="9"/>
        <v>26.387846801226733</v>
      </c>
      <c r="P55" s="9"/>
    </row>
    <row r="56" spans="1:16">
      <c r="A56" s="12"/>
      <c r="B56" s="25">
        <v>365</v>
      </c>
      <c r="C56" s="20" t="s">
        <v>101</v>
      </c>
      <c r="D56" s="46">
        <v>4740</v>
      </c>
      <c r="E56" s="46">
        <v>0</v>
      </c>
      <c r="F56" s="46">
        <v>0</v>
      </c>
      <c r="G56" s="46">
        <v>0</v>
      </c>
      <c r="H56" s="46">
        <v>0</v>
      </c>
      <c r="I56" s="46">
        <v>3972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8712</v>
      </c>
      <c r="O56" s="47">
        <f t="shared" si="9"/>
        <v>0.62135368376007416</v>
      </c>
      <c r="P56" s="9"/>
    </row>
    <row r="57" spans="1:16">
      <c r="A57" s="12"/>
      <c r="B57" s="25">
        <v>366</v>
      </c>
      <c r="C57" s="20" t="s">
        <v>59</v>
      </c>
      <c r="D57" s="46">
        <v>258567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258567</v>
      </c>
      <c r="O57" s="47">
        <f t="shared" si="9"/>
        <v>18.441409314599529</v>
      </c>
      <c r="P57" s="9"/>
    </row>
    <row r="58" spans="1:16">
      <c r="A58" s="12"/>
      <c r="B58" s="25">
        <v>368</v>
      </c>
      <c r="C58" s="20" t="s">
        <v>60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4319199</v>
      </c>
      <c r="L58" s="46">
        <v>0</v>
      </c>
      <c r="M58" s="46">
        <v>0</v>
      </c>
      <c r="N58" s="46">
        <f t="shared" si="13"/>
        <v>4319199</v>
      </c>
      <c r="O58" s="47">
        <f t="shared" si="9"/>
        <v>308.05213608159193</v>
      </c>
      <c r="P58" s="9"/>
    </row>
    <row r="59" spans="1:16">
      <c r="A59" s="12"/>
      <c r="B59" s="25">
        <v>369.3</v>
      </c>
      <c r="C59" s="20" t="s">
        <v>143</v>
      </c>
      <c r="D59" s="46">
        <v>39662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39662</v>
      </c>
      <c r="O59" s="47">
        <f t="shared" si="9"/>
        <v>2.8287568647029455</v>
      </c>
      <c r="P59" s="9"/>
    </row>
    <row r="60" spans="1:16">
      <c r="A60" s="12"/>
      <c r="B60" s="25">
        <v>369.9</v>
      </c>
      <c r="C60" s="20" t="s">
        <v>61</v>
      </c>
      <c r="D60" s="46">
        <v>476823</v>
      </c>
      <c r="E60" s="46">
        <v>0</v>
      </c>
      <c r="F60" s="46">
        <v>0</v>
      </c>
      <c r="G60" s="46">
        <v>0</v>
      </c>
      <c r="H60" s="46">
        <v>0</v>
      </c>
      <c r="I60" s="46">
        <v>955628</v>
      </c>
      <c r="J60" s="46">
        <v>0</v>
      </c>
      <c r="K60" s="46">
        <v>2644</v>
      </c>
      <c r="L60" s="46">
        <v>0</v>
      </c>
      <c r="M60" s="46">
        <v>0</v>
      </c>
      <c r="N60" s="46">
        <f t="shared" si="13"/>
        <v>1435095</v>
      </c>
      <c r="O60" s="47">
        <f t="shared" si="9"/>
        <v>102.35325583053991</v>
      </c>
      <c r="P60" s="9"/>
    </row>
    <row r="61" spans="1:16" ht="15.75">
      <c r="A61" s="29" t="s">
        <v>37</v>
      </c>
      <c r="B61" s="30"/>
      <c r="C61" s="31"/>
      <c r="D61" s="32">
        <f t="shared" ref="D61:M61" si="14">SUM(D62:D65)</f>
        <v>26784111</v>
      </c>
      <c r="E61" s="32">
        <f t="shared" si="14"/>
        <v>803298</v>
      </c>
      <c r="F61" s="32">
        <f t="shared" si="14"/>
        <v>1732478</v>
      </c>
      <c r="G61" s="32">
        <f t="shared" si="14"/>
        <v>0</v>
      </c>
      <c r="H61" s="32">
        <f t="shared" si="14"/>
        <v>0</v>
      </c>
      <c r="I61" s="32">
        <f t="shared" si="14"/>
        <v>7821906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 t="shared" ref="N61:N66" si="15">SUM(D61:M61)</f>
        <v>37141793</v>
      </c>
      <c r="O61" s="45">
        <f t="shared" si="9"/>
        <v>2649.0116967406034</v>
      </c>
      <c r="P61" s="9"/>
    </row>
    <row r="62" spans="1:16">
      <c r="A62" s="12"/>
      <c r="B62" s="25">
        <v>381</v>
      </c>
      <c r="C62" s="20" t="s">
        <v>62</v>
      </c>
      <c r="D62" s="46">
        <v>3270049</v>
      </c>
      <c r="E62" s="46">
        <v>803298</v>
      </c>
      <c r="F62" s="46">
        <v>1732478</v>
      </c>
      <c r="G62" s="46">
        <v>0</v>
      </c>
      <c r="H62" s="46">
        <v>0</v>
      </c>
      <c r="I62" s="46">
        <v>7615573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13421398</v>
      </c>
      <c r="O62" s="47">
        <f t="shared" si="9"/>
        <v>957.23543256543758</v>
      </c>
      <c r="P62" s="9"/>
    </row>
    <row r="63" spans="1:16">
      <c r="A63" s="12"/>
      <c r="B63" s="25">
        <v>382</v>
      </c>
      <c r="C63" s="20" t="s">
        <v>72</v>
      </c>
      <c r="D63" s="46">
        <v>3545795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3545795</v>
      </c>
      <c r="O63" s="47">
        <f t="shared" si="9"/>
        <v>252.89173382782968</v>
      </c>
      <c r="P63" s="9"/>
    </row>
    <row r="64" spans="1:16">
      <c r="A64" s="12"/>
      <c r="B64" s="25">
        <v>385</v>
      </c>
      <c r="C64" s="20" t="s">
        <v>154</v>
      </c>
      <c r="D64" s="46">
        <v>19968267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19968267</v>
      </c>
      <c r="O64" s="47">
        <f t="shared" si="9"/>
        <v>1424.1685329149134</v>
      </c>
      <c r="P64" s="9"/>
    </row>
    <row r="65" spans="1:119" ht="15.75" thickBot="1">
      <c r="A65" s="12"/>
      <c r="B65" s="25">
        <v>389.8</v>
      </c>
      <c r="C65" s="20" t="s">
        <v>127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206333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206333</v>
      </c>
      <c r="O65" s="47">
        <f t="shared" si="9"/>
        <v>14.715997432422794</v>
      </c>
      <c r="P65" s="9"/>
    </row>
    <row r="66" spans="1:119" ht="16.5" thickBot="1">
      <c r="A66" s="14" t="s">
        <v>48</v>
      </c>
      <c r="B66" s="23"/>
      <c r="C66" s="22"/>
      <c r="D66" s="15">
        <f t="shared" ref="D66:M66" si="16">SUM(D5,D14,D22,D32,D44,D50,D61)</f>
        <v>53293281</v>
      </c>
      <c r="E66" s="15">
        <f t="shared" si="16"/>
        <v>1346296</v>
      </c>
      <c r="F66" s="15">
        <f t="shared" si="16"/>
        <v>1732478</v>
      </c>
      <c r="G66" s="15">
        <f t="shared" si="16"/>
        <v>0</v>
      </c>
      <c r="H66" s="15">
        <f t="shared" si="16"/>
        <v>5439</v>
      </c>
      <c r="I66" s="15">
        <f t="shared" si="16"/>
        <v>41848482</v>
      </c>
      <c r="J66" s="15">
        <f t="shared" si="16"/>
        <v>0</v>
      </c>
      <c r="K66" s="15">
        <f t="shared" si="16"/>
        <v>10839538</v>
      </c>
      <c r="L66" s="15">
        <f t="shared" si="16"/>
        <v>0</v>
      </c>
      <c r="M66" s="15">
        <f t="shared" si="16"/>
        <v>0</v>
      </c>
      <c r="N66" s="15">
        <f t="shared" si="15"/>
        <v>109065514</v>
      </c>
      <c r="O66" s="38">
        <f t="shared" si="9"/>
        <v>7778.7257684901224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155</v>
      </c>
      <c r="M68" s="118"/>
      <c r="N68" s="118"/>
      <c r="O68" s="43">
        <v>14021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14045142</v>
      </c>
      <c r="E5" s="27">
        <f t="shared" si="0"/>
        <v>451480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358388</v>
      </c>
      <c r="L5" s="27">
        <f t="shared" si="0"/>
        <v>0</v>
      </c>
      <c r="M5" s="27">
        <f t="shared" si="0"/>
        <v>0</v>
      </c>
      <c r="N5" s="28">
        <f>SUM(D5:M5)</f>
        <v>14855010</v>
      </c>
      <c r="O5" s="33">
        <f t="shared" ref="O5:O36" si="1">(N5/O$73)</f>
        <v>1071.6354061462991</v>
      </c>
      <c r="P5" s="6"/>
    </row>
    <row r="6" spans="1:133">
      <c r="A6" s="12"/>
      <c r="B6" s="25">
        <v>311</v>
      </c>
      <c r="C6" s="20" t="s">
        <v>2</v>
      </c>
      <c r="D6" s="46">
        <v>10057523</v>
      </c>
      <c r="E6" s="46">
        <v>451480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10509003</v>
      </c>
      <c r="O6" s="47">
        <f t="shared" si="1"/>
        <v>758.11592843745495</v>
      </c>
      <c r="P6" s="9"/>
    </row>
    <row r="7" spans="1:133">
      <c r="A7" s="12"/>
      <c r="B7" s="25">
        <v>312.41000000000003</v>
      </c>
      <c r="C7" s="20" t="s">
        <v>130</v>
      </c>
      <c r="D7" s="46">
        <v>527151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527151</v>
      </c>
      <c r="O7" s="47">
        <f t="shared" si="1"/>
        <v>38.028495166642621</v>
      </c>
      <c r="P7" s="9"/>
    </row>
    <row r="8" spans="1:133">
      <c r="A8" s="12"/>
      <c r="B8" s="25">
        <v>312.51</v>
      </c>
      <c r="C8" s="20" t="s">
        <v>70</v>
      </c>
      <c r="D8" s="46">
        <v>163451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163451</v>
      </c>
      <c r="L8" s="46">
        <v>0</v>
      </c>
      <c r="M8" s="46">
        <v>0</v>
      </c>
      <c r="N8" s="46">
        <f>SUM(D8:M8)</f>
        <v>326902</v>
      </c>
      <c r="O8" s="47">
        <f t="shared" si="1"/>
        <v>23.582599913432404</v>
      </c>
      <c r="P8" s="9"/>
    </row>
    <row r="9" spans="1:133">
      <c r="A9" s="12"/>
      <c r="B9" s="25">
        <v>312.52</v>
      </c>
      <c r="C9" s="20" t="s">
        <v>89</v>
      </c>
      <c r="D9" s="46">
        <v>194937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194937</v>
      </c>
      <c r="L9" s="46">
        <v>0</v>
      </c>
      <c r="M9" s="46">
        <v>0</v>
      </c>
      <c r="N9" s="46">
        <f>SUM(D9:M9)</f>
        <v>389874</v>
      </c>
      <c r="O9" s="47">
        <f t="shared" si="1"/>
        <v>28.125378733227528</v>
      </c>
      <c r="P9" s="9"/>
    </row>
    <row r="10" spans="1:133">
      <c r="A10" s="12"/>
      <c r="B10" s="25">
        <v>314.10000000000002</v>
      </c>
      <c r="C10" s="20" t="s">
        <v>11</v>
      </c>
      <c r="D10" s="46">
        <v>1445175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1445175</v>
      </c>
      <c r="O10" s="47">
        <f t="shared" si="1"/>
        <v>104.25443658923676</v>
      </c>
      <c r="P10" s="9"/>
    </row>
    <row r="11" spans="1:133">
      <c r="A11" s="12"/>
      <c r="B11" s="25">
        <v>314.39999999999998</v>
      </c>
      <c r="C11" s="20" t="s">
        <v>12</v>
      </c>
      <c r="D11" s="46">
        <v>50402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50402</v>
      </c>
      <c r="O11" s="47">
        <f t="shared" si="1"/>
        <v>3.6359832635983262</v>
      </c>
      <c r="P11" s="9"/>
    </row>
    <row r="12" spans="1:133">
      <c r="A12" s="12"/>
      <c r="B12" s="25">
        <v>315</v>
      </c>
      <c r="C12" s="20" t="s">
        <v>90</v>
      </c>
      <c r="D12" s="46">
        <v>1483667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1483667</v>
      </c>
      <c r="O12" s="47">
        <f t="shared" si="1"/>
        <v>107.03123647381331</v>
      </c>
      <c r="P12" s="9"/>
    </row>
    <row r="13" spans="1:133">
      <c r="A13" s="12"/>
      <c r="B13" s="25">
        <v>316</v>
      </c>
      <c r="C13" s="20" t="s">
        <v>91</v>
      </c>
      <c r="D13" s="46">
        <v>122836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122836</v>
      </c>
      <c r="O13" s="47">
        <f t="shared" si="1"/>
        <v>8.8613475688933772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SUM(D15:D22)</f>
        <v>2198805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37409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2236214</v>
      </c>
      <c r="O14" s="45">
        <f t="shared" si="1"/>
        <v>161.31972298369644</v>
      </c>
      <c r="P14" s="10"/>
    </row>
    <row r="15" spans="1:133">
      <c r="A15" s="12"/>
      <c r="B15" s="25">
        <v>322</v>
      </c>
      <c r="C15" s="20" t="s">
        <v>0</v>
      </c>
      <c r="D15" s="46">
        <v>379886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379886</v>
      </c>
      <c r="O15" s="47">
        <f t="shared" si="1"/>
        <v>27.404847785312366</v>
      </c>
      <c r="P15" s="9"/>
    </row>
    <row r="16" spans="1:133">
      <c r="A16" s="12"/>
      <c r="B16" s="25">
        <v>323.10000000000002</v>
      </c>
      <c r="C16" s="20" t="s">
        <v>16</v>
      </c>
      <c r="D16" s="46">
        <v>1148152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1148152</v>
      </c>
      <c r="O16" s="47">
        <f t="shared" si="1"/>
        <v>82.827297648247011</v>
      </c>
      <c r="P16" s="9"/>
    </row>
    <row r="17" spans="1:16">
      <c r="A17" s="12"/>
      <c r="B17" s="25">
        <v>323.2</v>
      </c>
      <c r="C17" s="20" t="s">
        <v>131</v>
      </c>
      <c r="D17" s="46">
        <v>22269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22269</v>
      </c>
      <c r="O17" s="47">
        <f t="shared" si="1"/>
        <v>1.6064781416822969</v>
      </c>
      <c r="P17" s="9"/>
    </row>
    <row r="18" spans="1:16">
      <c r="A18" s="12"/>
      <c r="B18" s="25">
        <v>323.39999999999998</v>
      </c>
      <c r="C18" s="20" t="s">
        <v>112</v>
      </c>
      <c r="D18" s="46">
        <v>14932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14932</v>
      </c>
      <c r="O18" s="47">
        <f t="shared" si="1"/>
        <v>1.0771894387534267</v>
      </c>
      <c r="P18" s="9"/>
    </row>
    <row r="19" spans="1:16">
      <c r="A19" s="12"/>
      <c r="B19" s="25">
        <v>323.7</v>
      </c>
      <c r="C19" s="20" t="s">
        <v>132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37409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37409</v>
      </c>
      <c r="O19" s="47">
        <f t="shared" si="1"/>
        <v>2.6986726302120907</v>
      </c>
      <c r="P19" s="9"/>
    </row>
    <row r="20" spans="1:16">
      <c r="A20" s="12"/>
      <c r="B20" s="25">
        <v>323.89999999999998</v>
      </c>
      <c r="C20" s="20" t="s">
        <v>17</v>
      </c>
      <c r="D20" s="46">
        <v>416926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416926</v>
      </c>
      <c r="O20" s="47">
        <f t="shared" si="1"/>
        <v>30.076900880103882</v>
      </c>
      <c r="P20" s="9"/>
    </row>
    <row r="21" spans="1:16">
      <c r="A21" s="12"/>
      <c r="B21" s="25">
        <v>325.10000000000002</v>
      </c>
      <c r="C21" s="20" t="s">
        <v>18</v>
      </c>
      <c r="D21" s="46">
        <v>101954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101954</v>
      </c>
      <c r="O21" s="47">
        <f t="shared" si="1"/>
        <v>7.3549271389409894</v>
      </c>
      <c r="P21" s="9"/>
    </row>
    <row r="22" spans="1:16">
      <c r="A22" s="12"/>
      <c r="B22" s="25">
        <v>329</v>
      </c>
      <c r="C22" s="20" t="s">
        <v>19</v>
      </c>
      <c r="D22" s="46">
        <v>114686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5">SUM(D22:M22)</f>
        <v>114686</v>
      </c>
      <c r="O22" s="47">
        <f t="shared" si="1"/>
        <v>8.2734093204443795</v>
      </c>
      <c r="P22" s="9"/>
    </row>
    <row r="23" spans="1:16" ht="15.75">
      <c r="A23" s="29" t="s">
        <v>21</v>
      </c>
      <c r="B23" s="30"/>
      <c r="C23" s="31"/>
      <c r="D23" s="32">
        <f t="shared" ref="D23:M23" si="6">SUM(D24:D39)</f>
        <v>2986655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2603802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5590457</v>
      </c>
      <c r="O23" s="45">
        <f t="shared" si="1"/>
        <v>403.29368056557496</v>
      </c>
      <c r="P23" s="10"/>
    </row>
    <row r="24" spans="1:16">
      <c r="A24" s="12"/>
      <c r="B24" s="25">
        <v>331.2</v>
      </c>
      <c r="C24" s="20" t="s">
        <v>20</v>
      </c>
      <c r="D24" s="46">
        <v>3485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3485</v>
      </c>
      <c r="O24" s="47">
        <f t="shared" si="1"/>
        <v>0.25140672341653442</v>
      </c>
      <c r="P24" s="9"/>
    </row>
    <row r="25" spans="1:16">
      <c r="A25" s="12"/>
      <c r="B25" s="25">
        <v>331.39</v>
      </c>
      <c r="C25" s="20" t="s">
        <v>115</v>
      </c>
      <c r="D25" s="46">
        <v>20000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20000</v>
      </c>
      <c r="O25" s="47">
        <f t="shared" si="1"/>
        <v>1.4427932477276006</v>
      </c>
      <c r="P25" s="9"/>
    </row>
    <row r="26" spans="1:16">
      <c r="A26" s="12"/>
      <c r="B26" s="25">
        <v>331.5</v>
      </c>
      <c r="C26" s="20" t="s">
        <v>146</v>
      </c>
      <c r="D26" s="46">
        <v>495085</v>
      </c>
      <c r="E26" s="46">
        <v>0</v>
      </c>
      <c r="F26" s="46">
        <v>0</v>
      </c>
      <c r="G26" s="46">
        <v>0</v>
      </c>
      <c r="H26" s="46">
        <v>0</v>
      </c>
      <c r="I26" s="46">
        <v>2179655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2674740</v>
      </c>
      <c r="O26" s="47">
        <f t="shared" si="1"/>
        <v>192.95484057134612</v>
      </c>
      <c r="P26" s="9"/>
    </row>
    <row r="27" spans="1:16">
      <c r="A27" s="12"/>
      <c r="B27" s="25">
        <v>334.1</v>
      </c>
      <c r="C27" s="20" t="s">
        <v>22</v>
      </c>
      <c r="D27" s="46">
        <v>43400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43400</v>
      </c>
      <c r="O27" s="47">
        <f t="shared" si="1"/>
        <v>3.1308613475688936</v>
      </c>
      <c r="P27" s="9"/>
    </row>
    <row r="28" spans="1:16">
      <c r="A28" s="12"/>
      <c r="B28" s="25">
        <v>334.2</v>
      </c>
      <c r="C28" s="20" t="s">
        <v>23</v>
      </c>
      <c r="D28" s="46">
        <v>15700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15700</v>
      </c>
      <c r="O28" s="47">
        <f t="shared" si="1"/>
        <v>1.1325926994661666</v>
      </c>
      <c r="P28" s="9"/>
    </row>
    <row r="29" spans="1:16">
      <c r="A29" s="12"/>
      <c r="B29" s="25">
        <v>334.39</v>
      </c>
      <c r="C29" s="20" t="s">
        <v>147</v>
      </c>
      <c r="D29" s="46">
        <v>359566</v>
      </c>
      <c r="E29" s="46">
        <v>0</v>
      </c>
      <c r="F29" s="46">
        <v>0</v>
      </c>
      <c r="G29" s="46">
        <v>0</v>
      </c>
      <c r="H29" s="46">
        <v>0</v>
      </c>
      <c r="I29" s="46">
        <v>5175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364741</v>
      </c>
      <c r="O29" s="47">
        <f t="shared" si="1"/>
        <v>26.312292598470638</v>
      </c>
      <c r="P29" s="9"/>
    </row>
    <row r="30" spans="1:16">
      <c r="A30" s="12"/>
      <c r="B30" s="25">
        <v>334.5</v>
      </c>
      <c r="C30" s="20" t="s">
        <v>148</v>
      </c>
      <c r="D30" s="46">
        <v>82514</v>
      </c>
      <c r="E30" s="46">
        <v>0</v>
      </c>
      <c r="F30" s="46">
        <v>0</v>
      </c>
      <c r="G30" s="46">
        <v>0</v>
      </c>
      <c r="H30" s="46">
        <v>0</v>
      </c>
      <c r="I30" s="46">
        <v>258972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341486</v>
      </c>
      <c r="O30" s="47">
        <f t="shared" si="1"/>
        <v>24.634684749675372</v>
      </c>
      <c r="P30" s="9"/>
    </row>
    <row r="31" spans="1:16">
      <c r="A31" s="12"/>
      <c r="B31" s="25">
        <v>335.12</v>
      </c>
      <c r="C31" s="20" t="s">
        <v>92</v>
      </c>
      <c r="D31" s="46">
        <v>570421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570421</v>
      </c>
      <c r="O31" s="47">
        <f t="shared" si="1"/>
        <v>41.149978358101286</v>
      </c>
      <c r="P31" s="9"/>
    </row>
    <row r="32" spans="1:16">
      <c r="A32" s="12"/>
      <c r="B32" s="25">
        <v>335.14</v>
      </c>
      <c r="C32" s="20" t="s">
        <v>93</v>
      </c>
      <c r="D32" s="46">
        <v>8761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8761</v>
      </c>
      <c r="O32" s="47">
        <f t="shared" si="1"/>
        <v>0.63201558216707543</v>
      </c>
      <c r="P32" s="9"/>
    </row>
    <row r="33" spans="1:16">
      <c r="A33" s="12"/>
      <c r="B33" s="25">
        <v>335.15</v>
      </c>
      <c r="C33" s="20" t="s">
        <v>94</v>
      </c>
      <c r="D33" s="46">
        <v>78017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78017</v>
      </c>
      <c r="O33" s="47">
        <f t="shared" si="1"/>
        <v>5.628120040398211</v>
      </c>
      <c r="P33" s="9"/>
    </row>
    <row r="34" spans="1:16">
      <c r="A34" s="12"/>
      <c r="B34" s="25">
        <v>335.18</v>
      </c>
      <c r="C34" s="20" t="s">
        <v>95</v>
      </c>
      <c r="D34" s="46">
        <v>1166491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1166491</v>
      </c>
      <c r="O34" s="47">
        <f t="shared" si="1"/>
        <v>84.150266916750823</v>
      </c>
      <c r="P34" s="9"/>
    </row>
    <row r="35" spans="1:16">
      <c r="A35" s="12"/>
      <c r="B35" s="25">
        <v>335.23</v>
      </c>
      <c r="C35" s="20" t="s">
        <v>134</v>
      </c>
      <c r="D35" s="46">
        <v>20228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20228</v>
      </c>
      <c r="O35" s="47">
        <f t="shared" si="1"/>
        <v>1.4592410907516953</v>
      </c>
      <c r="P35" s="9"/>
    </row>
    <row r="36" spans="1:16">
      <c r="A36" s="12"/>
      <c r="B36" s="25">
        <v>335.49</v>
      </c>
      <c r="C36" s="20" t="s">
        <v>119</v>
      </c>
      <c r="D36" s="46">
        <v>26288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26288</v>
      </c>
      <c r="O36" s="47">
        <f t="shared" si="1"/>
        <v>1.8964074448131583</v>
      </c>
      <c r="P36" s="9"/>
    </row>
    <row r="37" spans="1:16">
      <c r="A37" s="12"/>
      <c r="B37" s="25">
        <v>337.4</v>
      </c>
      <c r="C37" s="20" t="s">
        <v>149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160000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160000</v>
      </c>
      <c r="O37" s="47">
        <f t="shared" ref="O37:O68" si="8">(N37/O$73)</f>
        <v>11.542345981820805</v>
      </c>
      <c r="P37" s="9"/>
    </row>
    <row r="38" spans="1:16">
      <c r="A38" s="12"/>
      <c r="B38" s="25">
        <v>337.7</v>
      </c>
      <c r="C38" s="20" t="s">
        <v>120</v>
      </c>
      <c r="D38" s="46">
        <v>70000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70000</v>
      </c>
      <c r="O38" s="47">
        <f t="shared" si="8"/>
        <v>5.0497763670466025</v>
      </c>
      <c r="P38" s="9"/>
    </row>
    <row r="39" spans="1:16">
      <c r="A39" s="12"/>
      <c r="B39" s="25">
        <v>338</v>
      </c>
      <c r="C39" s="20" t="s">
        <v>30</v>
      </c>
      <c r="D39" s="46">
        <v>26699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26699</v>
      </c>
      <c r="O39" s="47">
        <f t="shared" si="8"/>
        <v>1.9260568460539604</v>
      </c>
      <c r="P39" s="9"/>
    </row>
    <row r="40" spans="1:16" ht="15.75">
      <c r="A40" s="29" t="s">
        <v>35</v>
      </c>
      <c r="B40" s="30"/>
      <c r="C40" s="31"/>
      <c r="D40" s="32">
        <f t="shared" ref="D40:M40" si="9">SUM(D41:D50)</f>
        <v>2865813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29074506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31940319</v>
      </c>
      <c r="O40" s="45">
        <f t="shared" si="8"/>
        <v>2304.1638291732793</v>
      </c>
      <c r="P40" s="10"/>
    </row>
    <row r="41" spans="1:16">
      <c r="A41" s="12"/>
      <c r="B41" s="25">
        <v>341.2</v>
      </c>
      <c r="C41" s="20" t="s">
        <v>121</v>
      </c>
      <c r="D41" s="46">
        <v>23868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10">SUM(D41:M41)</f>
        <v>23868</v>
      </c>
      <c r="O41" s="47">
        <f t="shared" si="8"/>
        <v>1.7218294618381187</v>
      </c>
      <c r="P41" s="9"/>
    </row>
    <row r="42" spans="1:16">
      <c r="A42" s="12"/>
      <c r="B42" s="25">
        <v>341.3</v>
      </c>
      <c r="C42" s="20" t="s">
        <v>137</v>
      </c>
      <c r="D42" s="46">
        <v>9133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9133</v>
      </c>
      <c r="O42" s="47">
        <f t="shared" si="8"/>
        <v>0.65885153657480888</v>
      </c>
      <c r="P42" s="9"/>
    </row>
    <row r="43" spans="1:16">
      <c r="A43" s="12"/>
      <c r="B43" s="25">
        <v>341.9</v>
      </c>
      <c r="C43" s="20" t="s">
        <v>96</v>
      </c>
      <c r="D43" s="46">
        <v>59905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59905</v>
      </c>
      <c r="O43" s="47">
        <f t="shared" si="8"/>
        <v>4.3215264752560962</v>
      </c>
      <c r="P43" s="9"/>
    </row>
    <row r="44" spans="1:16">
      <c r="A44" s="12"/>
      <c r="B44" s="25">
        <v>342.9</v>
      </c>
      <c r="C44" s="20" t="s">
        <v>138</v>
      </c>
      <c r="D44" s="46">
        <v>1026108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1026108</v>
      </c>
      <c r="O44" s="47">
        <f t="shared" si="8"/>
        <v>74.023084691963646</v>
      </c>
      <c r="P44" s="9"/>
    </row>
    <row r="45" spans="1:16">
      <c r="A45" s="12"/>
      <c r="B45" s="25">
        <v>343.3</v>
      </c>
      <c r="C45" s="20" t="s">
        <v>41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9578282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9578282</v>
      </c>
      <c r="O45" s="47">
        <f t="shared" si="8"/>
        <v>690.97402972154089</v>
      </c>
      <c r="P45" s="9"/>
    </row>
    <row r="46" spans="1:16">
      <c r="A46" s="12"/>
      <c r="B46" s="25">
        <v>343.4</v>
      </c>
      <c r="C46" s="20" t="s">
        <v>42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3615512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3615512</v>
      </c>
      <c r="O46" s="47">
        <f t="shared" si="8"/>
        <v>260.82181503390564</v>
      </c>
      <c r="P46" s="9"/>
    </row>
    <row r="47" spans="1:16">
      <c r="A47" s="12"/>
      <c r="B47" s="25">
        <v>343.5</v>
      </c>
      <c r="C47" s="20" t="s">
        <v>43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8604175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8604175</v>
      </c>
      <c r="O47" s="47">
        <f t="shared" si="8"/>
        <v>620.70227961333137</v>
      </c>
      <c r="P47" s="9"/>
    </row>
    <row r="48" spans="1:16">
      <c r="A48" s="12"/>
      <c r="B48" s="25">
        <v>343.9</v>
      </c>
      <c r="C48" s="20" t="s">
        <v>44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919779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919779</v>
      </c>
      <c r="O48" s="47">
        <f t="shared" si="8"/>
        <v>66.352546530082236</v>
      </c>
      <c r="P48" s="9"/>
    </row>
    <row r="49" spans="1:16">
      <c r="A49" s="12"/>
      <c r="B49" s="25">
        <v>344.2</v>
      </c>
      <c r="C49" s="20" t="s">
        <v>97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2563595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2563595</v>
      </c>
      <c r="O49" s="47">
        <f t="shared" si="8"/>
        <v>184.93687779541193</v>
      </c>
      <c r="P49" s="9"/>
    </row>
    <row r="50" spans="1:16">
      <c r="A50" s="12"/>
      <c r="B50" s="25">
        <v>344.5</v>
      </c>
      <c r="C50" s="20" t="s">
        <v>98</v>
      </c>
      <c r="D50" s="46">
        <v>1746799</v>
      </c>
      <c r="E50" s="46">
        <v>0</v>
      </c>
      <c r="F50" s="46">
        <v>0</v>
      </c>
      <c r="G50" s="46">
        <v>0</v>
      </c>
      <c r="H50" s="46">
        <v>0</v>
      </c>
      <c r="I50" s="46">
        <v>3793163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5539962</v>
      </c>
      <c r="O50" s="47">
        <f t="shared" si="8"/>
        <v>399.65098831337468</v>
      </c>
      <c r="P50" s="9"/>
    </row>
    <row r="51" spans="1:16" ht="15.75">
      <c r="A51" s="29" t="s">
        <v>36</v>
      </c>
      <c r="B51" s="30"/>
      <c r="C51" s="31"/>
      <c r="D51" s="32">
        <f t="shared" ref="D51:M51" si="11">SUM(D52:D56)</f>
        <v>360708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7" si="12">SUM(D51:M51)</f>
        <v>360708</v>
      </c>
      <c r="O51" s="45">
        <f t="shared" si="8"/>
        <v>26.021353340066369</v>
      </c>
      <c r="P51" s="10"/>
    </row>
    <row r="52" spans="1:16">
      <c r="A52" s="13"/>
      <c r="B52" s="39">
        <v>351.1</v>
      </c>
      <c r="C52" s="21" t="s">
        <v>50</v>
      </c>
      <c r="D52" s="46">
        <v>22624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22624</v>
      </c>
      <c r="O52" s="47">
        <f t="shared" si="8"/>
        <v>1.6320877218294618</v>
      </c>
      <c r="P52" s="9"/>
    </row>
    <row r="53" spans="1:16">
      <c r="A53" s="13"/>
      <c r="B53" s="39">
        <v>351.2</v>
      </c>
      <c r="C53" s="21" t="s">
        <v>139</v>
      </c>
      <c r="D53" s="46">
        <v>2316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2316</v>
      </c>
      <c r="O53" s="47">
        <f t="shared" si="8"/>
        <v>0.16707545808685614</v>
      </c>
      <c r="P53" s="9"/>
    </row>
    <row r="54" spans="1:16">
      <c r="A54" s="13"/>
      <c r="B54" s="39">
        <v>351.3</v>
      </c>
      <c r="C54" s="21" t="s">
        <v>140</v>
      </c>
      <c r="D54" s="46">
        <v>3764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3764</v>
      </c>
      <c r="O54" s="47">
        <f t="shared" si="8"/>
        <v>0.27153368922233445</v>
      </c>
      <c r="P54" s="9"/>
    </row>
    <row r="55" spans="1:16">
      <c r="A55" s="13"/>
      <c r="B55" s="39">
        <v>354</v>
      </c>
      <c r="C55" s="21" t="s">
        <v>51</v>
      </c>
      <c r="D55" s="46">
        <v>30386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30386</v>
      </c>
      <c r="O55" s="47">
        <f t="shared" si="8"/>
        <v>2.1920357812725437</v>
      </c>
      <c r="P55" s="9"/>
    </row>
    <row r="56" spans="1:16">
      <c r="A56" s="13"/>
      <c r="B56" s="39">
        <v>359</v>
      </c>
      <c r="C56" s="21" t="s">
        <v>52</v>
      </c>
      <c r="D56" s="46">
        <v>301618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301618</v>
      </c>
      <c r="O56" s="47">
        <f t="shared" si="8"/>
        <v>21.758620689655171</v>
      </c>
      <c r="P56" s="9"/>
    </row>
    <row r="57" spans="1:16" ht="15.75">
      <c r="A57" s="29" t="s">
        <v>3</v>
      </c>
      <c r="B57" s="30"/>
      <c r="C57" s="31"/>
      <c r="D57" s="32">
        <f t="shared" ref="D57:M57" si="13">SUM(D58:D67)</f>
        <v>2608667</v>
      </c>
      <c r="E57" s="32">
        <f t="shared" si="13"/>
        <v>0</v>
      </c>
      <c r="F57" s="32">
        <f t="shared" si="13"/>
        <v>0</v>
      </c>
      <c r="G57" s="32">
        <f t="shared" si="13"/>
        <v>0</v>
      </c>
      <c r="H57" s="32">
        <f t="shared" si="13"/>
        <v>2785</v>
      </c>
      <c r="I57" s="32">
        <f t="shared" si="13"/>
        <v>3077088</v>
      </c>
      <c r="J57" s="32">
        <f t="shared" si="13"/>
        <v>0</v>
      </c>
      <c r="K57" s="32">
        <f t="shared" si="13"/>
        <v>11705941</v>
      </c>
      <c r="L57" s="32">
        <f t="shared" si="13"/>
        <v>0</v>
      </c>
      <c r="M57" s="32">
        <f t="shared" si="13"/>
        <v>0</v>
      </c>
      <c r="N57" s="32">
        <f t="shared" si="12"/>
        <v>17394481</v>
      </c>
      <c r="O57" s="45">
        <f t="shared" si="8"/>
        <v>1254.8319867263021</v>
      </c>
      <c r="P57" s="10"/>
    </row>
    <row r="58" spans="1:16">
      <c r="A58" s="12"/>
      <c r="B58" s="25">
        <v>361.2</v>
      </c>
      <c r="C58" s="20" t="s">
        <v>141</v>
      </c>
      <c r="D58" s="46">
        <v>115836</v>
      </c>
      <c r="E58" s="46">
        <v>0</v>
      </c>
      <c r="F58" s="46">
        <v>0</v>
      </c>
      <c r="G58" s="46">
        <v>0</v>
      </c>
      <c r="H58" s="46">
        <v>2785</v>
      </c>
      <c r="I58" s="46">
        <v>128199</v>
      </c>
      <c r="J58" s="46">
        <v>0</v>
      </c>
      <c r="K58" s="46">
        <v>1458525</v>
      </c>
      <c r="L58" s="46">
        <v>0</v>
      </c>
      <c r="M58" s="46">
        <v>0</v>
      </c>
      <c r="N58" s="46">
        <f t="shared" ref="N58:N67" si="14">SUM(D58:M58)</f>
        <v>1705345</v>
      </c>
      <c r="O58" s="47">
        <f t="shared" si="8"/>
        <v>123.02301255230125</v>
      </c>
      <c r="P58" s="9"/>
    </row>
    <row r="59" spans="1:16">
      <c r="A59" s="12"/>
      <c r="B59" s="25">
        <v>361.3</v>
      </c>
      <c r="C59" s="20" t="s">
        <v>54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6655671</v>
      </c>
      <c r="L59" s="46">
        <v>0</v>
      </c>
      <c r="M59" s="46">
        <v>0</v>
      </c>
      <c r="N59" s="46">
        <f t="shared" si="14"/>
        <v>6655671</v>
      </c>
      <c r="O59" s="47">
        <f t="shared" si="8"/>
        <v>480.1378588948204</v>
      </c>
      <c r="P59" s="9"/>
    </row>
    <row r="60" spans="1:16">
      <c r="A60" s="12"/>
      <c r="B60" s="25">
        <v>361.4</v>
      </c>
      <c r="C60" s="20" t="s">
        <v>142</v>
      </c>
      <c r="D60" s="46">
        <v>830</v>
      </c>
      <c r="E60" s="46">
        <v>0</v>
      </c>
      <c r="F60" s="46">
        <v>0</v>
      </c>
      <c r="G60" s="46">
        <v>0</v>
      </c>
      <c r="H60" s="46">
        <v>0</v>
      </c>
      <c r="I60" s="46">
        <v>17828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18658</v>
      </c>
      <c r="O60" s="47">
        <f t="shared" si="8"/>
        <v>1.3459818208050787</v>
      </c>
      <c r="P60" s="9"/>
    </row>
    <row r="61" spans="1:16">
      <c r="A61" s="12"/>
      <c r="B61" s="25">
        <v>362</v>
      </c>
      <c r="C61" s="20" t="s">
        <v>56</v>
      </c>
      <c r="D61" s="46">
        <v>1181950</v>
      </c>
      <c r="E61" s="46">
        <v>0</v>
      </c>
      <c r="F61" s="46">
        <v>0</v>
      </c>
      <c r="G61" s="46">
        <v>0</v>
      </c>
      <c r="H61" s="46">
        <v>0</v>
      </c>
      <c r="I61" s="46">
        <v>92131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1274081</v>
      </c>
      <c r="O61" s="47">
        <f t="shared" si="8"/>
        <v>91.911773192901464</v>
      </c>
      <c r="P61" s="9"/>
    </row>
    <row r="62" spans="1:16">
      <c r="A62" s="12"/>
      <c r="B62" s="25">
        <v>364</v>
      </c>
      <c r="C62" s="20" t="s">
        <v>100</v>
      </c>
      <c r="D62" s="46">
        <v>220978</v>
      </c>
      <c r="E62" s="46">
        <v>0</v>
      </c>
      <c r="F62" s="46">
        <v>0</v>
      </c>
      <c r="G62" s="46">
        <v>0</v>
      </c>
      <c r="H62" s="46">
        <v>0</v>
      </c>
      <c r="I62" s="46">
        <v>407910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628888</v>
      </c>
      <c r="O62" s="47">
        <f t="shared" si="8"/>
        <v>45.367767998845764</v>
      </c>
      <c r="P62" s="9"/>
    </row>
    <row r="63" spans="1:16">
      <c r="A63" s="12"/>
      <c r="B63" s="25">
        <v>365</v>
      </c>
      <c r="C63" s="20" t="s">
        <v>101</v>
      </c>
      <c r="D63" s="46">
        <v>3266</v>
      </c>
      <c r="E63" s="46">
        <v>0</v>
      </c>
      <c r="F63" s="46">
        <v>0</v>
      </c>
      <c r="G63" s="46">
        <v>0</v>
      </c>
      <c r="H63" s="46">
        <v>0</v>
      </c>
      <c r="I63" s="46">
        <v>3237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6503</v>
      </c>
      <c r="O63" s="47">
        <f t="shared" si="8"/>
        <v>0.46912422449862934</v>
      </c>
      <c r="P63" s="9"/>
    </row>
    <row r="64" spans="1:16">
      <c r="A64" s="12"/>
      <c r="B64" s="25">
        <v>366</v>
      </c>
      <c r="C64" s="20" t="s">
        <v>59</v>
      </c>
      <c r="D64" s="46">
        <v>225019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225019</v>
      </c>
      <c r="O64" s="47">
        <f t="shared" si="8"/>
        <v>16.232794690520848</v>
      </c>
      <c r="P64" s="9"/>
    </row>
    <row r="65" spans="1:119">
      <c r="A65" s="12"/>
      <c r="B65" s="25">
        <v>368</v>
      </c>
      <c r="C65" s="20" t="s">
        <v>60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3591745</v>
      </c>
      <c r="L65" s="46">
        <v>0</v>
      </c>
      <c r="M65" s="46">
        <v>0</v>
      </c>
      <c r="N65" s="46">
        <f t="shared" si="14"/>
        <v>3591745</v>
      </c>
      <c r="O65" s="47">
        <f t="shared" si="8"/>
        <v>259.10727167796853</v>
      </c>
      <c r="P65" s="9"/>
    </row>
    <row r="66" spans="1:119">
      <c r="A66" s="12"/>
      <c r="B66" s="25">
        <v>369.3</v>
      </c>
      <c r="C66" s="20" t="s">
        <v>143</v>
      </c>
      <c r="D66" s="46">
        <v>25392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25392</v>
      </c>
      <c r="O66" s="47">
        <f t="shared" si="8"/>
        <v>1.8317703073149618</v>
      </c>
      <c r="P66" s="9"/>
    </row>
    <row r="67" spans="1:119">
      <c r="A67" s="12"/>
      <c r="B67" s="25">
        <v>369.9</v>
      </c>
      <c r="C67" s="20" t="s">
        <v>61</v>
      </c>
      <c r="D67" s="46">
        <v>835396</v>
      </c>
      <c r="E67" s="46">
        <v>0</v>
      </c>
      <c r="F67" s="46">
        <v>0</v>
      </c>
      <c r="G67" s="46">
        <v>0</v>
      </c>
      <c r="H67" s="46">
        <v>0</v>
      </c>
      <c r="I67" s="46">
        <v>2427783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3263179</v>
      </c>
      <c r="O67" s="47">
        <f t="shared" si="8"/>
        <v>235.40463136632522</v>
      </c>
      <c r="P67" s="9"/>
    </row>
    <row r="68" spans="1:119" ht="15.75">
      <c r="A68" s="29" t="s">
        <v>37</v>
      </c>
      <c r="B68" s="30"/>
      <c r="C68" s="31"/>
      <c r="D68" s="32">
        <f t="shared" ref="D68:M68" si="15">SUM(D69:D70)</f>
        <v>6335218</v>
      </c>
      <c r="E68" s="32">
        <f t="shared" si="15"/>
        <v>645882</v>
      </c>
      <c r="F68" s="32">
        <f t="shared" si="15"/>
        <v>1544500</v>
      </c>
      <c r="G68" s="32">
        <f t="shared" si="15"/>
        <v>0</v>
      </c>
      <c r="H68" s="32">
        <f t="shared" si="15"/>
        <v>0</v>
      </c>
      <c r="I68" s="32">
        <f t="shared" si="15"/>
        <v>4707994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>SUM(D68:M68)</f>
        <v>13233594</v>
      </c>
      <c r="O68" s="45">
        <f t="shared" si="8"/>
        <v>954.66700331842446</v>
      </c>
      <c r="P68" s="9"/>
    </row>
    <row r="69" spans="1:119">
      <c r="A69" s="12"/>
      <c r="B69" s="25">
        <v>381</v>
      </c>
      <c r="C69" s="20" t="s">
        <v>62</v>
      </c>
      <c r="D69" s="46">
        <v>2912086</v>
      </c>
      <c r="E69" s="46">
        <v>645882</v>
      </c>
      <c r="F69" s="46">
        <v>1544500</v>
      </c>
      <c r="G69" s="46">
        <v>0</v>
      </c>
      <c r="H69" s="46">
        <v>0</v>
      </c>
      <c r="I69" s="46">
        <v>4707994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9810462</v>
      </c>
      <c r="O69" s="47">
        <f>(N69/O$73)</f>
        <v>707.7234165344106</v>
      </c>
      <c r="P69" s="9"/>
    </row>
    <row r="70" spans="1:119" ht="15.75" thickBot="1">
      <c r="A70" s="12"/>
      <c r="B70" s="25">
        <v>382</v>
      </c>
      <c r="C70" s="20" t="s">
        <v>72</v>
      </c>
      <c r="D70" s="46">
        <v>3423132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3423132</v>
      </c>
      <c r="O70" s="47">
        <f>(N70/O$73)</f>
        <v>246.94358678401386</v>
      </c>
      <c r="P70" s="9"/>
    </row>
    <row r="71" spans="1:119" ht="16.5" thickBot="1">
      <c r="A71" s="14" t="s">
        <v>48</v>
      </c>
      <c r="B71" s="23"/>
      <c r="C71" s="22"/>
      <c r="D71" s="15">
        <f t="shared" ref="D71:M71" si="16">SUM(D5,D14,D23,D40,D51,D57,D68)</f>
        <v>31401008</v>
      </c>
      <c r="E71" s="15">
        <f t="shared" si="16"/>
        <v>1097362</v>
      </c>
      <c r="F71" s="15">
        <f t="shared" si="16"/>
        <v>1544500</v>
      </c>
      <c r="G71" s="15">
        <f t="shared" si="16"/>
        <v>0</v>
      </c>
      <c r="H71" s="15">
        <f t="shared" si="16"/>
        <v>2785</v>
      </c>
      <c r="I71" s="15">
        <f t="shared" si="16"/>
        <v>39500799</v>
      </c>
      <c r="J71" s="15">
        <f t="shared" si="16"/>
        <v>0</v>
      </c>
      <c r="K71" s="15">
        <f t="shared" si="16"/>
        <v>12064329</v>
      </c>
      <c r="L71" s="15">
        <f t="shared" si="16"/>
        <v>0</v>
      </c>
      <c r="M71" s="15">
        <f t="shared" si="16"/>
        <v>0</v>
      </c>
      <c r="N71" s="15">
        <f>SUM(D71:M71)</f>
        <v>85610783</v>
      </c>
      <c r="O71" s="38">
        <f>(N71/O$73)</f>
        <v>6175.9329822536429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150</v>
      </c>
      <c r="M73" s="118"/>
      <c r="N73" s="118"/>
      <c r="O73" s="43">
        <v>13862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80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12567843</v>
      </c>
      <c r="E5" s="27">
        <f t="shared" si="0"/>
        <v>359723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333239</v>
      </c>
      <c r="L5" s="27">
        <f t="shared" si="0"/>
        <v>0</v>
      </c>
      <c r="M5" s="27">
        <f t="shared" si="0"/>
        <v>0</v>
      </c>
      <c r="N5" s="28">
        <f>SUM(D5:M5)</f>
        <v>13260805</v>
      </c>
      <c r="O5" s="33">
        <f t="shared" ref="O5:O36" si="1">(N5/O$71)</f>
        <v>964.63264712300861</v>
      </c>
      <c r="P5" s="6"/>
    </row>
    <row r="6" spans="1:133">
      <c r="A6" s="12"/>
      <c r="B6" s="25">
        <v>311</v>
      </c>
      <c r="C6" s="20" t="s">
        <v>2</v>
      </c>
      <c r="D6" s="46">
        <v>9338782</v>
      </c>
      <c r="E6" s="46">
        <v>359723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9698505</v>
      </c>
      <c r="O6" s="47">
        <f t="shared" si="1"/>
        <v>705.4997453989962</v>
      </c>
      <c r="P6" s="9"/>
    </row>
    <row r="7" spans="1:133">
      <c r="A7" s="12"/>
      <c r="B7" s="25">
        <v>312.41000000000003</v>
      </c>
      <c r="C7" s="20" t="s">
        <v>130</v>
      </c>
      <c r="D7" s="46">
        <v>553516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553516</v>
      </c>
      <c r="O7" s="47">
        <f t="shared" si="1"/>
        <v>40.264494071433766</v>
      </c>
      <c r="P7" s="9"/>
    </row>
    <row r="8" spans="1:133">
      <c r="A8" s="12"/>
      <c r="B8" s="25">
        <v>312.51</v>
      </c>
      <c r="C8" s="20" t="s">
        <v>70</v>
      </c>
      <c r="D8" s="46">
        <v>157404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333239</v>
      </c>
      <c r="L8" s="46">
        <v>0</v>
      </c>
      <c r="M8" s="46">
        <v>0</v>
      </c>
      <c r="N8" s="46">
        <f>SUM(D8:M8)</f>
        <v>490643</v>
      </c>
      <c r="O8" s="47">
        <f t="shared" si="1"/>
        <v>35.690914381319558</v>
      </c>
      <c r="P8" s="9"/>
    </row>
    <row r="9" spans="1:133">
      <c r="A9" s="12"/>
      <c r="B9" s="25">
        <v>312.52</v>
      </c>
      <c r="C9" s="20" t="s">
        <v>89</v>
      </c>
      <c r="D9" s="46">
        <v>175835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175835</v>
      </c>
      <c r="O9" s="47">
        <f t="shared" si="1"/>
        <v>12.790790717974831</v>
      </c>
      <c r="P9" s="9"/>
    </row>
    <row r="10" spans="1:133">
      <c r="A10" s="12"/>
      <c r="B10" s="25">
        <v>314.10000000000002</v>
      </c>
      <c r="C10" s="20" t="s">
        <v>11</v>
      </c>
      <c r="D10" s="46">
        <v>1291612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1291612</v>
      </c>
      <c r="O10" s="47">
        <f t="shared" si="1"/>
        <v>93.955917654761038</v>
      </c>
      <c r="P10" s="9"/>
    </row>
    <row r="11" spans="1:133">
      <c r="A11" s="12"/>
      <c r="B11" s="25">
        <v>314.39999999999998</v>
      </c>
      <c r="C11" s="20" t="s">
        <v>12</v>
      </c>
      <c r="D11" s="46">
        <v>49607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49607</v>
      </c>
      <c r="O11" s="47">
        <f t="shared" si="1"/>
        <v>3.6085691423583328</v>
      </c>
      <c r="P11" s="9"/>
    </row>
    <row r="12" spans="1:133">
      <c r="A12" s="12"/>
      <c r="B12" s="25">
        <v>315</v>
      </c>
      <c r="C12" s="20" t="s">
        <v>90</v>
      </c>
      <c r="D12" s="46">
        <v>902282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902282</v>
      </c>
      <c r="O12" s="47">
        <f t="shared" si="1"/>
        <v>65.63482941732741</v>
      </c>
      <c r="P12" s="9"/>
    </row>
    <row r="13" spans="1:133">
      <c r="A13" s="12"/>
      <c r="B13" s="25">
        <v>316</v>
      </c>
      <c r="C13" s="20" t="s">
        <v>91</v>
      </c>
      <c r="D13" s="46">
        <v>98805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98805</v>
      </c>
      <c r="O13" s="47">
        <f t="shared" si="1"/>
        <v>7.1873863388375643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SUM(D15:D22)</f>
        <v>2264051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31031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2295082</v>
      </c>
      <c r="O14" s="45">
        <f t="shared" si="1"/>
        <v>166.95148032297956</v>
      </c>
      <c r="P14" s="10"/>
    </row>
    <row r="15" spans="1:133">
      <c r="A15" s="12"/>
      <c r="B15" s="25">
        <v>322</v>
      </c>
      <c r="C15" s="20" t="s">
        <v>0</v>
      </c>
      <c r="D15" s="46">
        <v>363410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363410</v>
      </c>
      <c r="O15" s="47">
        <f t="shared" si="1"/>
        <v>26.435585946024588</v>
      </c>
      <c r="P15" s="9"/>
    </row>
    <row r="16" spans="1:133">
      <c r="A16" s="12"/>
      <c r="B16" s="25">
        <v>323.10000000000002</v>
      </c>
      <c r="C16" s="20" t="s">
        <v>16</v>
      </c>
      <c r="D16" s="46">
        <v>1165575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1165575</v>
      </c>
      <c r="O16" s="47">
        <f t="shared" si="1"/>
        <v>84.787590019640646</v>
      </c>
      <c r="P16" s="9"/>
    </row>
    <row r="17" spans="1:16">
      <c r="A17" s="12"/>
      <c r="B17" s="25">
        <v>323.2</v>
      </c>
      <c r="C17" s="20" t="s">
        <v>131</v>
      </c>
      <c r="D17" s="46">
        <v>22958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22958</v>
      </c>
      <c r="O17" s="47">
        <f t="shared" si="1"/>
        <v>1.670037099003419</v>
      </c>
      <c r="P17" s="9"/>
    </row>
    <row r="18" spans="1:16">
      <c r="A18" s="12"/>
      <c r="B18" s="25">
        <v>323.39999999999998</v>
      </c>
      <c r="C18" s="20" t="s">
        <v>112</v>
      </c>
      <c r="D18" s="46">
        <v>15367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15367</v>
      </c>
      <c r="O18" s="47">
        <f t="shared" si="1"/>
        <v>1.1178438932130648</v>
      </c>
      <c r="P18" s="9"/>
    </row>
    <row r="19" spans="1:16">
      <c r="A19" s="12"/>
      <c r="B19" s="25">
        <v>323.7</v>
      </c>
      <c r="C19" s="20" t="s">
        <v>132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31031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31031</v>
      </c>
      <c r="O19" s="47">
        <f t="shared" si="1"/>
        <v>2.2572925001818578</v>
      </c>
      <c r="P19" s="9"/>
    </row>
    <row r="20" spans="1:16">
      <c r="A20" s="12"/>
      <c r="B20" s="25">
        <v>323.89999999999998</v>
      </c>
      <c r="C20" s="20" t="s">
        <v>17</v>
      </c>
      <c r="D20" s="46">
        <v>438263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438263</v>
      </c>
      <c r="O20" s="47">
        <f t="shared" si="1"/>
        <v>31.880628500763802</v>
      </c>
      <c r="P20" s="9"/>
    </row>
    <row r="21" spans="1:16">
      <c r="A21" s="12"/>
      <c r="B21" s="25">
        <v>325.10000000000002</v>
      </c>
      <c r="C21" s="20" t="s">
        <v>18</v>
      </c>
      <c r="D21" s="46">
        <v>104141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104141</v>
      </c>
      <c r="O21" s="47">
        <f t="shared" si="1"/>
        <v>7.5755437550010916</v>
      </c>
      <c r="P21" s="9"/>
    </row>
    <row r="22" spans="1:16">
      <c r="A22" s="12"/>
      <c r="B22" s="25">
        <v>329</v>
      </c>
      <c r="C22" s="20" t="s">
        <v>19</v>
      </c>
      <c r="D22" s="46">
        <v>154337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154337</v>
      </c>
      <c r="O22" s="47">
        <f t="shared" si="1"/>
        <v>11.226958609151087</v>
      </c>
      <c r="P22" s="9"/>
    </row>
    <row r="23" spans="1:16" ht="15.75">
      <c r="A23" s="29" t="s">
        <v>21</v>
      </c>
      <c r="B23" s="30"/>
      <c r="C23" s="31"/>
      <c r="D23" s="32">
        <f t="shared" ref="D23:M23" si="6">SUM(D24:D37)</f>
        <v>2495129</v>
      </c>
      <c r="E23" s="32">
        <f t="shared" si="6"/>
        <v>0</v>
      </c>
      <c r="F23" s="32">
        <f t="shared" si="6"/>
        <v>0</v>
      </c>
      <c r="G23" s="32">
        <f t="shared" si="6"/>
        <v>283770</v>
      </c>
      <c r="H23" s="32">
        <f t="shared" si="6"/>
        <v>0</v>
      </c>
      <c r="I23" s="32">
        <f t="shared" si="6"/>
        <v>249020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3027919</v>
      </c>
      <c r="O23" s="45">
        <f t="shared" si="1"/>
        <v>220.26034771222811</v>
      </c>
      <c r="P23" s="10"/>
    </row>
    <row r="24" spans="1:16">
      <c r="A24" s="12"/>
      <c r="B24" s="25">
        <v>331.1</v>
      </c>
      <c r="C24" s="20" t="s">
        <v>106</v>
      </c>
      <c r="D24" s="46">
        <v>18464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18464</v>
      </c>
      <c r="O24" s="47">
        <f t="shared" si="1"/>
        <v>1.3431294100531026</v>
      </c>
      <c r="P24" s="9"/>
    </row>
    <row r="25" spans="1:16">
      <c r="A25" s="12"/>
      <c r="B25" s="25">
        <v>331.2</v>
      </c>
      <c r="C25" s="20" t="s">
        <v>20</v>
      </c>
      <c r="D25" s="46">
        <v>24890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24890</v>
      </c>
      <c r="O25" s="47">
        <f t="shared" si="1"/>
        <v>1.8105768531315924</v>
      </c>
      <c r="P25" s="9"/>
    </row>
    <row r="26" spans="1:16">
      <c r="A26" s="12"/>
      <c r="B26" s="25">
        <v>331.49</v>
      </c>
      <c r="C26" s="20" t="s">
        <v>116</v>
      </c>
      <c r="D26" s="46">
        <v>247852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247852</v>
      </c>
      <c r="O26" s="47">
        <f t="shared" si="1"/>
        <v>18.029533716447226</v>
      </c>
      <c r="P26" s="9"/>
    </row>
    <row r="27" spans="1:16">
      <c r="A27" s="12"/>
      <c r="B27" s="25">
        <v>334.1</v>
      </c>
      <c r="C27" s="20" t="s">
        <v>22</v>
      </c>
      <c r="D27" s="46">
        <v>0</v>
      </c>
      <c r="E27" s="46">
        <v>0</v>
      </c>
      <c r="F27" s="46">
        <v>0</v>
      </c>
      <c r="G27" s="46">
        <v>283770</v>
      </c>
      <c r="H27" s="46">
        <v>0</v>
      </c>
      <c r="I27" s="46">
        <v>89020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372790</v>
      </c>
      <c r="O27" s="47">
        <f t="shared" si="1"/>
        <v>27.117916636357023</v>
      </c>
      <c r="P27" s="9"/>
    </row>
    <row r="28" spans="1:16">
      <c r="A28" s="12"/>
      <c r="B28" s="25">
        <v>334.89</v>
      </c>
      <c r="C28" s="20" t="s">
        <v>133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160000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160000</v>
      </c>
      <c r="O28" s="47">
        <f t="shared" si="1"/>
        <v>11.638903033389104</v>
      </c>
      <c r="P28" s="9"/>
    </row>
    <row r="29" spans="1:16">
      <c r="A29" s="12"/>
      <c r="B29" s="25">
        <v>335.12</v>
      </c>
      <c r="C29" s="20" t="s">
        <v>92</v>
      </c>
      <c r="D29" s="46">
        <v>565395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565395</v>
      </c>
      <c r="O29" s="47">
        <f t="shared" si="1"/>
        <v>41.128609878518951</v>
      </c>
      <c r="P29" s="9"/>
    </row>
    <row r="30" spans="1:16">
      <c r="A30" s="12"/>
      <c r="B30" s="25">
        <v>335.14</v>
      </c>
      <c r="C30" s="20" t="s">
        <v>93</v>
      </c>
      <c r="D30" s="46">
        <v>7486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7486</v>
      </c>
      <c r="O30" s="47">
        <f t="shared" si="1"/>
        <v>0.54455517567469269</v>
      </c>
      <c r="P30" s="9"/>
    </row>
    <row r="31" spans="1:16">
      <c r="A31" s="12"/>
      <c r="B31" s="25">
        <v>335.15</v>
      </c>
      <c r="C31" s="20" t="s">
        <v>94</v>
      </c>
      <c r="D31" s="46">
        <v>82380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82380</v>
      </c>
      <c r="O31" s="47">
        <f t="shared" si="1"/>
        <v>5.9925801993162144</v>
      </c>
      <c r="P31" s="9"/>
    </row>
    <row r="32" spans="1:16">
      <c r="A32" s="12"/>
      <c r="B32" s="25">
        <v>335.18</v>
      </c>
      <c r="C32" s="20" t="s">
        <v>95</v>
      </c>
      <c r="D32" s="46">
        <v>1138289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1138289</v>
      </c>
      <c r="O32" s="47">
        <f t="shared" si="1"/>
        <v>82.802720593584056</v>
      </c>
      <c r="P32" s="9"/>
    </row>
    <row r="33" spans="1:16">
      <c r="A33" s="12"/>
      <c r="B33" s="25">
        <v>335.23</v>
      </c>
      <c r="C33" s="20" t="s">
        <v>134</v>
      </c>
      <c r="D33" s="46">
        <v>19990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19990</v>
      </c>
      <c r="O33" s="47">
        <f t="shared" si="1"/>
        <v>1.4541354477340511</v>
      </c>
      <c r="P33" s="9"/>
    </row>
    <row r="34" spans="1:16">
      <c r="A34" s="12"/>
      <c r="B34" s="25">
        <v>335.41</v>
      </c>
      <c r="C34" s="20" t="s">
        <v>135</v>
      </c>
      <c r="D34" s="46">
        <v>27807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27807</v>
      </c>
      <c r="O34" s="47">
        <f t="shared" si="1"/>
        <v>2.0227686040590673</v>
      </c>
      <c r="P34" s="9"/>
    </row>
    <row r="35" spans="1:16">
      <c r="A35" s="12"/>
      <c r="B35" s="25">
        <v>337.2</v>
      </c>
      <c r="C35" s="20" t="s">
        <v>136</v>
      </c>
      <c r="D35" s="46">
        <v>268116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268116</v>
      </c>
      <c r="O35" s="47">
        <f t="shared" si="1"/>
        <v>19.503600785625956</v>
      </c>
      <c r="P35" s="9"/>
    </row>
    <row r="36" spans="1:16">
      <c r="A36" s="12"/>
      <c r="B36" s="25">
        <v>337.7</v>
      </c>
      <c r="C36" s="20" t="s">
        <v>120</v>
      </c>
      <c r="D36" s="46">
        <v>70000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70000</v>
      </c>
      <c r="O36" s="47">
        <f t="shared" si="1"/>
        <v>5.0920200771077324</v>
      </c>
      <c r="P36" s="9"/>
    </row>
    <row r="37" spans="1:16">
      <c r="A37" s="12"/>
      <c r="B37" s="25">
        <v>338</v>
      </c>
      <c r="C37" s="20" t="s">
        <v>30</v>
      </c>
      <c r="D37" s="46">
        <v>24460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24460</v>
      </c>
      <c r="O37" s="47">
        <f t="shared" ref="O37:O68" si="8">(N37/O$71)</f>
        <v>1.7792973012293591</v>
      </c>
      <c r="P37" s="9"/>
    </row>
    <row r="38" spans="1:16" ht="15.75">
      <c r="A38" s="29" t="s">
        <v>35</v>
      </c>
      <c r="B38" s="30"/>
      <c r="C38" s="31"/>
      <c r="D38" s="32">
        <f t="shared" ref="D38:M38" si="9">SUM(D39:D48)</f>
        <v>3054313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26357092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29411405</v>
      </c>
      <c r="O38" s="45">
        <f t="shared" si="8"/>
        <v>2139.4780679420965</v>
      </c>
      <c r="P38" s="10"/>
    </row>
    <row r="39" spans="1:16">
      <c r="A39" s="12"/>
      <c r="B39" s="25">
        <v>341.2</v>
      </c>
      <c r="C39" s="20" t="s">
        <v>121</v>
      </c>
      <c r="D39" s="46">
        <v>24790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0">SUM(D39:M39)</f>
        <v>24790</v>
      </c>
      <c r="O39" s="47">
        <f t="shared" si="8"/>
        <v>1.8033025387357242</v>
      </c>
      <c r="P39" s="9"/>
    </row>
    <row r="40" spans="1:16">
      <c r="A40" s="12"/>
      <c r="B40" s="25">
        <v>341.3</v>
      </c>
      <c r="C40" s="20" t="s">
        <v>137</v>
      </c>
      <c r="D40" s="46">
        <v>8233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8233</v>
      </c>
      <c r="O40" s="47">
        <f t="shared" si="8"/>
        <v>0.59889430421182799</v>
      </c>
      <c r="P40" s="9"/>
    </row>
    <row r="41" spans="1:16">
      <c r="A41" s="12"/>
      <c r="B41" s="25">
        <v>341.9</v>
      </c>
      <c r="C41" s="20" t="s">
        <v>96</v>
      </c>
      <c r="D41" s="46">
        <v>53265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53265</v>
      </c>
      <c r="O41" s="47">
        <f t="shared" si="8"/>
        <v>3.8746635629591912</v>
      </c>
      <c r="P41" s="9"/>
    </row>
    <row r="42" spans="1:16">
      <c r="A42" s="12"/>
      <c r="B42" s="25">
        <v>342.9</v>
      </c>
      <c r="C42" s="20" t="s">
        <v>138</v>
      </c>
      <c r="D42" s="46">
        <v>996183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996183</v>
      </c>
      <c r="O42" s="47">
        <f t="shared" si="8"/>
        <v>72.465483378191607</v>
      </c>
      <c r="P42" s="9"/>
    </row>
    <row r="43" spans="1:16">
      <c r="A43" s="12"/>
      <c r="B43" s="25">
        <v>343.3</v>
      </c>
      <c r="C43" s="20" t="s">
        <v>41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8361521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8361521</v>
      </c>
      <c r="O43" s="47">
        <f t="shared" si="8"/>
        <v>608.24332581654176</v>
      </c>
      <c r="P43" s="9"/>
    </row>
    <row r="44" spans="1:16">
      <c r="A44" s="12"/>
      <c r="B44" s="25">
        <v>343.4</v>
      </c>
      <c r="C44" s="20" t="s">
        <v>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3610410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3610410</v>
      </c>
      <c r="O44" s="47">
        <f t="shared" si="8"/>
        <v>262.63257437986471</v>
      </c>
      <c r="P44" s="9"/>
    </row>
    <row r="45" spans="1:16">
      <c r="A45" s="12"/>
      <c r="B45" s="25">
        <v>343.5</v>
      </c>
      <c r="C45" s="20" t="s">
        <v>43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7327250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7327250</v>
      </c>
      <c r="O45" s="47">
        <f t="shared" si="8"/>
        <v>533.00720157125193</v>
      </c>
      <c r="P45" s="9"/>
    </row>
    <row r="46" spans="1:16">
      <c r="A46" s="12"/>
      <c r="B46" s="25">
        <v>343.9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925563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925563</v>
      </c>
      <c r="O46" s="47">
        <f t="shared" si="8"/>
        <v>67.328362551829485</v>
      </c>
      <c r="P46" s="9"/>
    </row>
    <row r="47" spans="1:16">
      <c r="A47" s="12"/>
      <c r="B47" s="25">
        <v>344.2</v>
      </c>
      <c r="C47" s="20" t="s">
        <v>97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2288347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2288347</v>
      </c>
      <c r="O47" s="47">
        <f t="shared" si="8"/>
        <v>166.46155524841782</v>
      </c>
      <c r="P47" s="9"/>
    </row>
    <row r="48" spans="1:16">
      <c r="A48" s="12"/>
      <c r="B48" s="25">
        <v>344.5</v>
      </c>
      <c r="C48" s="20" t="s">
        <v>98</v>
      </c>
      <c r="D48" s="46">
        <v>1971842</v>
      </c>
      <c r="E48" s="46">
        <v>0</v>
      </c>
      <c r="F48" s="46">
        <v>0</v>
      </c>
      <c r="G48" s="46">
        <v>0</v>
      </c>
      <c r="H48" s="46">
        <v>0</v>
      </c>
      <c r="I48" s="46">
        <v>3844001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5815843</v>
      </c>
      <c r="O48" s="47">
        <f t="shared" si="8"/>
        <v>423.06270459009238</v>
      </c>
      <c r="P48" s="9"/>
    </row>
    <row r="49" spans="1:16" ht="15.75">
      <c r="A49" s="29" t="s">
        <v>36</v>
      </c>
      <c r="B49" s="30"/>
      <c r="C49" s="31"/>
      <c r="D49" s="32">
        <f t="shared" ref="D49:M49" si="11">SUM(D50:D54)</f>
        <v>353540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55" si="12">SUM(D49:M49)</f>
        <v>353540</v>
      </c>
      <c r="O49" s="45">
        <f t="shared" si="8"/>
        <v>25.717611115152398</v>
      </c>
      <c r="P49" s="10"/>
    </row>
    <row r="50" spans="1:16">
      <c r="A50" s="13"/>
      <c r="B50" s="39">
        <v>351.1</v>
      </c>
      <c r="C50" s="21" t="s">
        <v>50</v>
      </c>
      <c r="D50" s="46">
        <v>21595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21595</v>
      </c>
      <c r="O50" s="47">
        <f t="shared" si="8"/>
        <v>1.5708881937877355</v>
      </c>
      <c r="P50" s="9"/>
    </row>
    <row r="51" spans="1:16">
      <c r="A51" s="13"/>
      <c r="B51" s="39">
        <v>351.2</v>
      </c>
      <c r="C51" s="21" t="s">
        <v>139</v>
      </c>
      <c r="D51" s="46">
        <v>233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233</v>
      </c>
      <c r="O51" s="47">
        <f t="shared" si="8"/>
        <v>1.6949152542372881E-2</v>
      </c>
      <c r="P51" s="9"/>
    </row>
    <row r="52" spans="1:16">
      <c r="A52" s="13"/>
      <c r="B52" s="39">
        <v>351.3</v>
      </c>
      <c r="C52" s="21" t="s">
        <v>140</v>
      </c>
      <c r="D52" s="46">
        <v>3336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3336</v>
      </c>
      <c r="O52" s="47">
        <f t="shared" si="8"/>
        <v>0.2426711282461628</v>
      </c>
      <c r="P52" s="9"/>
    </row>
    <row r="53" spans="1:16">
      <c r="A53" s="13"/>
      <c r="B53" s="39">
        <v>354</v>
      </c>
      <c r="C53" s="21" t="s">
        <v>51</v>
      </c>
      <c r="D53" s="46">
        <v>20800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20800</v>
      </c>
      <c r="O53" s="47">
        <f t="shared" si="8"/>
        <v>1.5130573943405834</v>
      </c>
      <c r="P53" s="9"/>
    </row>
    <row r="54" spans="1:16">
      <c r="A54" s="13"/>
      <c r="B54" s="39">
        <v>359</v>
      </c>
      <c r="C54" s="21" t="s">
        <v>52</v>
      </c>
      <c r="D54" s="46">
        <v>307576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307576</v>
      </c>
      <c r="O54" s="47">
        <f t="shared" si="8"/>
        <v>22.374045246235543</v>
      </c>
      <c r="P54" s="9"/>
    </row>
    <row r="55" spans="1:16" ht="15.75">
      <c r="A55" s="29" t="s">
        <v>3</v>
      </c>
      <c r="B55" s="30"/>
      <c r="C55" s="31"/>
      <c r="D55" s="32">
        <f t="shared" ref="D55:M55" si="13">SUM(D56:D65)</f>
        <v>2548722</v>
      </c>
      <c r="E55" s="32">
        <f t="shared" si="13"/>
        <v>26</v>
      </c>
      <c r="F55" s="32">
        <f t="shared" si="13"/>
        <v>0</v>
      </c>
      <c r="G55" s="32">
        <f t="shared" si="13"/>
        <v>198474</v>
      </c>
      <c r="H55" s="32">
        <f t="shared" si="13"/>
        <v>1486</v>
      </c>
      <c r="I55" s="32">
        <f t="shared" si="13"/>
        <v>1598054</v>
      </c>
      <c r="J55" s="32">
        <f t="shared" si="13"/>
        <v>0</v>
      </c>
      <c r="K55" s="32">
        <f t="shared" si="13"/>
        <v>9176961</v>
      </c>
      <c r="L55" s="32">
        <f t="shared" si="13"/>
        <v>0</v>
      </c>
      <c r="M55" s="32">
        <f t="shared" si="13"/>
        <v>0</v>
      </c>
      <c r="N55" s="32">
        <f t="shared" si="12"/>
        <v>13523723</v>
      </c>
      <c r="O55" s="45">
        <f t="shared" si="8"/>
        <v>983.75812904633733</v>
      </c>
      <c r="P55" s="10"/>
    </row>
    <row r="56" spans="1:16">
      <c r="A56" s="12"/>
      <c r="B56" s="25">
        <v>361.2</v>
      </c>
      <c r="C56" s="20" t="s">
        <v>141</v>
      </c>
      <c r="D56" s="46">
        <v>59547</v>
      </c>
      <c r="E56" s="46">
        <v>26</v>
      </c>
      <c r="F56" s="46">
        <v>0</v>
      </c>
      <c r="G56" s="46">
        <v>515</v>
      </c>
      <c r="H56" s="46">
        <v>1486</v>
      </c>
      <c r="I56" s="46">
        <v>55894</v>
      </c>
      <c r="J56" s="46">
        <v>0</v>
      </c>
      <c r="K56" s="46">
        <v>1530154</v>
      </c>
      <c r="L56" s="46">
        <v>0</v>
      </c>
      <c r="M56" s="46">
        <v>0</v>
      </c>
      <c r="N56" s="46">
        <f t="shared" ref="N56:N65" si="14">SUM(D56:M56)</f>
        <v>1647622</v>
      </c>
      <c r="O56" s="47">
        <f t="shared" si="8"/>
        <v>119.85320433549138</v>
      </c>
      <c r="P56" s="9"/>
    </row>
    <row r="57" spans="1:16">
      <c r="A57" s="12"/>
      <c r="B57" s="25">
        <v>361.3</v>
      </c>
      <c r="C57" s="20" t="s">
        <v>54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3051794</v>
      </c>
      <c r="L57" s="46">
        <v>0</v>
      </c>
      <c r="M57" s="46">
        <v>0</v>
      </c>
      <c r="N57" s="46">
        <f t="shared" si="14"/>
        <v>3051794</v>
      </c>
      <c r="O57" s="47">
        <f t="shared" si="8"/>
        <v>221.99709027424166</v>
      </c>
      <c r="P57" s="9"/>
    </row>
    <row r="58" spans="1:16">
      <c r="A58" s="12"/>
      <c r="B58" s="25">
        <v>361.4</v>
      </c>
      <c r="C58" s="20" t="s">
        <v>142</v>
      </c>
      <c r="D58" s="46">
        <v>5687</v>
      </c>
      <c r="E58" s="46">
        <v>0</v>
      </c>
      <c r="F58" s="46">
        <v>0</v>
      </c>
      <c r="G58" s="46">
        <v>0</v>
      </c>
      <c r="H58" s="46">
        <v>0</v>
      </c>
      <c r="I58" s="46">
        <v>11232</v>
      </c>
      <c r="J58" s="46">
        <v>0</v>
      </c>
      <c r="K58" s="46">
        <v>1378597</v>
      </c>
      <c r="L58" s="46">
        <v>0</v>
      </c>
      <c r="M58" s="46">
        <v>0</v>
      </c>
      <c r="N58" s="46">
        <f t="shared" si="14"/>
        <v>1395516</v>
      </c>
      <c r="O58" s="47">
        <f t="shared" si="8"/>
        <v>101.51422128464392</v>
      </c>
      <c r="P58" s="9"/>
    </row>
    <row r="59" spans="1:16">
      <c r="A59" s="12"/>
      <c r="B59" s="25">
        <v>362</v>
      </c>
      <c r="C59" s="20" t="s">
        <v>56</v>
      </c>
      <c r="D59" s="46">
        <v>1240286</v>
      </c>
      <c r="E59" s="46">
        <v>0</v>
      </c>
      <c r="F59" s="46">
        <v>0</v>
      </c>
      <c r="G59" s="46">
        <v>0</v>
      </c>
      <c r="H59" s="46">
        <v>0</v>
      </c>
      <c r="I59" s="46">
        <v>98503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1338789</v>
      </c>
      <c r="O59" s="47">
        <f t="shared" si="8"/>
        <v>97.387720957299777</v>
      </c>
      <c r="P59" s="9"/>
    </row>
    <row r="60" spans="1:16">
      <c r="A60" s="12"/>
      <c r="B60" s="25">
        <v>364</v>
      </c>
      <c r="C60" s="20" t="s">
        <v>100</v>
      </c>
      <c r="D60" s="46">
        <v>1236231</v>
      </c>
      <c r="E60" s="46">
        <v>0</v>
      </c>
      <c r="F60" s="46">
        <v>0</v>
      </c>
      <c r="G60" s="46">
        <v>0</v>
      </c>
      <c r="H60" s="46">
        <v>0</v>
      </c>
      <c r="I60" s="46">
        <v>19511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1255742</v>
      </c>
      <c r="O60" s="47">
        <f t="shared" si="8"/>
        <v>91.346621080963118</v>
      </c>
      <c r="P60" s="9"/>
    </row>
    <row r="61" spans="1:16">
      <c r="A61" s="12"/>
      <c r="B61" s="25">
        <v>365</v>
      </c>
      <c r="C61" s="20" t="s">
        <v>101</v>
      </c>
      <c r="D61" s="46">
        <v>513</v>
      </c>
      <c r="E61" s="46">
        <v>0</v>
      </c>
      <c r="F61" s="46">
        <v>0</v>
      </c>
      <c r="G61" s="46">
        <v>0</v>
      </c>
      <c r="H61" s="46">
        <v>0</v>
      </c>
      <c r="I61" s="46">
        <v>2045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2558</v>
      </c>
      <c r="O61" s="47">
        <f t="shared" si="8"/>
        <v>0.18607696224630829</v>
      </c>
      <c r="P61" s="9"/>
    </row>
    <row r="62" spans="1:16">
      <c r="A62" s="12"/>
      <c r="B62" s="25">
        <v>366</v>
      </c>
      <c r="C62" s="20" t="s">
        <v>59</v>
      </c>
      <c r="D62" s="46">
        <v>-8324</v>
      </c>
      <c r="E62" s="46">
        <v>0</v>
      </c>
      <c r="F62" s="46">
        <v>0</v>
      </c>
      <c r="G62" s="46">
        <v>197959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189635</v>
      </c>
      <c r="O62" s="47">
        <f t="shared" si="8"/>
        <v>13.794646104604642</v>
      </c>
      <c r="P62" s="9"/>
    </row>
    <row r="63" spans="1:16">
      <c r="A63" s="12"/>
      <c r="B63" s="25">
        <v>368</v>
      </c>
      <c r="C63" s="20" t="s">
        <v>60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3216416</v>
      </c>
      <c r="L63" s="46">
        <v>0</v>
      </c>
      <c r="M63" s="46">
        <v>0</v>
      </c>
      <c r="N63" s="46">
        <f t="shared" si="14"/>
        <v>3216416</v>
      </c>
      <c r="O63" s="47">
        <f t="shared" si="8"/>
        <v>233.97221211900779</v>
      </c>
      <c r="P63" s="9"/>
    </row>
    <row r="64" spans="1:16">
      <c r="A64" s="12"/>
      <c r="B64" s="25">
        <v>369.3</v>
      </c>
      <c r="C64" s="20" t="s">
        <v>143</v>
      </c>
      <c r="D64" s="46">
        <v>18759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18759</v>
      </c>
      <c r="O64" s="47">
        <f t="shared" si="8"/>
        <v>1.3645886375209137</v>
      </c>
      <c r="P64" s="9"/>
    </row>
    <row r="65" spans="1:119">
      <c r="A65" s="12"/>
      <c r="B65" s="25">
        <v>369.9</v>
      </c>
      <c r="C65" s="20" t="s">
        <v>61</v>
      </c>
      <c r="D65" s="46">
        <v>-3977</v>
      </c>
      <c r="E65" s="46">
        <v>0</v>
      </c>
      <c r="F65" s="46">
        <v>0</v>
      </c>
      <c r="G65" s="46">
        <v>0</v>
      </c>
      <c r="H65" s="46">
        <v>0</v>
      </c>
      <c r="I65" s="46">
        <v>1410869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1406892</v>
      </c>
      <c r="O65" s="47">
        <f t="shared" si="8"/>
        <v>102.34174729031788</v>
      </c>
      <c r="P65" s="9"/>
    </row>
    <row r="66" spans="1:119" ht="15.75">
      <c r="A66" s="29" t="s">
        <v>37</v>
      </c>
      <c r="B66" s="30"/>
      <c r="C66" s="31"/>
      <c r="D66" s="32">
        <f t="shared" ref="D66:M66" si="15">SUM(D67:D68)</f>
        <v>6508476</v>
      </c>
      <c r="E66" s="32">
        <f t="shared" si="15"/>
        <v>524123</v>
      </c>
      <c r="F66" s="32">
        <f t="shared" si="15"/>
        <v>1668365</v>
      </c>
      <c r="G66" s="32">
        <f t="shared" si="15"/>
        <v>437907</v>
      </c>
      <c r="H66" s="32">
        <f t="shared" si="15"/>
        <v>0</v>
      </c>
      <c r="I66" s="32">
        <f t="shared" si="15"/>
        <v>3286321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>SUM(D66:M66)</f>
        <v>12425192</v>
      </c>
      <c r="O66" s="45">
        <f t="shared" si="8"/>
        <v>903.84753037026258</v>
      </c>
      <c r="P66" s="9"/>
    </row>
    <row r="67" spans="1:119">
      <c r="A67" s="12"/>
      <c r="B67" s="25">
        <v>381</v>
      </c>
      <c r="C67" s="20" t="s">
        <v>62</v>
      </c>
      <c r="D67" s="46">
        <v>2972439</v>
      </c>
      <c r="E67" s="46">
        <v>524123</v>
      </c>
      <c r="F67" s="46">
        <v>1668365</v>
      </c>
      <c r="G67" s="46">
        <v>437907</v>
      </c>
      <c r="H67" s="46">
        <v>0</v>
      </c>
      <c r="I67" s="46">
        <v>3286321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8889155</v>
      </c>
      <c r="O67" s="47">
        <f t="shared" si="8"/>
        <v>646.625081836037</v>
      </c>
      <c r="P67" s="9"/>
    </row>
    <row r="68" spans="1:119" ht="15.75" thickBot="1">
      <c r="A68" s="12"/>
      <c r="B68" s="25">
        <v>382</v>
      </c>
      <c r="C68" s="20" t="s">
        <v>72</v>
      </c>
      <c r="D68" s="46">
        <v>3536037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3536037</v>
      </c>
      <c r="O68" s="47">
        <f t="shared" si="8"/>
        <v>257.22244853422563</v>
      </c>
      <c r="P68" s="9"/>
    </row>
    <row r="69" spans="1:119" ht="16.5" thickBot="1">
      <c r="A69" s="14" t="s">
        <v>48</v>
      </c>
      <c r="B69" s="23"/>
      <c r="C69" s="22"/>
      <c r="D69" s="15">
        <f t="shared" ref="D69:M69" si="16">SUM(D5,D14,D23,D38,D49,D55,D66)</f>
        <v>29792074</v>
      </c>
      <c r="E69" s="15">
        <f t="shared" si="16"/>
        <v>883872</v>
      </c>
      <c r="F69" s="15">
        <f t="shared" si="16"/>
        <v>1668365</v>
      </c>
      <c r="G69" s="15">
        <f t="shared" si="16"/>
        <v>920151</v>
      </c>
      <c r="H69" s="15">
        <f t="shared" si="16"/>
        <v>1486</v>
      </c>
      <c r="I69" s="15">
        <f t="shared" si="16"/>
        <v>31521518</v>
      </c>
      <c r="J69" s="15">
        <f t="shared" si="16"/>
        <v>0</v>
      </c>
      <c r="K69" s="15">
        <f t="shared" si="16"/>
        <v>9510200</v>
      </c>
      <c r="L69" s="15">
        <f t="shared" si="16"/>
        <v>0</v>
      </c>
      <c r="M69" s="15">
        <f t="shared" si="16"/>
        <v>0</v>
      </c>
      <c r="N69" s="15">
        <f>SUM(D69:M69)</f>
        <v>74297666</v>
      </c>
      <c r="O69" s="38">
        <f>(N69/O$71)</f>
        <v>5404.6458136320653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144</v>
      </c>
      <c r="M71" s="118"/>
      <c r="N71" s="118"/>
      <c r="O71" s="43">
        <v>13747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80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11655583</v>
      </c>
      <c r="E5" s="27">
        <f t="shared" si="0"/>
        <v>257637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11913220</v>
      </c>
      <c r="O5" s="33">
        <f t="shared" ref="O5:O36" si="1">(N5/O$68)</f>
        <v>876.61662987490797</v>
      </c>
      <c r="P5" s="6"/>
    </row>
    <row r="6" spans="1:133">
      <c r="A6" s="12"/>
      <c r="B6" s="25">
        <v>311</v>
      </c>
      <c r="C6" s="20" t="s">
        <v>2</v>
      </c>
      <c r="D6" s="46">
        <v>8509409</v>
      </c>
      <c r="E6" s="46">
        <v>257637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8767046</v>
      </c>
      <c r="O6" s="47">
        <f t="shared" si="1"/>
        <v>645.110080941869</v>
      </c>
      <c r="P6" s="9"/>
    </row>
    <row r="7" spans="1:133">
      <c r="A7" s="12"/>
      <c r="B7" s="25">
        <v>312.10000000000002</v>
      </c>
      <c r="C7" s="20" t="s">
        <v>10</v>
      </c>
      <c r="D7" s="46">
        <v>524651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524651</v>
      </c>
      <c r="O7" s="47">
        <f t="shared" si="1"/>
        <v>38.605665930831492</v>
      </c>
      <c r="P7" s="9"/>
    </row>
    <row r="8" spans="1:133">
      <c r="A8" s="12"/>
      <c r="B8" s="25">
        <v>312.51</v>
      </c>
      <c r="C8" s="20" t="s">
        <v>70</v>
      </c>
      <c r="D8" s="46">
        <v>180081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180081</v>
      </c>
      <c r="O8" s="47">
        <f t="shared" si="1"/>
        <v>13.250993377483443</v>
      </c>
      <c r="P8" s="9"/>
    </row>
    <row r="9" spans="1:133">
      <c r="A9" s="12"/>
      <c r="B9" s="25">
        <v>312.52</v>
      </c>
      <c r="C9" s="20" t="s">
        <v>89</v>
      </c>
      <c r="D9" s="46">
        <v>181087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181087</v>
      </c>
      <c r="O9" s="47">
        <f t="shared" si="1"/>
        <v>13.325018395879322</v>
      </c>
      <c r="P9" s="9"/>
    </row>
    <row r="10" spans="1:133">
      <c r="A10" s="12"/>
      <c r="B10" s="25">
        <v>314.10000000000002</v>
      </c>
      <c r="C10" s="20" t="s">
        <v>11</v>
      </c>
      <c r="D10" s="46">
        <v>1146071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1146071</v>
      </c>
      <c r="O10" s="47">
        <f t="shared" si="1"/>
        <v>84.331935246504784</v>
      </c>
      <c r="P10" s="9"/>
    </row>
    <row r="11" spans="1:133">
      <c r="A11" s="12"/>
      <c r="B11" s="25">
        <v>314.39999999999998</v>
      </c>
      <c r="C11" s="20" t="s">
        <v>12</v>
      </c>
      <c r="D11" s="46">
        <v>66756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66756</v>
      </c>
      <c r="O11" s="47">
        <f t="shared" si="1"/>
        <v>4.9121412803532012</v>
      </c>
      <c r="P11" s="9"/>
    </row>
    <row r="12" spans="1:133">
      <c r="A12" s="12"/>
      <c r="B12" s="25">
        <v>315</v>
      </c>
      <c r="C12" s="20" t="s">
        <v>90</v>
      </c>
      <c r="D12" s="46">
        <v>918884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918884</v>
      </c>
      <c r="O12" s="47">
        <f t="shared" si="1"/>
        <v>67.614716703458427</v>
      </c>
      <c r="P12" s="9"/>
    </row>
    <row r="13" spans="1:133">
      <c r="A13" s="12"/>
      <c r="B13" s="25">
        <v>316</v>
      </c>
      <c r="C13" s="20" t="s">
        <v>91</v>
      </c>
      <c r="D13" s="46">
        <v>128644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128644</v>
      </c>
      <c r="O13" s="47">
        <f t="shared" si="1"/>
        <v>9.4660779985283305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SUM(D15:D22)</f>
        <v>3409785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3409785</v>
      </c>
      <c r="O14" s="45">
        <f t="shared" si="1"/>
        <v>250.90397350993376</v>
      </c>
      <c r="P14" s="10"/>
    </row>
    <row r="15" spans="1:133">
      <c r="A15" s="12"/>
      <c r="B15" s="25">
        <v>322</v>
      </c>
      <c r="C15" s="20" t="s">
        <v>0</v>
      </c>
      <c r="D15" s="46">
        <v>356384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356384</v>
      </c>
      <c r="O15" s="47">
        <f t="shared" si="1"/>
        <v>26.223988226637232</v>
      </c>
      <c r="P15" s="9"/>
    </row>
    <row r="16" spans="1:133">
      <c r="A16" s="12"/>
      <c r="B16" s="25">
        <v>323.10000000000002</v>
      </c>
      <c r="C16" s="20" t="s">
        <v>16</v>
      </c>
      <c r="D16" s="46">
        <v>1209505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1209505</v>
      </c>
      <c r="O16" s="47">
        <f t="shared" si="1"/>
        <v>88.999632082413541</v>
      </c>
      <c r="P16" s="9"/>
    </row>
    <row r="17" spans="1:16">
      <c r="A17" s="12"/>
      <c r="B17" s="25">
        <v>323.39999999999998</v>
      </c>
      <c r="C17" s="20" t="s">
        <v>112</v>
      </c>
      <c r="D17" s="46">
        <v>14107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14107</v>
      </c>
      <c r="O17" s="47">
        <f t="shared" si="1"/>
        <v>1.0380426784400294</v>
      </c>
      <c r="P17" s="9"/>
    </row>
    <row r="18" spans="1:16">
      <c r="A18" s="12"/>
      <c r="B18" s="25">
        <v>323.89999999999998</v>
      </c>
      <c r="C18" s="20" t="s">
        <v>17</v>
      </c>
      <c r="D18" s="46">
        <v>364498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364498</v>
      </c>
      <c r="O18" s="47">
        <f t="shared" si="1"/>
        <v>26.821044885945547</v>
      </c>
      <c r="P18" s="9"/>
    </row>
    <row r="19" spans="1:16">
      <c r="A19" s="12"/>
      <c r="B19" s="25">
        <v>325.10000000000002</v>
      </c>
      <c r="C19" s="20" t="s">
        <v>18</v>
      </c>
      <c r="D19" s="46">
        <v>120302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120302</v>
      </c>
      <c r="O19" s="47">
        <f t="shared" si="1"/>
        <v>8.8522442972774105</v>
      </c>
      <c r="P19" s="9"/>
    </row>
    <row r="20" spans="1:16">
      <c r="A20" s="12"/>
      <c r="B20" s="25">
        <v>325.2</v>
      </c>
      <c r="C20" s="20" t="s">
        <v>113</v>
      </c>
      <c r="D20" s="46">
        <v>976288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976288</v>
      </c>
      <c r="O20" s="47">
        <f t="shared" si="1"/>
        <v>71.838704930095659</v>
      </c>
      <c r="P20" s="9"/>
    </row>
    <row r="21" spans="1:16">
      <c r="A21" s="12"/>
      <c r="B21" s="25">
        <v>329</v>
      </c>
      <c r="C21" s="20" t="s">
        <v>19</v>
      </c>
      <c r="D21" s="46">
        <v>348976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348976</v>
      </c>
      <c r="O21" s="47">
        <f t="shared" si="1"/>
        <v>25.678881530537161</v>
      </c>
      <c r="P21" s="9"/>
    </row>
    <row r="22" spans="1:16">
      <c r="A22" s="12"/>
      <c r="B22" s="25">
        <v>367</v>
      </c>
      <c r="C22" s="20" t="s">
        <v>114</v>
      </c>
      <c r="D22" s="46">
        <v>19725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19725</v>
      </c>
      <c r="O22" s="47">
        <f t="shared" si="1"/>
        <v>1.4514348785871964</v>
      </c>
      <c r="P22" s="9"/>
    </row>
    <row r="23" spans="1:16" ht="15.75">
      <c r="A23" s="29" t="s">
        <v>21</v>
      </c>
      <c r="B23" s="30"/>
      <c r="C23" s="31"/>
      <c r="D23" s="32">
        <f t="shared" ref="D23:M23" si="5">SUM(D24:D37)</f>
        <v>2686704</v>
      </c>
      <c r="E23" s="32">
        <f t="shared" si="5"/>
        <v>0</v>
      </c>
      <c r="F23" s="32">
        <f t="shared" si="5"/>
        <v>0</v>
      </c>
      <c r="G23" s="32">
        <f t="shared" si="5"/>
        <v>832480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3519184</v>
      </c>
      <c r="O23" s="45">
        <f t="shared" si="1"/>
        <v>258.9539367181751</v>
      </c>
      <c r="P23" s="10"/>
    </row>
    <row r="24" spans="1:16">
      <c r="A24" s="12"/>
      <c r="B24" s="25">
        <v>331.2</v>
      </c>
      <c r="C24" s="20" t="s">
        <v>20</v>
      </c>
      <c r="D24" s="46">
        <v>24057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24057</v>
      </c>
      <c r="O24" s="47">
        <f t="shared" si="1"/>
        <v>1.7701986754966887</v>
      </c>
      <c r="P24" s="9"/>
    </row>
    <row r="25" spans="1:16">
      <c r="A25" s="12"/>
      <c r="B25" s="25">
        <v>331.39</v>
      </c>
      <c r="C25" s="20" t="s">
        <v>115</v>
      </c>
      <c r="D25" s="46">
        <v>6000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6000</v>
      </c>
      <c r="O25" s="47">
        <f t="shared" si="1"/>
        <v>0.44150110375275936</v>
      </c>
      <c r="P25" s="9"/>
    </row>
    <row r="26" spans="1:16">
      <c r="A26" s="12"/>
      <c r="B26" s="25">
        <v>331.49</v>
      </c>
      <c r="C26" s="20" t="s">
        <v>116</v>
      </c>
      <c r="D26" s="46">
        <v>648177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648177</v>
      </c>
      <c r="O26" s="47">
        <f t="shared" si="1"/>
        <v>47.695143487858722</v>
      </c>
      <c r="P26" s="9"/>
    </row>
    <row r="27" spans="1:16">
      <c r="A27" s="12"/>
      <c r="B27" s="25">
        <v>334.1</v>
      </c>
      <c r="C27" s="20" t="s">
        <v>22</v>
      </c>
      <c r="D27" s="46">
        <v>0</v>
      </c>
      <c r="E27" s="46">
        <v>0</v>
      </c>
      <c r="F27" s="46">
        <v>0</v>
      </c>
      <c r="G27" s="46">
        <v>470067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470067</v>
      </c>
      <c r="O27" s="47">
        <f t="shared" si="1"/>
        <v>34.589183222958056</v>
      </c>
      <c r="P27" s="9"/>
    </row>
    <row r="28" spans="1:16">
      <c r="A28" s="12"/>
      <c r="B28" s="25">
        <v>334.49</v>
      </c>
      <c r="C28" s="20" t="s">
        <v>117</v>
      </c>
      <c r="D28" s="46">
        <v>0</v>
      </c>
      <c r="E28" s="46">
        <v>0</v>
      </c>
      <c r="F28" s="46">
        <v>0</v>
      </c>
      <c r="G28" s="46">
        <v>311074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311074</v>
      </c>
      <c r="O28" s="47">
        <f t="shared" si="1"/>
        <v>22.889919058130978</v>
      </c>
      <c r="P28" s="9"/>
    </row>
    <row r="29" spans="1:16">
      <c r="A29" s="12"/>
      <c r="B29" s="25">
        <v>334.7</v>
      </c>
      <c r="C29" s="20" t="s">
        <v>118</v>
      </c>
      <c r="D29" s="46">
        <v>0</v>
      </c>
      <c r="E29" s="46">
        <v>0</v>
      </c>
      <c r="F29" s="46">
        <v>0</v>
      </c>
      <c r="G29" s="46">
        <v>51339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51339</v>
      </c>
      <c r="O29" s="47">
        <f t="shared" si="1"/>
        <v>3.7777041942604859</v>
      </c>
      <c r="P29" s="9"/>
    </row>
    <row r="30" spans="1:16">
      <c r="A30" s="12"/>
      <c r="B30" s="25">
        <v>335.12</v>
      </c>
      <c r="C30" s="20" t="s">
        <v>92</v>
      </c>
      <c r="D30" s="46">
        <v>562696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562696</v>
      </c>
      <c r="O30" s="47">
        <f t="shared" si="1"/>
        <v>41.405150846210447</v>
      </c>
      <c r="P30" s="9"/>
    </row>
    <row r="31" spans="1:16">
      <c r="A31" s="12"/>
      <c r="B31" s="25">
        <v>335.14</v>
      </c>
      <c r="C31" s="20" t="s">
        <v>93</v>
      </c>
      <c r="D31" s="46">
        <v>7533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7533</v>
      </c>
      <c r="O31" s="47">
        <f t="shared" si="1"/>
        <v>0.55430463576158939</v>
      </c>
      <c r="P31" s="9"/>
    </row>
    <row r="32" spans="1:16">
      <c r="A32" s="12"/>
      <c r="B32" s="25">
        <v>335.15</v>
      </c>
      <c r="C32" s="20" t="s">
        <v>94</v>
      </c>
      <c r="D32" s="46">
        <v>72610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72610</v>
      </c>
      <c r="O32" s="47">
        <f t="shared" si="1"/>
        <v>5.3428991905813099</v>
      </c>
      <c r="P32" s="9"/>
    </row>
    <row r="33" spans="1:16">
      <c r="A33" s="12"/>
      <c r="B33" s="25">
        <v>335.18</v>
      </c>
      <c r="C33" s="20" t="s">
        <v>95</v>
      </c>
      <c r="D33" s="46">
        <v>1076920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1076920</v>
      </c>
      <c r="O33" s="47">
        <f t="shared" si="1"/>
        <v>79.243561442236938</v>
      </c>
      <c r="P33" s="9"/>
    </row>
    <row r="34" spans="1:16">
      <c r="A34" s="12"/>
      <c r="B34" s="25">
        <v>335.21</v>
      </c>
      <c r="C34" s="20" t="s">
        <v>28</v>
      </c>
      <c r="D34" s="46">
        <v>19308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19308</v>
      </c>
      <c r="O34" s="47">
        <f t="shared" si="1"/>
        <v>1.4207505518763797</v>
      </c>
      <c r="P34" s="9"/>
    </row>
    <row r="35" spans="1:16">
      <c r="A35" s="12"/>
      <c r="B35" s="25">
        <v>335.49</v>
      </c>
      <c r="C35" s="20" t="s">
        <v>119</v>
      </c>
      <c r="D35" s="46">
        <v>20211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20211</v>
      </c>
      <c r="O35" s="47">
        <f t="shared" si="1"/>
        <v>1.48719646799117</v>
      </c>
      <c r="P35" s="9"/>
    </row>
    <row r="36" spans="1:16">
      <c r="A36" s="12"/>
      <c r="B36" s="25">
        <v>337.7</v>
      </c>
      <c r="C36" s="20" t="s">
        <v>120</v>
      </c>
      <c r="D36" s="46">
        <v>219843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219843</v>
      </c>
      <c r="O36" s="47">
        <f t="shared" si="1"/>
        <v>16.17682119205298</v>
      </c>
      <c r="P36" s="9"/>
    </row>
    <row r="37" spans="1:16">
      <c r="A37" s="12"/>
      <c r="B37" s="25">
        <v>338</v>
      </c>
      <c r="C37" s="20" t="s">
        <v>30</v>
      </c>
      <c r="D37" s="46">
        <v>29349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29349</v>
      </c>
      <c r="O37" s="47">
        <f t="shared" ref="O37:O66" si="7">(N37/O$68)</f>
        <v>2.1596026490066227</v>
      </c>
      <c r="P37" s="9"/>
    </row>
    <row r="38" spans="1:16" ht="15.75">
      <c r="A38" s="29" t="s">
        <v>35</v>
      </c>
      <c r="B38" s="30"/>
      <c r="C38" s="31"/>
      <c r="D38" s="32">
        <f t="shared" ref="D38:M38" si="8">SUM(D39:D48)</f>
        <v>4721698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24132328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28854026</v>
      </c>
      <c r="O38" s="45">
        <f t="shared" si="7"/>
        <v>2123.1807211184696</v>
      </c>
      <c r="P38" s="10"/>
    </row>
    <row r="39" spans="1:16">
      <c r="A39" s="12"/>
      <c r="B39" s="25">
        <v>341.2</v>
      </c>
      <c r="C39" s="20" t="s">
        <v>121</v>
      </c>
      <c r="D39" s="46">
        <v>2532364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2532364</v>
      </c>
      <c r="O39" s="47">
        <f t="shared" si="7"/>
        <v>186.3402501839588</v>
      </c>
      <c r="P39" s="9"/>
    </row>
    <row r="40" spans="1:16">
      <c r="A40" s="12"/>
      <c r="B40" s="25">
        <v>341.9</v>
      </c>
      <c r="C40" s="20" t="s">
        <v>96</v>
      </c>
      <c r="D40" s="46">
        <v>9120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9120</v>
      </c>
      <c r="O40" s="47">
        <f t="shared" si="7"/>
        <v>0.67108167770419425</v>
      </c>
      <c r="P40" s="9"/>
    </row>
    <row r="41" spans="1:16">
      <c r="A41" s="12"/>
      <c r="B41" s="25">
        <v>342.1</v>
      </c>
      <c r="C41" s="20" t="s">
        <v>39</v>
      </c>
      <c r="D41" s="46">
        <v>146979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146979</v>
      </c>
      <c r="O41" s="47">
        <f t="shared" si="7"/>
        <v>10.815231788079471</v>
      </c>
      <c r="P41" s="9"/>
    </row>
    <row r="42" spans="1:16">
      <c r="A42" s="12"/>
      <c r="B42" s="25">
        <v>342.2</v>
      </c>
      <c r="C42" s="20" t="s">
        <v>40</v>
      </c>
      <c r="D42" s="46">
        <v>12275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12275</v>
      </c>
      <c r="O42" s="47">
        <f t="shared" si="7"/>
        <v>0.90323767476085359</v>
      </c>
      <c r="P42" s="9"/>
    </row>
    <row r="43" spans="1:16">
      <c r="A43" s="12"/>
      <c r="B43" s="25">
        <v>343.2</v>
      </c>
      <c r="C43" s="20" t="s">
        <v>122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2533193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2533193</v>
      </c>
      <c r="O43" s="47">
        <f t="shared" si="7"/>
        <v>186.40125091979397</v>
      </c>
      <c r="P43" s="9"/>
    </row>
    <row r="44" spans="1:16">
      <c r="A44" s="12"/>
      <c r="B44" s="25">
        <v>343.4</v>
      </c>
      <c r="C44" s="20" t="s">
        <v>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3420221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3420221</v>
      </c>
      <c r="O44" s="47">
        <f t="shared" si="7"/>
        <v>251.6718910963944</v>
      </c>
      <c r="P44" s="9"/>
    </row>
    <row r="45" spans="1:16">
      <c r="A45" s="12"/>
      <c r="B45" s="25">
        <v>343.6</v>
      </c>
      <c r="C45" s="20" t="s">
        <v>123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13528901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13528901</v>
      </c>
      <c r="O45" s="47">
        <f t="shared" si="7"/>
        <v>995.50412067696834</v>
      </c>
      <c r="P45" s="9"/>
    </row>
    <row r="46" spans="1:16">
      <c r="A46" s="12"/>
      <c r="B46" s="25">
        <v>343.9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943681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943681</v>
      </c>
      <c r="O46" s="47">
        <f t="shared" si="7"/>
        <v>69.439367181751294</v>
      </c>
      <c r="P46" s="9"/>
    </row>
    <row r="47" spans="1:16">
      <c r="A47" s="12"/>
      <c r="B47" s="25">
        <v>344.5</v>
      </c>
      <c r="C47" s="20" t="s">
        <v>98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3706332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3706332</v>
      </c>
      <c r="O47" s="47">
        <f t="shared" si="7"/>
        <v>272.72494481236203</v>
      </c>
      <c r="P47" s="9"/>
    </row>
    <row r="48" spans="1:16">
      <c r="A48" s="12"/>
      <c r="B48" s="25">
        <v>344.9</v>
      </c>
      <c r="C48" s="20" t="s">
        <v>124</v>
      </c>
      <c r="D48" s="46">
        <v>2020960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2020960</v>
      </c>
      <c r="O48" s="47">
        <f t="shared" si="7"/>
        <v>148.70934510669611</v>
      </c>
      <c r="P48" s="9"/>
    </row>
    <row r="49" spans="1:16" ht="15.75">
      <c r="A49" s="29" t="s">
        <v>36</v>
      </c>
      <c r="B49" s="30"/>
      <c r="C49" s="31"/>
      <c r="D49" s="32">
        <f t="shared" ref="D49:M49" si="10">SUM(D50:D52)</f>
        <v>455618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455618</v>
      </c>
      <c r="O49" s="45">
        <f t="shared" si="7"/>
        <v>33.525974981604122</v>
      </c>
      <c r="P49" s="10"/>
    </row>
    <row r="50" spans="1:16">
      <c r="A50" s="13"/>
      <c r="B50" s="39">
        <v>351.1</v>
      </c>
      <c r="C50" s="21" t="s">
        <v>50</v>
      </c>
      <c r="D50" s="46">
        <v>34192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34192</v>
      </c>
      <c r="O50" s="47">
        <f t="shared" si="7"/>
        <v>2.5159676232523913</v>
      </c>
      <c r="P50" s="9"/>
    </row>
    <row r="51" spans="1:16">
      <c r="A51" s="13"/>
      <c r="B51" s="39">
        <v>354</v>
      </c>
      <c r="C51" s="21" t="s">
        <v>51</v>
      </c>
      <c r="D51" s="46">
        <v>401007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401007</v>
      </c>
      <c r="O51" s="47">
        <f t="shared" si="7"/>
        <v>29.507505518763796</v>
      </c>
      <c r="P51" s="9"/>
    </row>
    <row r="52" spans="1:16">
      <c r="A52" s="13"/>
      <c r="B52" s="39">
        <v>358.2</v>
      </c>
      <c r="C52" s="21" t="s">
        <v>125</v>
      </c>
      <c r="D52" s="46">
        <v>20419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20419</v>
      </c>
      <c r="O52" s="47">
        <f t="shared" si="7"/>
        <v>1.5025018395879324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SUM(D54:D61)</f>
        <v>1727644</v>
      </c>
      <c r="E53" s="32">
        <f t="shared" si="12"/>
        <v>151</v>
      </c>
      <c r="F53" s="32">
        <f t="shared" si="12"/>
        <v>0</v>
      </c>
      <c r="G53" s="32">
        <f t="shared" si="12"/>
        <v>6603</v>
      </c>
      <c r="H53" s="32">
        <f t="shared" si="12"/>
        <v>1279</v>
      </c>
      <c r="I53" s="32">
        <f t="shared" si="12"/>
        <v>568951</v>
      </c>
      <c r="J53" s="32">
        <f t="shared" si="12"/>
        <v>0</v>
      </c>
      <c r="K53" s="32">
        <f t="shared" si="12"/>
        <v>4253354</v>
      </c>
      <c r="L53" s="32">
        <f t="shared" si="12"/>
        <v>0</v>
      </c>
      <c r="M53" s="32">
        <f t="shared" si="12"/>
        <v>0</v>
      </c>
      <c r="N53" s="32">
        <f t="shared" si="11"/>
        <v>6557982</v>
      </c>
      <c r="O53" s="45">
        <f t="shared" si="7"/>
        <v>482.55938189845477</v>
      </c>
      <c r="P53" s="10"/>
    </row>
    <row r="54" spans="1:16">
      <c r="A54" s="12"/>
      <c r="B54" s="25">
        <v>361.1</v>
      </c>
      <c r="C54" s="20" t="s">
        <v>53</v>
      </c>
      <c r="D54" s="46">
        <v>47443</v>
      </c>
      <c r="E54" s="46">
        <v>151</v>
      </c>
      <c r="F54" s="46">
        <v>0</v>
      </c>
      <c r="G54" s="46">
        <v>1427</v>
      </c>
      <c r="H54" s="46">
        <v>1279</v>
      </c>
      <c r="I54" s="46">
        <v>95235</v>
      </c>
      <c r="J54" s="46">
        <v>0</v>
      </c>
      <c r="K54" s="46">
        <v>1677099</v>
      </c>
      <c r="L54" s="46">
        <v>0</v>
      </c>
      <c r="M54" s="46">
        <v>0</v>
      </c>
      <c r="N54" s="46">
        <f t="shared" si="11"/>
        <v>1822634</v>
      </c>
      <c r="O54" s="47">
        <f t="shared" si="7"/>
        <v>134.11582045621782</v>
      </c>
      <c r="P54" s="9"/>
    </row>
    <row r="55" spans="1:16">
      <c r="A55" s="12"/>
      <c r="B55" s="25">
        <v>361.3</v>
      </c>
      <c r="C55" s="20" t="s">
        <v>54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-979834</v>
      </c>
      <c r="L55" s="46">
        <v>0</v>
      </c>
      <c r="M55" s="46">
        <v>0</v>
      </c>
      <c r="N55" s="46">
        <f t="shared" ref="N55:N61" si="13">SUM(D55:M55)</f>
        <v>-979834</v>
      </c>
      <c r="O55" s="47">
        <f t="shared" si="7"/>
        <v>-72.099632082413535</v>
      </c>
      <c r="P55" s="9"/>
    </row>
    <row r="56" spans="1:16">
      <c r="A56" s="12"/>
      <c r="B56" s="25">
        <v>362</v>
      </c>
      <c r="C56" s="20" t="s">
        <v>56</v>
      </c>
      <c r="D56" s="46">
        <v>1190484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1190484</v>
      </c>
      <c r="O56" s="47">
        <f t="shared" si="7"/>
        <v>87.6</v>
      </c>
      <c r="P56" s="9"/>
    </row>
    <row r="57" spans="1:16">
      <c r="A57" s="12"/>
      <c r="B57" s="25">
        <v>364</v>
      </c>
      <c r="C57" s="20" t="s">
        <v>100</v>
      </c>
      <c r="D57" s="46">
        <v>6372</v>
      </c>
      <c r="E57" s="46">
        <v>0</v>
      </c>
      <c r="F57" s="46">
        <v>0</v>
      </c>
      <c r="G57" s="46">
        <v>0</v>
      </c>
      <c r="H57" s="46">
        <v>0</v>
      </c>
      <c r="I57" s="46">
        <v>-49367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-42995</v>
      </c>
      <c r="O57" s="47">
        <f t="shared" si="7"/>
        <v>-3.1637233259749817</v>
      </c>
      <c r="P57" s="9"/>
    </row>
    <row r="58" spans="1:16">
      <c r="A58" s="12"/>
      <c r="B58" s="25">
        <v>365</v>
      </c>
      <c r="C58" s="20" t="s">
        <v>101</v>
      </c>
      <c r="D58" s="46">
        <v>789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789</v>
      </c>
      <c r="O58" s="47">
        <f t="shared" si="7"/>
        <v>5.8057395143487858E-2</v>
      </c>
      <c r="P58" s="9"/>
    </row>
    <row r="59" spans="1:16">
      <c r="A59" s="12"/>
      <c r="B59" s="25">
        <v>366</v>
      </c>
      <c r="C59" s="20" t="s">
        <v>59</v>
      </c>
      <c r="D59" s="46">
        <v>264309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264309</v>
      </c>
      <c r="O59" s="47">
        <f t="shared" si="7"/>
        <v>19.448785871964681</v>
      </c>
      <c r="P59" s="9"/>
    </row>
    <row r="60" spans="1:16">
      <c r="A60" s="12"/>
      <c r="B60" s="25">
        <v>368</v>
      </c>
      <c r="C60" s="20" t="s">
        <v>60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3556089</v>
      </c>
      <c r="L60" s="46">
        <v>0</v>
      </c>
      <c r="M60" s="46">
        <v>0</v>
      </c>
      <c r="N60" s="46">
        <f t="shared" si="13"/>
        <v>3556089</v>
      </c>
      <c r="O60" s="47">
        <f t="shared" si="7"/>
        <v>261.66953642384107</v>
      </c>
      <c r="P60" s="9"/>
    </row>
    <row r="61" spans="1:16">
      <c r="A61" s="12"/>
      <c r="B61" s="25">
        <v>369.9</v>
      </c>
      <c r="C61" s="20" t="s">
        <v>61</v>
      </c>
      <c r="D61" s="46">
        <v>218247</v>
      </c>
      <c r="E61" s="46">
        <v>0</v>
      </c>
      <c r="F61" s="46">
        <v>0</v>
      </c>
      <c r="G61" s="46">
        <v>5176</v>
      </c>
      <c r="H61" s="46">
        <v>0</v>
      </c>
      <c r="I61" s="46">
        <v>523083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746506</v>
      </c>
      <c r="O61" s="47">
        <f t="shared" si="7"/>
        <v>54.930537159676234</v>
      </c>
      <c r="P61" s="9"/>
    </row>
    <row r="62" spans="1:16" ht="15.75">
      <c r="A62" s="29" t="s">
        <v>37</v>
      </c>
      <c r="B62" s="30"/>
      <c r="C62" s="31"/>
      <c r="D62" s="32">
        <f t="shared" ref="D62:M62" si="14">SUM(D63:D65)</f>
        <v>3734153</v>
      </c>
      <c r="E62" s="32">
        <f t="shared" si="14"/>
        <v>356971</v>
      </c>
      <c r="F62" s="32">
        <f t="shared" si="14"/>
        <v>1670160</v>
      </c>
      <c r="G62" s="32">
        <f t="shared" si="14"/>
        <v>2255647</v>
      </c>
      <c r="H62" s="32">
        <f t="shared" si="14"/>
        <v>0</v>
      </c>
      <c r="I62" s="32">
        <f t="shared" si="14"/>
        <v>5088397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13105328</v>
      </c>
      <c r="O62" s="45">
        <f t="shared" si="7"/>
        <v>964.33612950699046</v>
      </c>
      <c r="P62" s="9"/>
    </row>
    <row r="63" spans="1:16">
      <c r="A63" s="12"/>
      <c r="B63" s="25">
        <v>381</v>
      </c>
      <c r="C63" s="20" t="s">
        <v>62</v>
      </c>
      <c r="D63" s="46">
        <v>3649038</v>
      </c>
      <c r="E63" s="46">
        <v>356971</v>
      </c>
      <c r="F63" s="46">
        <v>1670160</v>
      </c>
      <c r="G63" s="46">
        <v>2255647</v>
      </c>
      <c r="H63" s="46">
        <v>0</v>
      </c>
      <c r="I63" s="46">
        <v>1891122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9822938</v>
      </c>
      <c r="O63" s="47">
        <f t="shared" si="7"/>
        <v>722.80632818248716</v>
      </c>
      <c r="P63" s="9"/>
    </row>
    <row r="64" spans="1:16">
      <c r="A64" s="12"/>
      <c r="B64" s="25">
        <v>388.1</v>
      </c>
      <c r="C64" s="20" t="s">
        <v>126</v>
      </c>
      <c r="D64" s="46">
        <v>85115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85115</v>
      </c>
      <c r="O64" s="47">
        <f t="shared" si="7"/>
        <v>6.2630610743193529</v>
      </c>
      <c r="P64" s="9"/>
    </row>
    <row r="65" spans="1:119" ht="15.75" thickBot="1">
      <c r="A65" s="12"/>
      <c r="B65" s="25">
        <v>389.8</v>
      </c>
      <c r="C65" s="20" t="s">
        <v>127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3197275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3197275</v>
      </c>
      <c r="O65" s="47">
        <f t="shared" si="7"/>
        <v>235.26674025018397</v>
      </c>
      <c r="P65" s="9"/>
    </row>
    <row r="66" spans="1:119" ht="16.5" thickBot="1">
      <c r="A66" s="14" t="s">
        <v>48</v>
      </c>
      <c r="B66" s="23"/>
      <c r="C66" s="22"/>
      <c r="D66" s="15">
        <f t="shared" ref="D66:M66" si="15">SUM(D5,D14,D23,D38,D49,D53,D62)</f>
        <v>28391185</v>
      </c>
      <c r="E66" s="15">
        <f t="shared" si="15"/>
        <v>614759</v>
      </c>
      <c r="F66" s="15">
        <f t="shared" si="15"/>
        <v>1670160</v>
      </c>
      <c r="G66" s="15">
        <f t="shared" si="15"/>
        <v>3094730</v>
      </c>
      <c r="H66" s="15">
        <f t="shared" si="15"/>
        <v>1279</v>
      </c>
      <c r="I66" s="15">
        <f t="shared" si="15"/>
        <v>29789676</v>
      </c>
      <c r="J66" s="15">
        <f t="shared" si="15"/>
        <v>0</v>
      </c>
      <c r="K66" s="15">
        <f t="shared" si="15"/>
        <v>4253354</v>
      </c>
      <c r="L66" s="15">
        <f t="shared" si="15"/>
        <v>0</v>
      </c>
      <c r="M66" s="15">
        <f t="shared" si="15"/>
        <v>0</v>
      </c>
      <c r="N66" s="15">
        <f>SUM(D66:M66)</f>
        <v>67815143</v>
      </c>
      <c r="O66" s="38">
        <f t="shared" si="7"/>
        <v>4990.0767476085357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128</v>
      </c>
      <c r="M68" s="118"/>
      <c r="N68" s="118"/>
      <c r="O68" s="43">
        <v>13590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2025-04-28T17:33:31Z</cp:lastPrinted>
  <dcterms:created xsi:type="dcterms:W3CDTF">2000-08-31T21:26:31Z</dcterms:created>
  <dcterms:modified xsi:type="dcterms:W3CDTF">2025-04-28T17:33:39Z</dcterms:modified>
</cp:coreProperties>
</file>