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'2010'!$A$1:$O$32</definedName>
    <definedName name="_xlnm.Print_Area" localSheetId="12">'2011'!$A$1:$O$32</definedName>
    <definedName name="_xlnm.Print_Area" localSheetId="11">'2012'!$A$1:$O$31</definedName>
    <definedName name="_xlnm.Print_Area" localSheetId="10">'2013'!$A$1:$O$31</definedName>
    <definedName name="_xlnm.Print_Area" localSheetId="9">'2014'!$A$1:$O$31</definedName>
    <definedName name="_xlnm.Print_Area" localSheetId="8">'2015'!$A$1:$O$31</definedName>
    <definedName name="_xlnm.Print_Area" localSheetId="7">'2016'!$A$1:$O$29</definedName>
    <definedName name="_xlnm.Print_Area" localSheetId="6">'2017'!$A$1:$O$31</definedName>
    <definedName name="_xlnm.Print_Area" localSheetId="5">'2018'!$A$1:$O$29</definedName>
    <definedName name="_xlnm.Print_Area" localSheetId="4">'2019'!$A$1:$O$30</definedName>
    <definedName name="_xlnm.Print_Area" localSheetId="3">'2020'!$A$1:$O$27</definedName>
    <definedName name="_xlnm.Print_Area" localSheetId="2">'2021'!$A$1:$P$27</definedName>
    <definedName name="_xlnm.Print_Area" localSheetId="1">'2022'!$A$1:$P$28</definedName>
    <definedName name="_xlnm.Print_Area" localSheetId="0">'2023'!$A$1:$P$28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4" i="49" l="1"/>
  <c r="F24" i="49"/>
  <c r="G24" i="49"/>
  <c r="H24" i="49"/>
  <c r="I24" i="49"/>
  <c r="J24" i="49"/>
  <c r="K24" i="49"/>
  <c r="L24" i="49"/>
  <c r="M24" i="49"/>
  <c r="N24" i="49"/>
  <c r="D24" i="49"/>
  <c r="O23" i="49" l="1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20" i="49"/>
  <c r="P20" i="49" s="1"/>
  <c r="O18" i="49"/>
  <c r="P18" i="49" s="1"/>
  <c r="O16" i="49"/>
  <c r="P16" i="49" s="1"/>
  <c r="O12" i="49"/>
  <c r="P12" i="49" s="1"/>
  <c r="O5" i="49"/>
  <c r="P5" i="49" s="1"/>
  <c r="E24" i="48"/>
  <c r="F24" i="48"/>
  <c r="G24" i="48"/>
  <c r="H24" i="48"/>
  <c r="I24" i="48"/>
  <c r="J24" i="48"/>
  <c r="K24" i="48"/>
  <c r="L24" i="48"/>
  <c r="M24" i="48"/>
  <c r="N24" i="48"/>
  <c r="D24" i="48"/>
  <c r="O24" i="49" l="1"/>
  <c r="P24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16" i="48"/>
  <c r="P16" i="48" s="1"/>
  <c r="O20" i="48"/>
  <c r="P20" i="48" s="1"/>
  <c r="O18" i="48"/>
  <c r="P18" i="48" s="1"/>
  <c r="O12" i="48"/>
  <c r="P12" i="48" s="1"/>
  <c r="O5" i="48"/>
  <c r="P5" i="48" s="1"/>
  <c r="M23" i="47"/>
  <c r="D23" i="47"/>
  <c r="O22" i="47"/>
  <c r="P22" i="47"/>
  <c r="N21" i="47"/>
  <c r="M21" i="47"/>
  <c r="L21" i="47"/>
  <c r="K21" i="47"/>
  <c r="J21" i="47"/>
  <c r="I21" i="47"/>
  <c r="H21" i="47"/>
  <c r="G21" i="47"/>
  <c r="O21" i="47" s="1"/>
  <c r="P21" i="47" s="1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O19" i="47" s="1"/>
  <c r="P19" i="47" s="1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O17" i="47" s="1"/>
  <c r="P17" i="47" s="1"/>
  <c r="H17" i="47"/>
  <c r="G17" i="47"/>
  <c r="F17" i="47"/>
  <c r="E17" i="47"/>
  <c r="D17" i="47"/>
  <c r="O16" i="47"/>
  <c r="P16" i="47" s="1"/>
  <c r="N15" i="47"/>
  <c r="M15" i="47"/>
  <c r="L15" i="47"/>
  <c r="K15" i="47"/>
  <c r="J15" i="47"/>
  <c r="O15" i="47" s="1"/>
  <c r="P15" i="47" s="1"/>
  <c r="I15" i="47"/>
  <c r="H15" i="47"/>
  <c r="G15" i="47"/>
  <c r="F15" i="47"/>
  <c r="F23" i="47" s="1"/>
  <c r="E15" i="47"/>
  <c r="D15" i="47"/>
  <c r="O14" i="47"/>
  <c r="P14" i="47"/>
  <c r="O13" i="47"/>
  <c r="P13" i="47" s="1"/>
  <c r="N12" i="47"/>
  <c r="M12" i="47"/>
  <c r="O12" i="47" s="1"/>
  <c r="P12" i="47" s="1"/>
  <c r="L12" i="47"/>
  <c r="K12" i="47"/>
  <c r="J12" i="47"/>
  <c r="I12" i="47"/>
  <c r="I23" i="47" s="1"/>
  <c r="H12" i="47"/>
  <c r="G12" i="47"/>
  <c r="F12" i="47"/>
  <c r="E12" i="47"/>
  <c r="E23" i="47" s="1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N23" i="47" s="1"/>
  <c r="M5" i="47"/>
  <c r="L5" i="47"/>
  <c r="L23" i="47" s="1"/>
  <c r="K5" i="47"/>
  <c r="K23" i="47" s="1"/>
  <c r="J5" i="47"/>
  <c r="J23" i="47" s="1"/>
  <c r="I5" i="47"/>
  <c r="H5" i="47"/>
  <c r="H23" i="47" s="1"/>
  <c r="G5" i="47"/>
  <c r="G23" i="47" s="1"/>
  <c r="F5" i="47"/>
  <c r="E5" i="47"/>
  <c r="D5" i="47"/>
  <c r="H23" i="46"/>
  <c r="M23" i="46"/>
  <c r="N22" i="46"/>
  <c r="O22" i="46"/>
  <c r="M21" i="46"/>
  <c r="L21" i="46"/>
  <c r="K21" i="46"/>
  <c r="J21" i="46"/>
  <c r="N21" i="46" s="1"/>
  <c r="O21" i="46" s="1"/>
  <c r="I21" i="46"/>
  <c r="H21" i="46"/>
  <c r="G21" i="46"/>
  <c r="F21" i="46"/>
  <c r="E21" i="46"/>
  <c r="D21" i="46"/>
  <c r="N20" i="46"/>
  <c r="O20" i="46"/>
  <c r="M19" i="46"/>
  <c r="L19" i="46"/>
  <c r="K19" i="46"/>
  <c r="J19" i="46"/>
  <c r="N19" i="46" s="1"/>
  <c r="O19" i="46" s="1"/>
  <c r="I19" i="46"/>
  <c r="H19" i="46"/>
  <c r="G19" i="46"/>
  <c r="F19" i="46"/>
  <c r="E19" i="46"/>
  <c r="D19" i="46"/>
  <c r="N18" i="46"/>
  <c r="O18" i="46"/>
  <c r="M17" i="46"/>
  <c r="L17" i="46"/>
  <c r="K17" i="46"/>
  <c r="J17" i="46"/>
  <c r="N17" i="46" s="1"/>
  <c r="O17" i="46" s="1"/>
  <c r="I17" i="46"/>
  <c r="H17" i="46"/>
  <c r="G17" i="46"/>
  <c r="F17" i="46"/>
  <c r="E17" i="46"/>
  <c r="D17" i="46"/>
  <c r="N16" i="46"/>
  <c r="O16" i="46"/>
  <c r="M15" i="46"/>
  <c r="L15" i="46"/>
  <c r="K15" i="46"/>
  <c r="J15" i="46"/>
  <c r="N15" i="46" s="1"/>
  <c r="O15" i="46" s="1"/>
  <c r="I15" i="46"/>
  <c r="H15" i="46"/>
  <c r="G15" i="46"/>
  <c r="F15" i="46"/>
  <c r="E15" i="46"/>
  <c r="D15" i="46"/>
  <c r="N14" i="46"/>
  <c r="O14" i="46"/>
  <c r="N13" i="46"/>
  <c r="O13" i="46" s="1"/>
  <c r="M12" i="46"/>
  <c r="L12" i="46"/>
  <c r="L23" i="46" s="1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/>
  <c r="N8" i="46"/>
  <c r="O8" i="46"/>
  <c r="N7" i="46"/>
  <c r="O7" i="46" s="1"/>
  <c r="N6" i="46"/>
  <c r="O6" i="46"/>
  <c r="M5" i="46"/>
  <c r="L5" i="46"/>
  <c r="K5" i="46"/>
  <c r="K23" i="46" s="1"/>
  <c r="J5" i="46"/>
  <c r="N5" i="46" s="1"/>
  <c r="O5" i="46" s="1"/>
  <c r="I5" i="46"/>
  <c r="I23" i="46" s="1"/>
  <c r="H5" i="46"/>
  <c r="G5" i="46"/>
  <c r="G23" i="46" s="1"/>
  <c r="F5" i="46"/>
  <c r="F23" i="46" s="1"/>
  <c r="E5" i="46"/>
  <c r="E23" i="46" s="1"/>
  <c r="D5" i="46"/>
  <c r="D23" i="46" s="1"/>
  <c r="N25" i="45"/>
  <c r="O25" i="45" s="1"/>
  <c r="M24" i="45"/>
  <c r="L24" i="45"/>
  <c r="K24" i="45"/>
  <c r="J24" i="45"/>
  <c r="I24" i="45"/>
  <c r="H24" i="45"/>
  <c r="N24" i="45" s="1"/>
  <c r="O24" i="45" s="1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N22" i="45" s="1"/>
  <c r="O22" i="45" s="1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N20" i="45" s="1"/>
  <c r="O20" i="45" s="1"/>
  <c r="G20" i="45"/>
  <c r="F20" i="45"/>
  <c r="F26" i="45" s="1"/>
  <c r="E20" i="45"/>
  <c r="D20" i="45"/>
  <c r="N19" i="45"/>
  <c r="O19" i="45" s="1"/>
  <c r="N18" i="45"/>
  <c r="O18" i="45"/>
  <c r="M17" i="45"/>
  <c r="L17" i="45"/>
  <c r="K17" i="45"/>
  <c r="J17" i="45"/>
  <c r="N17" i="45" s="1"/>
  <c r="O17" i="45" s="1"/>
  <c r="I17" i="45"/>
  <c r="H17" i="45"/>
  <c r="G17" i="45"/>
  <c r="F17" i="45"/>
  <c r="E17" i="45"/>
  <c r="D17" i="45"/>
  <c r="N16" i="45"/>
  <c r="O16" i="45"/>
  <c r="M15" i="45"/>
  <c r="L15" i="45"/>
  <c r="K15" i="45"/>
  <c r="J15" i="45"/>
  <c r="N15" i="45" s="1"/>
  <c r="O15" i="45" s="1"/>
  <c r="I15" i="45"/>
  <c r="H15" i="45"/>
  <c r="G15" i="45"/>
  <c r="F15" i="45"/>
  <c r="E15" i="45"/>
  <c r="D15" i="45"/>
  <c r="N14" i="45"/>
  <c r="O14" i="45"/>
  <c r="N13" i="45"/>
  <c r="O13" i="45" s="1"/>
  <c r="M12" i="45"/>
  <c r="L12" i="45"/>
  <c r="N12" i="45" s="1"/>
  <c r="O12" i="45" s="1"/>
  <c r="K12" i="45"/>
  <c r="J12" i="45"/>
  <c r="I12" i="45"/>
  <c r="H12" i="45"/>
  <c r="G12" i="45"/>
  <c r="F12" i="45"/>
  <c r="E12" i="45"/>
  <c r="D12" i="45"/>
  <c r="D26" i="45" s="1"/>
  <c r="N11" i="45"/>
  <c r="O11" i="45" s="1"/>
  <c r="N10" i="45"/>
  <c r="O10" i="45"/>
  <c r="N9" i="45"/>
  <c r="O9" i="45"/>
  <c r="N8" i="45"/>
  <c r="O8" i="45"/>
  <c r="N7" i="45"/>
  <c r="O7" i="45" s="1"/>
  <c r="N6" i="45"/>
  <c r="O6" i="45"/>
  <c r="M5" i="45"/>
  <c r="M26" i="45" s="1"/>
  <c r="L5" i="45"/>
  <c r="K5" i="45"/>
  <c r="K26" i="45" s="1"/>
  <c r="J5" i="45"/>
  <c r="N5" i="45" s="1"/>
  <c r="O5" i="45" s="1"/>
  <c r="I5" i="45"/>
  <c r="I26" i="45" s="1"/>
  <c r="H5" i="45"/>
  <c r="H26" i="45" s="1"/>
  <c r="G5" i="45"/>
  <c r="G26" i="45" s="1"/>
  <c r="F5" i="45"/>
  <c r="E5" i="45"/>
  <c r="E26" i="45" s="1"/>
  <c r="D5" i="45"/>
  <c r="J25" i="44"/>
  <c r="L25" i="44"/>
  <c r="N24" i="44"/>
  <c r="O24" i="44" s="1"/>
  <c r="M23" i="44"/>
  <c r="L23" i="44"/>
  <c r="K23" i="44"/>
  <c r="J23" i="44"/>
  <c r="I23" i="44"/>
  <c r="H23" i="44"/>
  <c r="N23" i="44" s="1"/>
  <c r="O23" i="44" s="1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N21" i="44" s="1"/>
  <c r="O21" i="44" s="1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N19" i="44" s="1"/>
  <c r="O19" i="44" s="1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N17" i="44" s="1"/>
  <c r="O17" i="44" s="1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N15" i="44" s="1"/>
  <c r="O15" i="44" s="1"/>
  <c r="G15" i="44"/>
  <c r="F15" i="44"/>
  <c r="E15" i="44"/>
  <c r="D15" i="44"/>
  <c r="N14" i="44"/>
  <c r="O14" i="44" s="1"/>
  <c r="N13" i="44"/>
  <c r="O13" i="44"/>
  <c r="M12" i="44"/>
  <c r="L12" i="44"/>
  <c r="K12" i="44"/>
  <c r="J12" i="44"/>
  <c r="N12" i="44" s="1"/>
  <c r="O12" i="44" s="1"/>
  <c r="I12" i="44"/>
  <c r="H12" i="44"/>
  <c r="G12" i="44"/>
  <c r="F12" i="44"/>
  <c r="E12" i="44"/>
  <c r="D12" i="44"/>
  <c r="N11" i="44"/>
  <c r="O11" i="44"/>
  <c r="N10" i="44"/>
  <c r="O10" i="44"/>
  <c r="N9" i="44"/>
  <c r="O9" i="44"/>
  <c r="N8" i="44"/>
  <c r="O8" i="44"/>
  <c r="N7" i="44"/>
  <c r="O7" i="44"/>
  <c r="N6" i="44"/>
  <c r="O6" i="44" s="1"/>
  <c r="M5" i="44"/>
  <c r="M25" i="44" s="1"/>
  <c r="L5" i="44"/>
  <c r="K5" i="44"/>
  <c r="K25" i="44" s="1"/>
  <c r="J5" i="44"/>
  <c r="I5" i="44"/>
  <c r="I25" i="44" s="1"/>
  <c r="H5" i="44"/>
  <c r="H25" i="44" s="1"/>
  <c r="G5" i="44"/>
  <c r="G25" i="44" s="1"/>
  <c r="F5" i="44"/>
  <c r="F25" i="44" s="1"/>
  <c r="E5" i="44"/>
  <c r="E25" i="44" s="1"/>
  <c r="D5" i="44"/>
  <c r="D25" i="44" s="1"/>
  <c r="N25" i="44" s="1"/>
  <c r="O25" i="44" s="1"/>
  <c r="N26" i="43"/>
  <c r="O26" i="43" s="1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N21" i="43" s="1"/>
  <c r="O21" i="43" s="1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N19" i="43" s="1"/>
  <c r="O19" i="43" s="1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N17" i="43" s="1"/>
  <c r="O17" i="43" s="1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N15" i="43" s="1"/>
  <c r="O15" i="43" s="1"/>
  <c r="G15" i="43"/>
  <c r="F15" i="43"/>
  <c r="E15" i="43"/>
  <c r="D15" i="43"/>
  <c r="N14" i="43"/>
  <c r="O14" i="43" s="1"/>
  <c r="N13" i="43"/>
  <c r="O13" i="43"/>
  <c r="M12" i="43"/>
  <c r="L12" i="43"/>
  <c r="K12" i="43"/>
  <c r="J12" i="43"/>
  <c r="N12" i="43" s="1"/>
  <c r="O12" i="43" s="1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N5" i="43" s="1"/>
  <c r="O5" i="43" s="1"/>
  <c r="G5" i="43"/>
  <c r="F5" i="43"/>
  <c r="E5" i="43"/>
  <c r="D5" i="43"/>
  <c r="L25" i="42"/>
  <c r="N24" i="42"/>
  <c r="O24" i="42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/>
  <c r="M19" i="42"/>
  <c r="L19" i="42"/>
  <c r="K19" i="42"/>
  <c r="J19" i="42"/>
  <c r="I19" i="42"/>
  <c r="H19" i="42"/>
  <c r="G19" i="42"/>
  <c r="F19" i="42"/>
  <c r="N19" i="42" s="1"/>
  <c r="O19" i="42" s="1"/>
  <c r="E19" i="42"/>
  <c r="D19" i="42"/>
  <c r="N18" i="42"/>
  <c r="O18" i="42"/>
  <c r="M17" i="42"/>
  <c r="L17" i="42"/>
  <c r="K17" i="42"/>
  <c r="J17" i="42"/>
  <c r="I17" i="42"/>
  <c r="H17" i="42"/>
  <c r="G17" i="42"/>
  <c r="F17" i="42"/>
  <c r="N17" i="42" s="1"/>
  <c r="O17" i="42" s="1"/>
  <c r="E17" i="42"/>
  <c r="D17" i="42"/>
  <c r="N16" i="42"/>
  <c r="O16" i="42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N12" i="42" s="1"/>
  <c r="O12" i="42" s="1"/>
  <c r="G12" i="42"/>
  <c r="F12" i="42"/>
  <c r="E12" i="42"/>
  <c r="D12" i="42"/>
  <c r="N11" i="42"/>
  <c r="O11" i="42" s="1"/>
  <c r="N10" i="42"/>
  <c r="O10" i="42"/>
  <c r="N9" i="42"/>
  <c r="O9" i="42" s="1"/>
  <c r="N8" i="42"/>
  <c r="O8" i="42"/>
  <c r="N7" i="42"/>
  <c r="O7" i="42"/>
  <c r="N6" i="42"/>
  <c r="O6" i="42"/>
  <c r="M5" i="42"/>
  <c r="M25" i="42" s="1"/>
  <c r="L5" i="42"/>
  <c r="K5" i="42"/>
  <c r="K25" i="42" s="1"/>
  <c r="J5" i="42"/>
  <c r="J25" i="42" s="1"/>
  <c r="I5" i="42"/>
  <c r="I25" i="42" s="1"/>
  <c r="H5" i="42"/>
  <c r="G5" i="42"/>
  <c r="G25" i="42" s="1"/>
  <c r="F5" i="42"/>
  <c r="F25" i="42" s="1"/>
  <c r="E5" i="42"/>
  <c r="E25" i="42" s="1"/>
  <c r="D5" i="42"/>
  <c r="D25" i="42" s="1"/>
  <c r="N26" i="41"/>
  <c r="O26" i="41"/>
  <c r="M25" i="41"/>
  <c r="L25" i="41"/>
  <c r="K25" i="41"/>
  <c r="J25" i="41"/>
  <c r="I25" i="41"/>
  <c r="H25" i="41"/>
  <c r="G25" i="41"/>
  <c r="F25" i="41"/>
  <c r="N25" i="41" s="1"/>
  <c r="O25" i="41" s="1"/>
  <c r="E25" i="41"/>
  <c r="D25" i="41"/>
  <c r="N24" i="41"/>
  <c r="O24" i="41"/>
  <c r="M23" i="41"/>
  <c r="L23" i="41"/>
  <c r="K23" i="41"/>
  <c r="J23" i="41"/>
  <c r="I23" i="41"/>
  <c r="H23" i="41"/>
  <c r="G23" i="41"/>
  <c r="F23" i="41"/>
  <c r="N23" i="41" s="1"/>
  <c r="O23" i="41" s="1"/>
  <c r="E23" i="41"/>
  <c r="D23" i="41"/>
  <c r="N22" i="41"/>
  <c r="O22" i="41"/>
  <c r="M21" i="41"/>
  <c r="L21" i="41"/>
  <c r="K21" i="41"/>
  <c r="J21" i="41"/>
  <c r="I21" i="41"/>
  <c r="H21" i="41"/>
  <c r="G21" i="41"/>
  <c r="F21" i="41"/>
  <c r="N21" i="41" s="1"/>
  <c r="O21" i="41" s="1"/>
  <c r="E21" i="41"/>
  <c r="D21" i="41"/>
  <c r="N20" i="41"/>
  <c r="O20" i="4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N17" i="41" s="1"/>
  <c r="O17" i="41" s="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 s="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F27" i="41" s="1"/>
  <c r="E5" i="41"/>
  <c r="D5" i="41"/>
  <c r="N26" i="40"/>
  <c r="O26" i="40" s="1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N23" i="40" s="1"/>
  <c r="O23" i="40" s="1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N21" i="40" s="1"/>
  <c r="O21" i="40" s="1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N19" i="40" s="1"/>
  <c r="O19" i="40" s="1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N17" i="40" s="1"/>
  <c r="O17" i="40" s="1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N15" i="40" s="1"/>
  <c r="O15" i="40" s="1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N12" i="40" s="1"/>
  <c r="O12" i="40" s="1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F27" i="40" s="1"/>
  <c r="E5" i="40"/>
  <c r="D5" i="40"/>
  <c r="N26" i="39"/>
  <c r="O26" i="39" s="1"/>
  <c r="M25" i="39"/>
  <c r="L25" i="39"/>
  <c r="K25" i="39"/>
  <c r="J25" i="39"/>
  <c r="I25" i="39"/>
  <c r="H25" i="39"/>
  <c r="G25" i="39"/>
  <c r="F25" i="39"/>
  <c r="N25" i="39" s="1"/>
  <c r="O25" i="39" s="1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F27" i="39" s="1"/>
  <c r="E23" i="39"/>
  <c r="D23" i="39"/>
  <c r="N23" i="39" s="1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N19" i="39" s="1"/>
  <c r="O19" i="39" s="1"/>
  <c r="I19" i="39"/>
  <c r="H19" i="39"/>
  <c r="G19" i="39"/>
  <c r="F19" i="39"/>
  <c r="E19" i="39"/>
  <c r="D19" i="39"/>
  <c r="N18" i="39"/>
  <c r="O18" i="39" s="1"/>
  <c r="M17" i="39"/>
  <c r="L17" i="39"/>
  <c r="N17" i="39" s="1"/>
  <c r="O17" i="39" s="1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L27" i="39" s="1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N12" i="39" s="1"/>
  <c r="O12" i="39" s="1"/>
  <c r="D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27" i="39" s="1"/>
  <c r="G5" i="39"/>
  <c r="F5" i="39"/>
  <c r="E5" i="39"/>
  <c r="E27" i="39" s="1"/>
  <c r="D5" i="39"/>
  <c r="N26" i="38"/>
  <c r="O26" i="38" s="1"/>
  <c r="M25" i="38"/>
  <c r="L25" i="38"/>
  <c r="K25" i="38"/>
  <c r="J25" i="38"/>
  <c r="I25" i="38"/>
  <c r="H25" i="38"/>
  <c r="G25" i="38"/>
  <c r="F25" i="38"/>
  <c r="N25" i="38"/>
  <c r="O25" i="38" s="1"/>
  <c r="E25" i="38"/>
  <c r="D25" i="38"/>
  <c r="N24" i="38"/>
  <c r="O24" i="38" s="1"/>
  <c r="M23" i="38"/>
  <c r="L23" i="38"/>
  <c r="K23" i="38"/>
  <c r="J23" i="38"/>
  <c r="I23" i="38"/>
  <c r="H23" i="38"/>
  <c r="G23" i="38"/>
  <c r="G27" i="38" s="1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N21" i="38" s="1"/>
  <c r="O21" i="38" s="1"/>
  <c r="H21" i="38"/>
  <c r="G21" i="38"/>
  <c r="F21" i="38"/>
  <c r="E21" i="38"/>
  <c r="D21" i="38"/>
  <c r="N20" i="38"/>
  <c r="O20" i="38" s="1"/>
  <c r="M19" i="38"/>
  <c r="L19" i="38"/>
  <c r="K19" i="38"/>
  <c r="K27" i="38" s="1"/>
  <c r="J19" i="38"/>
  <c r="I19" i="38"/>
  <c r="H19" i="38"/>
  <c r="G19" i="38"/>
  <c r="F19" i="38"/>
  <c r="E19" i="38"/>
  <c r="D19" i="38"/>
  <c r="N19" i="38" s="1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E27" i="38" s="1"/>
  <c r="D15" i="38"/>
  <c r="N15" i="38" s="1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27" i="38" s="1"/>
  <c r="G5" i="38"/>
  <c r="F5" i="38"/>
  <c r="F27" i="38"/>
  <c r="E5" i="38"/>
  <c r="D5" i="38"/>
  <c r="N26" i="37"/>
  <c r="O26" i="37" s="1"/>
  <c r="M25" i="37"/>
  <c r="L25" i="37"/>
  <c r="K25" i="37"/>
  <c r="J25" i="37"/>
  <c r="I25" i="37"/>
  <c r="I27" i="37" s="1"/>
  <c r="H25" i="37"/>
  <c r="G25" i="37"/>
  <c r="F25" i="37"/>
  <c r="E25" i="37"/>
  <c r="D25" i="37"/>
  <c r="N25" i="37" s="1"/>
  <c r="O25" i="37" s="1"/>
  <c r="N24" i="37"/>
  <c r="O24" i="37" s="1"/>
  <c r="M23" i="37"/>
  <c r="L23" i="37"/>
  <c r="K23" i="37"/>
  <c r="N23" i="37" s="1"/>
  <c r="O23" i="37" s="1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N21" i="37" s="1"/>
  <c r="O21" i="37" s="1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N17" i="37" s="1"/>
  <c r="O17" i="37" s="1"/>
  <c r="D17" i="37"/>
  <c r="N16" i="37"/>
  <c r="O16" i="37"/>
  <c r="M15" i="37"/>
  <c r="L15" i="37"/>
  <c r="K15" i="37"/>
  <c r="J15" i="37"/>
  <c r="I15" i="37"/>
  <c r="H15" i="37"/>
  <c r="G15" i="37"/>
  <c r="F15" i="37"/>
  <c r="E15" i="37"/>
  <c r="E27" i="37" s="1"/>
  <c r="D15" i="37"/>
  <c r="N15" i="37" s="1"/>
  <c r="O15" i="37" s="1"/>
  <c r="N14" i="37"/>
  <c r="O14" i="37" s="1"/>
  <c r="N13" i="37"/>
  <c r="O13" i="37" s="1"/>
  <c r="M12" i="37"/>
  <c r="L12" i="37"/>
  <c r="K12" i="37"/>
  <c r="J12" i="37"/>
  <c r="N12" i="37" s="1"/>
  <c r="O12" i="37" s="1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27" i="37" s="1"/>
  <c r="L5" i="37"/>
  <c r="K5" i="37"/>
  <c r="K27" i="37" s="1"/>
  <c r="J5" i="37"/>
  <c r="J27" i="37" s="1"/>
  <c r="I5" i="37"/>
  <c r="H5" i="37"/>
  <c r="G5" i="37"/>
  <c r="G27" i="37" s="1"/>
  <c r="F5" i="37"/>
  <c r="F27" i="37" s="1"/>
  <c r="E5" i="37"/>
  <c r="D5" i="37"/>
  <c r="N5" i="37" s="1"/>
  <c r="O5" i="37" s="1"/>
  <c r="N26" i="36"/>
  <c r="O26" i="36" s="1"/>
  <c r="M25" i="36"/>
  <c r="L25" i="36"/>
  <c r="K25" i="36"/>
  <c r="N25" i="36" s="1"/>
  <c r="O25" i="36" s="1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E27" i="36" s="1"/>
  <c r="D23" i="36"/>
  <c r="N23" i="36" s="1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N21" i="36" s="1"/>
  <c r="O21" i="36" s="1"/>
  <c r="D21" i="36"/>
  <c r="N20" i="36"/>
  <c r="O20" i="36" s="1"/>
  <c r="M19" i="36"/>
  <c r="L19" i="36"/>
  <c r="K19" i="36"/>
  <c r="J19" i="36"/>
  <c r="I19" i="36"/>
  <c r="H19" i="36"/>
  <c r="G19" i="36"/>
  <c r="N19" i="36" s="1"/>
  <c r="O19" i="36" s="1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G27" i="36" s="1"/>
  <c r="F17" i="36"/>
  <c r="E17" i="36"/>
  <c r="N17" i="36" s="1"/>
  <c r="O17" i="36" s="1"/>
  <c r="D17" i="36"/>
  <c r="N16" i="36"/>
  <c r="O16" i="36" s="1"/>
  <c r="M15" i="36"/>
  <c r="L15" i="36"/>
  <c r="K15" i="36"/>
  <c r="J15" i="36"/>
  <c r="I15" i="36"/>
  <c r="N15" i="36" s="1"/>
  <c r="O15" i="36" s="1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M27" i="36"/>
  <c r="L5" i="36"/>
  <c r="K5" i="36"/>
  <c r="K27" i="36" s="1"/>
  <c r="J5" i="36"/>
  <c r="I5" i="36"/>
  <c r="I27" i="36" s="1"/>
  <c r="H5" i="36"/>
  <c r="G5" i="36"/>
  <c r="F5" i="36"/>
  <c r="E5" i="36"/>
  <c r="D5" i="36"/>
  <c r="D27" i="36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M24" i="35"/>
  <c r="L24" i="35"/>
  <c r="K24" i="35"/>
  <c r="J24" i="35"/>
  <c r="I24" i="35"/>
  <c r="H24" i="35"/>
  <c r="G24" i="35"/>
  <c r="N24" i="35"/>
  <c r="O24" i="35" s="1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N22" i="35" s="1"/>
  <c r="O22" i="35" s="1"/>
  <c r="E22" i="35"/>
  <c r="D22" i="35"/>
  <c r="N21" i="35"/>
  <c r="O21" i="35" s="1"/>
  <c r="M20" i="35"/>
  <c r="L20" i="35"/>
  <c r="K20" i="35"/>
  <c r="J20" i="35"/>
  <c r="I20" i="35"/>
  <c r="N20" i="35" s="1"/>
  <c r="O20" i="35" s="1"/>
  <c r="H20" i="35"/>
  <c r="G20" i="35"/>
  <c r="F20" i="35"/>
  <c r="E20" i="35"/>
  <c r="D20" i="35"/>
  <c r="N19" i="35"/>
  <c r="O19" i="35"/>
  <c r="M18" i="35"/>
  <c r="L18" i="35"/>
  <c r="N18" i="35" s="1"/>
  <c r="O18" i="35" s="1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D28" i="35" s="1"/>
  <c r="N14" i="35"/>
  <c r="O14" i="35" s="1"/>
  <c r="N13" i="35"/>
  <c r="O13" i="35" s="1"/>
  <c r="M12" i="35"/>
  <c r="L12" i="35"/>
  <c r="K12" i="35"/>
  <c r="J12" i="35"/>
  <c r="I12" i="35"/>
  <c r="H12" i="35"/>
  <c r="N12" i="35" s="1"/>
  <c r="O12" i="35" s="1"/>
  <c r="G12" i="35"/>
  <c r="F12" i="35"/>
  <c r="E12" i="35"/>
  <c r="D12" i="35"/>
  <c r="N11" i="35"/>
  <c r="O11" i="35"/>
  <c r="N10" i="35"/>
  <c r="O10" i="35"/>
  <c r="N9" i="35"/>
  <c r="O9" i="35"/>
  <c r="N8" i="35"/>
  <c r="O8" i="35" s="1"/>
  <c r="N7" i="35"/>
  <c r="O7" i="35" s="1"/>
  <c r="N6" i="35"/>
  <c r="O6" i="35" s="1"/>
  <c r="M5" i="35"/>
  <c r="M28" i="35"/>
  <c r="L5" i="35"/>
  <c r="K5" i="35"/>
  <c r="K28" i="35" s="1"/>
  <c r="J5" i="35"/>
  <c r="J28" i="35" s="1"/>
  <c r="I5" i="35"/>
  <c r="I28" i="35"/>
  <c r="H5" i="35"/>
  <c r="G5" i="35"/>
  <c r="G28" i="35" s="1"/>
  <c r="F5" i="35"/>
  <c r="E5" i="35"/>
  <c r="E28" i="35" s="1"/>
  <c r="D5" i="35"/>
  <c r="N5" i="35" s="1"/>
  <c r="O5" i="35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N24" i="34"/>
  <c r="O24" i="34" s="1"/>
  <c r="D24" i="34"/>
  <c r="N23" i="34"/>
  <c r="O23" i="34" s="1"/>
  <c r="M22" i="34"/>
  <c r="L22" i="34"/>
  <c r="K22" i="34"/>
  <c r="J22" i="34"/>
  <c r="I22" i="34"/>
  <c r="H22" i="34"/>
  <c r="N22" i="34" s="1"/>
  <c r="O22" i="34" s="1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M18" i="34"/>
  <c r="L18" i="34"/>
  <c r="K18" i="34"/>
  <c r="N18" i="34" s="1"/>
  <c r="O18" i="34" s="1"/>
  <c r="J18" i="34"/>
  <c r="I18" i="34"/>
  <c r="H18" i="34"/>
  <c r="G18" i="34"/>
  <c r="F18" i="34"/>
  <c r="E18" i="34"/>
  <c r="D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M28" i="34" s="1"/>
  <c r="L5" i="34"/>
  <c r="L28" i="34" s="1"/>
  <c r="K5" i="34"/>
  <c r="K28" i="34" s="1"/>
  <c r="J5" i="34"/>
  <c r="J28" i="34"/>
  <c r="I5" i="34"/>
  <c r="I28" i="34" s="1"/>
  <c r="H5" i="34"/>
  <c r="H28" i="34" s="1"/>
  <c r="G5" i="34"/>
  <c r="G28" i="34"/>
  <c r="F5" i="34"/>
  <c r="F28" i="34" s="1"/>
  <c r="E5" i="34"/>
  <c r="E28" i="34" s="1"/>
  <c r="D5" i="34"/>
  <c r="N5" i="34" s="1"/>
  <c r="O5" i="34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3" i="33"/>
  <c r="F23" i="33"/>
  <c r="F27" i="33" s="1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N19" i="33" s="1"/>
  <c r="O19" i="33" s="1"/>
  <c r="K19" i="33"/>
  <c r="L19" i="33"/>
  <c r="M19" i="33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K27" i="33"/>
  <c r="L15" i="33"/>
  <c r="M15" i="33"/>
  <c r="E12" i="33"/>
  <c r="F12" i="33"/>
  <c r="G12" i="33"/>
  <c r="H12" i="33"/>
  <c r="I12" i="33"/>
  <c r="J12" i="33"/>
  <c r="K12" i="33"/>
  <c r="L12" i="33"/>
  <c r="M12" i="33"/>
  <c r="N12" i="33" s="1"/>
  <c r="O12" i="33" s="1"/>
  <c r="E5" i="33"/>
  <c r="E27" i="33" s="1"/>
  <c r="F5" i="33"/>
  <c r="G5" i="33"/>
  <c r="H5" i="33"/>
  <c r="H27" i="33"/>
  <c r="I5" i="33"/>
  <c r="J5" i="33"/>
  <c r="K5" i="33"/>
  <c r="L5" i="33"/>
  <c r="N5" i="33" s="1"/>
  <c r="O5" i="33" s="1"/>
  <c r="M5" i="33"/>
  <c r="D23" i="33"/>
  <c r="N23" i="33" s="1"/>
  <c r="O23" i="33" s="1"/>
  <c r="D21" i="33"/>
  <c r="N21" i="33" s="1"/>
  <c r="O21" i="33" s="1"/>
  <c r="D17" i="33"/>
  <c r="N17" i="33" s="1"/>
  <c r="O17" i="33" s="1"/>
  <c r="D15" i="33"/>
  <c r="N15" i="33" s="1"/>
  <c r="O15" i="33" s="1"/>
  <c r="D12" i="33"/>
  <c r="D27" i="33"/>
  <c r="D5" i="33"/>
  <c r="N26" i="33"/>
  <c r="O26" i="33" s="1"/>
  <c r="N22" i="33"/>
  <c r="O22" i="33" s="1"/>
  <c r="N24" i="33"/>
  <c r="O24" i="33" s="1"/>
  <c r="D19" i="33"/>
  <c r="N20" i="33"/>
  <c r="O20" i="33"/>
  <c r="N18" i="33"/>
  <c r="O18" i="33"/>
  <c r="N14" i="33"/>
  <c r="O14" i="33"/>
  <c r="N7" i="33"/>
  <c r="O7" i="33"/>
  <c r="N8" i="33"/>
  <c r="O8" i="33" s="1"/>
  <c r="N9" i="33"/>
  <c r="O9" i="33" s="1"/>
  <c r="N10" i="33"/>
  <c r="O10" i="33"/>
  <c r="N11" i="33"/>
  <c r="O11" i="33"/>
  <c r="N6" i="33"/>
  <c r="O6" i="33"/>
  <c r="N16" i="33"/>
  <c r="O16" i="33"/>
  <c r="N13" i="33"/>
  <c r="O13" i="33" s="1"/>
  <c r="F28" i="35"/>
  <c r="H28" i="35"/>
  <c r="H27" i="36"/>
  <c r="L27" i="36"/>
  <c r="F27" i="36"/>
  <c r="J27" i="36"/>
  <c r="L27" i="37"/>
  <c r="H27" i="37"/>
  <c r="D27" i="37"/>
  <c r="L27" i="38"/>
  <c r="J27" i="38"/>
  <c r="M27" i="38"/>
  <c r="I27" i="39"/>
  <c r="M27" i="39"/>
  <c r="G27" i="39"/>
  <c r="K27" i="39"/>
  <c r="D27" i="39"/>
  <c r="D28" i="34"/>
  <c r="D27" i="38"/>
  <c r="I27" i="33"/>
  <c r="G27" i="33"/>
  <c r="J27" i="40"/>
  <c r="M27" i="40"/>
  <c r="L27" i="40"/>
  <c r="K27" i="40"/>
  <c r="I27" i="40"/>
  <c r="E27" i="40"/>
  <c r="G27" i="40"/>
  <c r="D27" i="40"/>
  <c r="E27" i="41"/>
  <c r="I27" i="41"/>
  <c r="M27" i="41"/>
  <c r="G27" i="41"/>
  <c r="K27" i="41"/>
  <c r="D27" i="41"/>
  <c r="L27" i="41"/>
  <c r="J27" i="41"/>
  <c r="I27" i="43"/>
  <c r="M27" i="43"/>
  <c r="E27" i="43"/>
  <c r="D27" i="43"/>
  <c r="F27" i="43"/>
  <c r="G27" i="43"/>
  <c r="K27" i="43"/>
  <c r="L27" i="43"/>
  <c r="O24" i="48" l="1"/>
  <c r="P24" i="48" s="1"/>
  <c r="N25" i="42"/>
  <c r="O25" i="42" s="1"/>
  <c r="N27" i="36"/>
  <c r="O27" i="36" s="1"/>
  <c r="N28" i="34"/>
  <c r="O28" i="34" s="1"/>
  <c r="N28" i="35"/>
  <c r="O28" i="35" s="1"/>
  <c r="O23" i="47"/>
  <c r="P23" i="47" s="1"/>
  <c r="N27" i="33"/>
  <c r="O27" i="33" s="1"/>
  <c r="N27" i="37"/>
  <c r="O27" i="37" s="1"/>
  <c r="N5" i="44"/>
  <c r="O5" i="44" s="1"/>
  <c r="H27" i="43"/>
  <c r="N5" i="41"/>
  <c r="O5" i="41" s="1"/>
  <c r="N5" i="40"/>
  <c r="O5" i="40" s="1"/>
  <c r="H27" i="40"/>
  <c r="N27" i="40" s="1"/>
  <c r="O27" i="40" s="1"/>
  <c r="M27" i="33"/>
  <c r="L26" i="45"/>
  <c r="J23" i="46"/>
  <c r="N23" i="46" s="1"/>
  <c r="O23" i="46" s="1"/>
  <c r="N15" i="35"/>
  <c r="O15" i="35" s="1"/>
  <c r="O5" i="47"/>
  <c r="P5" i="47" s="1"/>
  <c r="H27" i="41"/>
  <c r="N27" i="41" s="1"/>
  <c r="O27" i="41" s="1"/>
  <c r="I27" i="38"/>
  <c r="N27" i="38" s="1"/>
  <c r="O27" i="38" s="1"/>
  <c r="L28" i="35"/>
  <c r="L27" i="33"/>
  <c r="J27" i="33"/>
  <c r="N5" i="36"/>
  <c r="O5" i="36" s="1"/>
  <c r="N5" i="38"/>
  <c r="O5" i="38" s="1"/>
  <c r="J27" i="43"/>
  <c r="N5" i="39"/>
  <c r="O5" i="39" s="1"/>
  <c r="H25" i="42"/>
  <c r="N5" i="42"/>
  <c r="O5" i="42" s="1"/>
  <c r="N12" i="46"/>
  <c r="O12" i="46" s="1"/>
  <c r="J27" i="39"/>
  <c r="N27" i="39" s="1"/>
  <c r="O27" i="39" s="1"/>
  <c r="J26" i="45"/>
  <c r="N26" i="45" s="1"/>
  <c r="O26" i="45" s="1"/>
  <c r="N27" i="43" l="1"/>
  <c r="O27" i="43" s="1"/>
</calcChain>
</file>

<file path=xl/sharedStrings.xml><?xml version="1.0" encoding="utf-8"?>
<sst xmlns="http://schemas.openxmlformats.org/spreadsheetml/2006/main" count="717" uniqueCount="89">
  <si>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</si>
  <si>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</si>
  <si>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</si>
  <si>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</si>
  <si>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</si>
  <si>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</si>
  <si>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</si>
  <si>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</si>
  <si>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</si>
  <si>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</si>
  <si>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</si>
  <si>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</si>
  <si>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</si>
  <si>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</si>
  <si>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</si>
  <si>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</si>
  <si>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</si>
  <si>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</si>
  <si>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</si>
  <si>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</si>
  <si>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</si>
  <si>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</si>
  <si>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</si>
  <si>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Debt Service Payments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</si>
  <si>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</si>
  <si>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</si>
  <si>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</si>
  <si>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</si>
  <si>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</si>
  <si>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</si>
  <si>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Transportation</t>
  </si>
  <si>
    <t>Road and Street Facilities</t>
  </si>
  <si>
    <t>Economic Environment</t>
  </si>
  <si>
    <t>Other Economic Environment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</si>
  <si>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</si>
  <si>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</si>
  <si>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</si>
  <si>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</si>
  <si>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</si>
  <si>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</si>
  <si>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</si>
  <si>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St. Augustine Beach Expenditures Reported by Account Code and Fund Type</t>
  </si>
  <si>
    <t>Local Fiscal Year Ended September 30, 2010</t>
  </si>
  <si>
    <t>Sewer / Wastewater Services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</si>
  <si>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</si>
  <si>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</si>
  <si>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</si>
  <si>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</si>
  <si>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</si>
  <si>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</si>
  <si>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</si>
  <si>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</si>
  <si>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</si>
  <si>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</si>
  <si>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</si>
  <si>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</si>
  <si>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</si>
  <si>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</si>
  <si>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</si>
  <si>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</si>
  <si>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</si>
  <si>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</si>
  <si>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</si>
  <si>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</si>
  <si>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</si>
  <si>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</si>
  <si>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</si>
  <si>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</si>
  <si>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</si>
  <si>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</si>
  <si>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</si>
  <si>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</si>
  <si>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</si>
  <si>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</si>
  <si>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Parking Facilities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</si>
  <si>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</si>
  <si>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</si>
  <si>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</si>
  <si>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</si>
  <si>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</si>
  <si>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</si>
  <si>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</si>
  <si>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</si>
  <si>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</si>
  <si>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</si>
  <si>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Public Safety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</si>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</sst>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2311480</v>
      </c>
      <c r="E5" s="26">
        <f t="shared" si="0"/>
        <v>0</v>
      </c>
      <c r="F5" s="26">
        <f t="shared" si="0"/>
        <v>570684</v>
      </c>
      <c r="G5" s="26">
        <f t="shared" si="0"/>
        <v>120241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3002405</v>
      </c>
      <c r="P5" s="32">
        <f t="shared" ref="P5:P24" si="1">(O5/P$26)</f>
        <v>431.81432475190564</v>
      </c>
      <c r="Q5" s="6"/>
    </row>
    <row r="6" spans="1:134">
      <c r="A6" s="12"/>
      <c r="B6" s="44">
        <v>511</v>
      </c>
      <c r="C6" s="20" t="s">
        <v>19</v>
      </c>
      <c r="D6" s="46">
        <v>103336</v>
      </c>
      <c r="E6" s="46">
        <v>0</v>
      </c>
      <c r="F6" s="46">
        <v>0</v>
      </c>
      <c r="G6" s="46">
        <v>69179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172515</v>
      </c>
      <c r="P6" s="47">
        <f t="shared" si="1"/>
        <v>24.811592118509996</v>
      </c>
      <c r="Q6" s="9"/>
    </row>
    <row r="7" spans="1:134">
      <c r="A7" s="12"/>
      <c r="B7" s="44">
        <v>512</v>
      </c>
      <c r="C7" s="20" t="s">
        <v>20</v>
      </c>
      <c r="D7" s="46">
        <v>202237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202237</v>
      </c>
      <c r="P7" s="47">
        <f t="shared" si="1"/>
        <v>29.086293686178628</v>
      </c>
      <c r="Q7" s="9"/>
    </row>
    <row r="8" spans="1:134">
      <c r="A8" s="12"/>
      <c r="B8" s="44">
        <v>513</v>
      </c>
      <c r="C8" s="20" t="s">
        <v>21</v>
      </c>
      <c r="D8" s="46">
        <v>968619</v>
      </c>
      <c r="E8" s="46">
        <v>0</v>
      </c>
      <c r="F8" s="46">
        <v>0</v>
      </c>
      <c r="G8" s="46">
        <v>7118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975737</v>
      </c>
      <c r="P8" s="47">
        <f t="shared" si="1"/>
        <v>140.33323745145981</v>
      </c>
      <c r="Q8" s="9"/>
    </row>
    <row r="9" spans="1:134">
      <c r="A9" s="12"/>
      <c r="B9" s="44">
        <v>515</v>
      </c>
      <c r="C9" s="20" t="s">
        <v>22</v>
      </c>
      <c r="D9" s="46">
        <v>245854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245854</v>
      </c>
      <c r="P9" s="47">
        <f t="shared" si="1"/>
        <v>35.359413202933986</v>
      </c>
      <c r="Q9" s="9"/>
    </row>
    <row r="10" spans="1:134">
      <c r="A10" s="12"/>
      <c r="B10" s="44">
        <v>517</v>
      </c>
      <c r="C10" s="20" t="s">
        <v>23</v>
      </c>
      <c r="D10" s="46">
        <v>202258</v>
      </c>
      <c r="E10" s="46">
        <v>0</v>
      </c>
      <c r="F10" s="46">
        <v>570684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772942</v>
      </c>
      <c r="P10" s="47">
        <f t="shared" si="1"/>
        <v>111.16669063713505</v>
      </c>
      <c r="Q10" s="9"/>
    </row>
    <row r="11" spans="1:134">
      <c r="A11" s="12"/>
      <c r="B11" s="44">
        <v>519</v>
      </c>
      <c r="C11" s="20" t="s">
        <v>24</v>
      </c>
      <c r="D11" s="46">
        <v>589176</v>
      </c>
      <c r="E11" s="46">
        <v>0</v>
      </c>
      <c r="F11" s="46">
        <v>0</v>
      </c>
      <c r="G11" s="46">
        <v>43944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633120</v>
      </c>
      <c r="P11" s="47">
        <f t="shared" si="1"/>
        <v>91.057097655688196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3701715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3701715</v>
      </c>
      <c r="P12" s="43">
        <f t="shared" si="1"/>
        <v>532.39105422119951</v>
      </c>
      <c r="Q12" s="10"/>
    </row>
    <row r="13" spans="1:134">
      <c r="A13" s="12"/>
      <c r="B13" s="44">
        <v>521</v>
      </c>
      <c r="C13" s="20" t="s">
        <v>26</v>
      </c>
      <c r="D13" s="46">
        <v>2891835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2891835</v>
      </c>
      <c r="P13" s="47">
        <f t="shared" si="1"/>
        <v>415.91183661728752</v>
      </c>
      <c r="Q13" s="9"/>
    </row>
    <row r="14" spans="1:134">
      <c r="A14" s="12"/>
      <c r="B14" s="44">
        <v>524</v>
      </c>
      <c r="C14" s="20" t="s">
        <v>27</v>
      </c>
      <c r="D14" s="46">
        <v>643913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643913</v>
      </c>
      <c r="P14" s="47">
        <f t="shared" si="1"/>
        <v>92.609377247231407</v>
      </c>
      <c r="Q14" s="9"/>
    </row>
    <row r="15" spans="1:134">
      <c r="A15" s="12"/>
      <c r="B15" s="44">
        <v>529</v>
      </c>
      <c r="C15" s="20" t="s">
        <v>85</v>
      </c>
      <c r="D15" s="46">
        <v>165967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165967</v>
      </c>
      <c r="P15" s="47">
        <f t="shared" si="1"/>
        <v>23.869840356680569</v>
      </c>
      <c r="Q15" s="9"/>
    </row>
    <row r="16" spans="1:134" ht="15.75">
      <c r="A16" s="28" t="s">
        <v>28</v>
      </c>
      <c r="B16" s="29"/>
      <c r="C16" s="30"/>
      <c r="D16" s="31">
        <f t="shared" ref="D16:N16" si="5">SUM(D17:D17)</f>
        <v>861851</v>
      </c>
      <c r="E16" s="31">
        <f t="shared" si="5"/>
        <v>0</v>
      </c>
      <c r="F16" s="31">
        <f t="shared" si="5"/>
        <v>0</v>
      </c>
      <c r="G16" s="31">
        <f t="shared" si="5"/>
        <v>482967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1344818</v>
      </c>
      <c r="P16" s="43">
        <f t="shared" si="1"/>
        <v>193.41550409895009</v>
      </c>
      <c r="Q16" s="10"/>
    </row>
    <row r="17" spans="1:120">
      <c r="A17" s="12"/>
      <c r="B17" s="44">
        <v>534</v>
      </c>
      <c r="C17" s="20" t="s">
        <v>29</v>
      </c>
      <c r="D17" s="46">
        <v>861851</v>
      </c>
      <c r="E17" s="46">
        <v>0</v>
      </c>
      <c r="F17" s="46">
        <v>0</v>
      </c>
      <c r="G17" s="46">
        <v>482967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1344818</v>
      </c>
      <c r="P17" s="47">
        <f t="shared" si="1"/>
        <v>193.41550409895009</v>
      </c>
      <c r="Q17" s="9"/>
    </row>
    <row r="18" spans="1:120" ht="15.75">
      <c r="A18" s="28" t="s">
        <v>30</v>
      </c>
      <c r="B18" s="29"/>
      <c r="C18" s="30"/>
      <c r="D18" s="31">
        <f t="shared" ref="D18:N18" si="7">SUM(D19:D19)</f>
        <v>1223050</v>
      </c>
      <c r="E18" s="31">
        <f t="shared" si="7"/>
        <v>167366</v>
      </c>
      <c r="F18" s="31">
        <f t="shared" si="7"/>
        <v>0</v>
      </c>
      <c r="G18" s="31">
        <f t="shared" si="7"/>
        <v>1073905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7"/>
        <v>0</v>
      </c>
      <c r="O18" s="31">
        <f t="shared" si="6"/>
        <v>2464321</v>
      </c>
      <c r="P18" s="43">
        <f t="shared" si="1"/>
        <v>354.42557169567095</v>
      </c>
      <c r="Q18" s="10"/>
    </row>
    <row r="19" spans="1:120">
      <c r="A19" s="12"/>
      <c r="B19" s="44">
        <v>541</v>
      </c>
      <c r="C19" s="20" t="s">
        <v>31</v>
      </c>
      <c r="D19" s="46">
        <v>1223050</v>
      </c>
      <c r="E19" s="46">
        <v>167366</v>
      </c>
      <c r="F19" s="46">
        <v>0</v>
      </c>
      <c r="G19" s="46">
        <v>1073905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2464321</v>
      </c>
      <c r="P19" s="47">
        <f t="shared" si="1"/>
        <v>354.42557169567095</v>
      </c>
      <c r="Q19" s="9"/>
    </row>
    <row r="20" spans="1:120" ht="15.75">
      <c r="A20" s="28" t="s">
        <v>36</v>
      </c>
      <c r="B20" s="29"/>
      <c r="C20" s="30"/>
      <c r="D20" s="31">
        <f t="shared" ref="D20:N20" si="8">SUM(D21:D21)</f>
        <v>280816</v>
      </c>
      <c r="E20" s="31">
        <f t="shared" si="8"/>
        <v>0</v>
      </c>
      <c r="F20" s="31">
        <f t="shared" si="8"/>
        <v>0</v>
      </c>
      <c r="G20" s="31">
        <f t="shared" si="8"/>
        <v>1118510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>SUM(D20:N20)</f>
        <v>1399326</v>
      </c>
      <c r="P20" s="43">
        <f t="shared" si="1"/>
        <v>201.25499784265784</v>
      </c>
      <c r="Q20" s="9"/>
    </row>
    <row r="21" spans="1:120">
      <c r="A21" s="12"/>
      <c r="B21" s="44">
        <v>572</v>
      </c>
      <c r="C21" s="20" t="s">
        <v>37</v>
      </c>
      <c r="D21" s="46">
        <v>280816</v>
      </c>
      <c r="E21" s="46">
        <v>0</v>
      </c>
      <c r="F21" s="46">
        <v>0</v>
      </c>
      <c r="G21" s="46">
        <v>1118510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1399326</v>
      </c>
      <c r="P21" s="47">
        <f t="shared" si="1"/>
        <v>201.25499784265784</v>
      </c>
      <c r="Q21" s="9"/>
    </row>
    <row r="22" spans="1:120" ht="15.75">
      <c r="A22" s="28" t="s">
        <v>39</v>
      </c>
      <c r="B22" s="29"/>
      <c r="C22" s="30"/>
      <c r="D22" s="31">
        <f t="shared" ref="D22:N22" si="9">SUM(D23:D23)</f>
        <v>354419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9"/>
        <v>0</v>
      </c>
      <c r="O22" s="31">
        <f>SUM(D22:N22)</f>
        <v>354419</v>
      </c>
      <c r="P22" s="43">
        <f t="shared" si="1"/>
        <v>50.97353660290522</v>
      </c>
      <c r="Q22" s="9"/>
    </row>
    <row r="23" spans="1:120" ht="15.75" thickBot="1">
      <c r="A23" s="12"/>
      <c r="B23" s="44">
        <v>581</v>
      </c>
      <c r="C23" s="20" t="s">
        <v>82</v>
      </c>
      <c r="D23" s="46">
        <v>354419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354419</v>
      </c>
      <c r="P23" s="47">
        <f t="shared" si="1"/>
        <v>50.97353660290522</v>
      </c>
      <c r="Q23" s="9"/>
    </row>
    <row r="24" spans="1:120" ht="16.5" thickBot="1">
      <c r="A24" s="14" t="s">
        <v>10</v>
      </c>
      <c r="B24" s="23"/>
      <c r="C24" s="22"/>
      <c r="D24" s="15">
        <f>SUM(D5,D12,D16,D18,D20,D22)</f>
        <v>8733331</v>
      </c>
      <c r="E24" s="15">
        <f t="shared" ref="E24:N24" si="10">SUM(E5,E12,E16,E18,E20,E22)</f>
        <v>167366</v>
      </c>
      <c r="F24" s="15">
        <f t="shared" si="10"/>
        <v>570684</v>
      </c>
      <c r="G24" s="15">
        <f t="shared" si="10"/>
        <v>2795623</v>
      </c>
      <c r="H24" s="15">
        <f t="shared" si="10"/>
        <v>0</v>
      </c>
      <c r="I24" s="15">
        <f t="shared" si="10"/>
        <v>0</v>
      </c>
      <c r="J24" s="15">
        <f t="shared" si="10"/>
        <v>0</v>
      </c>
      <c r="K24" s="15">
        <f t="shared" si="10"/>
        <v>0</v>
      </c>
      <c r="L24" s="15">
        <f t="shared" si="10"/>
        <v>0</v>
      </c>
      <c r="M24" s="15">
        <f t="shared" si="10"/>
        <v>0</v>
      </c>
      <c r="N24" s="15">
        <f t="shared" si="10"/>
        <v>0</v>
      </c>
      <c r="O24" s="15">
        <f>SUM(D24:N24)</f>
        <v>12267004</v>
      </c>
      <c r="P24" s="37">
        <f t="shared" si="1"/>
        <v>1764.2749892132892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93" t="s">
        <v>88</v>
      </c>
      <c r="N26" s="93"/>
      <c r="O26" s="93"/>
      <c r="P26" s="41">
        <v>6953</v>
      </c>
    </row>
    <row r="27" spans="1:120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  <row r="28" spans="1:120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1179285</v>
      </c>
      <c r="E5" s="59">
        <f t="shared" si="0"/>
        <v>167366</v>
      </c>
      <c r="F5" s="59">
        <f t="shared" si="0"/>
        <v>375265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7" si="1">SUM(D5:M5)</f>
        <v>1721916</v>
      </c>
      <c r="O5" s="61">
        <f t="shared" ref="O5:O27" si="2">(N5/O$29)</f>
        <v>268.29479588656903</v>
      </c>
      <c r="P5" s="62"/>
    </row>
    <row r="6" spans="1:133">
      <c r="A6" s="64"/>
      <c r="B6" s="65">
        <v>511</v>
      </c>
      <c r="C6" s="66" t="s">
        <v>19</v>
      </c>
      <c r="D6" s="67">
        <v>64834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64834</v>
      </c>
      <c r="O6" s="68">
        <f t="shared" si="2"/>
        <v>10.101900903708321</v>
      </c>
      <c r="P6" s="69"/>
    </row>
    <row r="7" spans="1:133">
      <c r="A7" s="64"/>
      <c r="B7" s="65">
        <v>512</v>
      </c>
      <c r="C7" s="66" t="s">
        <v>20</v>
      </c>
      <c r="D7" s="67">
        <v>148595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148595</v>
      </c>
      <c r="O7" s="68">
        <f t="shared" si="2"/>
        <v>23.152851355562479</v>
      </c>
      <c r="P7" s="69"/>
    </row>
    <row r="8" spans="1:133">
      <c r="A8" s="64"/>
      <c r="B8" s="65">
        <v>513</v>
      </c>
      <c r="C8" s="66" t="s">
        <v>21</v>
      </c>
      <c r="D8" s="67">
        <v>439073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439073</v>
      </c>
      <c r="O8" s="68">
        <f t="shared" si="2"/>
        <v>68.412745403552506</v>
      </c>
      <c r="P8" s="69"/>
    </row>
    <row r="9" spans="1:133">
      <c r="A9" s="64"/>
      <c r="B9" s="65">
        <v>515</v>
      </c>
      <c r="C9" s="66" t="s">
        <v>22</v>
      </c>
      <c r="D9" s="67">
        <v>144634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144634</v>
      </c>
      <c r="O9" s="68">
        <f t="shared" si="2"/>
        <v>22.535680897475849</v>
      </c>
      <c r="P9" s="69"/>
    </row>
    <row r="10" spans="1:133">
      <c r="A10" s="64"/>
      <c r="B10" s="65">
        <v>517</v>
      </c>
      <c r="C10" s="66" t="s">
        <v>23</v>
      </c>
      <c r="D10" s="67">
        <v>0</v>
      </c>
      <c r="E10" s="67">
        <v>167366</v>
      </c>
      <c r="F10" s="67">
        <v>375265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542631</v>
      </c>
      <c r="O10" s="68">
        <f t="shared" si="2"/>
        <v>84.548301651604859</v>
      </c>
      <c r="P10" s="69"/>
    </row>
    <row r="11" spans="1:133">
      <c r="A11" s="64"/>
      <c r="B11" s="65">
        <v>519</v>
      </c>
      <c r="C11" s="66" t="s">
        <v>55</v>
      </c>
      <c r="D11" s="67">
        <v>382149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382149</v>
      </c>
      <c r="O11" s="68">
        <f t="shared" si="2"/>
        <v>59.543315674665003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SUM(D13:D14)</f>
        <v>1940884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1940884</v>
      </c>
      <c r="O12" s="75">
        <f t="shared" si="2"/>
        <v>302.41258959177316</v>
      </c>
      <c r="P12" s="76"/>
    </row>
    <row r="13" spans="1:133">
      <c r="A13" s="64"/>
      <c r="B13" s="65">
        <v>521</v>
      </c>
      <c r="C13" s="66" t="s">
        <v>26</v>
      </c>
      <c r="D13" s="67">
        <v>1749866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1749866</v>
      </c>
      <c r="O13" s="68">
        <f t="shared" si="2"/>
        <v>272.64973511997505</v>
      </c>
      <c r="P13" s="69"/>
    </row>
    <row r="14" spans="1:133">
      <c r="A14" s="64"/>
      <c r="B14" s="65">
        <v>524</v>
      </c>
      <c r="C14" s="66" t="s">
        <v>27</v>
      </c>
      <c r="D14" s="67">
        <v>191018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191018</v>
      </c>
      <c r="O14" s="68">
        <f t="shared" si="2"/>
        <v>29.762854471798068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SUM(D16:D16)</f>
        <v>646125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646125</v>
      </c>
      <c r="O15" s="75">
        <f t="shared" si="2"/>
        <v>100.6738859457775</v>
      </c>
      <c r="P15" s="76"/>
    </row>
    <row r="16" spans="1:133">
      <c r="A16" s="64"/>
      <c r="B16" s="65">
        <v>534</v>
      </c>
      <c r="C16" s="66" t="s">
        <v>56</v>
      </c>
      <c r="D16" s="67">
        <v>646125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646125</v>
      </c>
      <c r="O16" s="68">
        <f t="shared" si="2"/>
        <v>100.6738859457775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SUM(D18:D18)</f>
        <v>0</v>
      </c>
      <c r="E17" s="73">
        <f t="shared" si="5"/>
        <v>1376815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1"/>
        <v>1376815</v>
      </c>
      <c r="O17" s="75">
        <f t="shared" si="2"/>
        <v>214.52399501402306</v>
      </c>
      <c r="P17" s="76"/>
    </row>
    <row r="18" spans="1:119">
      <c r="A18" s="64"/>
      <c r="B18" s="65">
        <v>541</v>
      </c>
      <c r="C18" s="66" t="s">
        <v>57</v>
      </c>
      <c r="D18" s="67">
        <v>0</v>
      </c>
      <c r="E18" s="67">
        <v>1376815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1376815</v>
      </c>
      <c r="O18" s="68">
        <f t="shared" si="2"/>
        <v>214.52399501402306</v>
      </c>
      <c r="P18" s="69"/>
    </row>
    <row r="19" spans="1:119" ht="15.75">
      <c r="A19" s="70" t="s">
        <v>32</v>
      </c>
      <c r="B19" s="71"/>
      <c r="C19" s="72"/>
      <c r="D19" s="73">
        <f t="shared" ref="D19:M19" si="6">SUM(D20:D20)</f>
        <v>5250</v>
      </c>
      <c r="E19" s="73">
        <f t="shared" si="6"/>
        <v>0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1"/>
        <v>5250</v>
      </c>
      <c r="O19" s="75">
        <f t="shared" si="2"/>
        <v>0.81801184169523211</v>
      </c>
      <c r="P19" s="76"/>
    </row>
    <row r="20" spans="1:119">
      <c r="A20" s="64"/>
      <c r="B20" s="65">
        <v>559</v>
      </c>
      <c r="C20" s="66" t="s">
        <v>33</v>
      </c>
      <c r="D20" s="67">
        <v>5250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5250</v>
      </c>
      <c r="O20" s="68">
        <f t="shared" si="2"/>
        <v>0.81801184169523211</v>
      </c>
      <c r="P20" s="69"/>
    </row>
    <row r="21" spans="1:119" ht="15.75">
      <c r="A21" s="70" t="s">
        <v>34</v>
      </c>
      <c r="B21" s="71"/>
      <c r="C21" s="72"/>
      <c r="D21" s="73">
        <f t="shared" ref="D21:M21" si="7">SUM(D22:D22)</f>
        <v>46</v>
      </c>
      <c r="E21" s="73">
        <f t="shared" si="7"/>
        <v>0</v>
      </c>
      <c r="F21" s="73">
        <f t="shared" si="7"/>
        <v>0</v>
      </c>
      <c r="G21" s="73">
        <f t="shared" si="7"/>
        <v>0</v>
      </c>
      <c r="H21" s="73">
        <f t="shared" si="7"/>
        <v>0</v>
      </c>
      <c r="I21" s="73">
        <f t="shared" si="7"/>
        <v>0</v>
      </c>
      <c r="J21" s="73">
        <f t="shared" si="7"/>
        <v>0</v>
      </c>
      <c r="K21" s="73">
        <f t="shared" si="7"/>
        <v>0</v>
      </c>
      <c r="L21" s="73">
        <f t="shared" si="7"/>
        <v>0</v>
      </c>
      <c r="M21" s="73">
        <f t="shared" si="7"/>
        <v>0</v>
      </c>
      <c r="N21" s="73">
        <f t="shared" si="1"/>
        <v>46</v>
      </c>
      <c r="O21" s="75">
        <f t="shared" si="2"/>
        <v>7.1673418510439391E-3</v>
      </c>
      <c r="P21" s="76"/>
    </row>
    <row r="22" spans="1:119">
      <c r="A22" s="64"/>
      <c r="B22" s="65">
        <v>562</v>
      </c>
      <c r="C22" s="66" t="s">
        <v>58</v>
      </c>
      <c r="D22" s="67">
        <v>46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46</v>
      </c>
      <c r="O22" s="68">
        <f t="shared" si="2"/>
        <v>7.1673418510439391E-3</v>
      </c>
      <c r="P22" s="69"/>
    </row>
    <row r="23" spans="1:119" ht="15.75">
      <c r="A23" s="70" t="s">
        <v>36</v>
      </c>
      <c r="B23" s="71"/>
      <c r="C23" s="72"/>
      <c r="D23" s="73">
        <f t="shared" ref="D23:M23" si="8">SUM(D24:D24)</f>
        <v>180241</v>
      </c>
      <c r="E23" s="73">
        <f t="shared" si="8"/>
        <v>0</v>
      </c>
      <c r="F23" s="73">
        <f t="shared" si="8"/>
        <v>0</v>
      </c>
      <c r="G23" s="73">
        <f t="shared" si="8"/>
        <v>0</v>
      </c>
      <c r="H23" s="73">
        <f t="shared" si="8"/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1"/>
        <v>180241</v>
      </c>
      <c r="O23" s="75">
        <f t="shared" si="2"/>
        <v>28.083670925521968</v>
      </c>
      <c r="P23" s="69"/>
    </row>
    <row r="24" spans="1:119">
      <c r="A24" s="64"/>
      <c r="B24" s="65">
        <v>572</v>
      </c>
      <c r="C24" s="66" t="s">
        <v>59</v>
      </c>
      <c r="D24" s="67">
        <v>180241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180241</v>
      </c>
      <c r="O24" s="68">
        <f t="shared" si="2"/>
        <v>28.083670925521968</v>
      </c>
      <c r="P24" s="69"/>
    </row>
    <row r="25" spans="1:119" ht="15.75">
      <c r="A25" s="70" t="s">
        <v>60</v>
      </c>
      <c r="B25" s="71"/>
      <c r="C25" s="72"/>
      <c r="D25" s="73">
        <f t="shared" ref="D25:M25" si="9">SUM(D26:D26)</f>
        <v>751210</v>
      </c>
      <c r="E25" s="73">
        <f t="shared" si="9"/>
        <v>0</v>
      </c>
      <c r="F25" s="73">
        <f t="shared" si="9"/>
        <v>0</v>
      </c>
      <c r="G25" s="73">
        <f t="shared" si="9"/>
        <v>0</v>
      </c>
      <c r="H25" s="73">
        <f t="shared" si="9"/>
        <v>0</v>
      </c>
      <c r="I25" s="73">
        <f t="shared" si="9"/>
        <v>0</v>
      </c>
      <c r="J25" s="73">
        <f t="shared" si="9"/>
        <v>0</v>
      </c>
      <c r="K25" s="73">
        <f t="shared" si="9"/>
        <v>0</v>
      </c>
      <c r="L25" s="73">
        <f t="shared" si="9"/>
        <v>0</v>
      </c>
      <c r="M25" s="73">
        <f t="shared" si="9"/>
        <v>0</v>
      </c>
      <c r="N25" s="73">
        <f t="shared" si="1"/>
        <v>751210</v>
      </c>
      <c r="O25" s="75">
        <f t="shared" si="2"/>
        <v>117.04736678092864</v>
      </c>
      <c r="P25" s="69"/>
    </row>
    <row r="26" spans="1:119" ht="15.75" thickBot="1">
      <c r="A26" s="64"/>
      <c r="B26" s="65">
        <v>581</v>
      </c>
      <c r="C26" s="66" t="s">
        <v>61</v>
      </c>
      <c r="D26" s="67">
        <v>751210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751210</v>
      </c>
      <c r="O26" s="68">
        <f t="shared" si="2"/>
        <v>117.04736678092864</v>
      </c>
      <c r="P26" s="69"/>
    </row>
    <row r="27" spans="1:119" ht="16.5" thickBot="1">
      <c r="A27" s="77" t="s">
        <v>10</v>
      </c>
      <c r="B27" s="78"/>
      <c r="C27" s="79"/>
      <c r="D27" s="80">
        <f t="shared" ref="D27:M27" si="10">SUM(D5,D12,D15,D17,D19,D21,D23,D25)</f>
        <v>4703041</v>
      </c>
      <c r="E27" s="80">
        <f t="shared" si="10"/>
        <v>1544181</v>
      </c>
      <c r="F27" s="80">
        <f t="shared" si="10"/>
        <v>375265</v>
      </c>
      <c r="G27" s="80">
        <f t="shared" si="10"/>
        <v>0</v>
      </c>
      <c r="H27" s="80">
        <f t="shared" si="10"/>
        <v>0</v>
      </c>
      <c r="I27" s="80">
        <f t="shared" si="10"/>
        <v>0</v>
      </c>
      <c r="J27" s="80">
        <f t="shared" si="10"/>
        <v>0</v>
      </c>
      <c r="K27" s="80">
        <f t="shared" si="10"/>
        <v>0</v>
      </c>
      <c r="L27" s="80">
        <f t="shared" si="10"/>
        <v>0</v>
      </c>
      <c r="M27" s="80">
        <f t="shared" si="10"/>
        <v>0</v>
      </c>
      <c r="N27" s="80">
        <f t="shared" si="1"/>
        <v>6622487</v>
      </c>
      <c r="O27" s="81">
        <f t="shared" si="2"/>
        <v>1031.8614833281397</v>
      </c>
      <c r="P27" s="62"/>
      <c r="Q27" s="8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</row>
    <row r="28" spans="1:119">
      <c r="A28" s="84"/>
      <c r="B28" s="85"/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</row>
    <row r="29" spans="1:119">
      <c r="A29" s="88"/>
      <c r="B29" s="89"/>
      <c r="C29" s="89"/>
      <c r="D29" s="90"/>
      <c r="E29" s="90"/>
      <c r="F29" s="90"/>
      <c r="G29" s="90"/>
      <c r="H29" s="90"/>
      <c r="I29" s="90"/>
      <c r="J29" s="90"/>
      <c r="K29" s="90"/>
      <c r="L29" s="117" t="s">
        <v>62</v>
      </c>
      <c r="M29" s="117"/>
      <c r="N29" s="117"/>
      <c r="O29" s="91">
        <v>6418</v>
      </c>
    </row>
    <row r="30" spans="1:119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  <row r="31" spans="1:119" ht="15.75" customHeight="1" thickBot="1">
      <c r="A31" s="121" t="s">
        <v>47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1254334</v>
      </c>
      <c r="E5" s="26">
        <f t="shared" si="0"/>
        <v>0</v>
      </c>
      <c r="F5" s="26">
        <f t="shared" si="0"/>
        <v>370632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1624966</v>
      </c>
      <c r="O5" s="32">
        <f t="shared" ref="O5:O27" si="2">(N5/O$29)</f>
        <v>255.85986458825383</v>
      </c>
      <c r="P5" s="6"/>
    </row>
    <row r="6" spans="1:133">
      <c r="A6" s="12"/>
      <c r="B6" s="44">
        <v>511</v>
      </c>
      <c r="C6" s="20" t="s">
        <v>19</v>
      </c>
      <c r="D6" s="46">
        <v>55022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55022</v>
      </c>
      <c r="O6" s="47">
        <f t="shared" si="2"/>
        <v>8.6635175562903477</v>
      </c>
      <c r="P6" s="9"/>
    </row>
    <row r="7" spans="1:133">
      <c r="A7" s="12"/>
      <c r="B7" s="44">
        <v>512</v>
      </c>
      <c r="C7" s="20" t="s">
        <v>20</v>
      </c>
      <c r="D7" s="46">
        <v>134475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134475</v>
      </c>
      <c r="O7" s="47">
        <f t="shared" si="2"/>
        <v>21.173830892772791</v>
      </c>
      <c r="P7" s="9"/>
    </row>
    <row r="8" spans="1:133">
      <c r="A8" s="12"/>
      <c r="B8" s="44">
        <v>513</v>
      </c>
      <c r="C8" s="20" t="s">
        <v>21</v>
      </c>
      <c r="D8" s="46">
        <v>380439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380439</v>
      </c>
      <c r="O8" s="47">
        <f t="shared" si="2"/>
        <v>59.902220122815308</v>
      </c>
      <c r="P8" s="9"/>
    </row>
    <row r="9" spans="1:133">
      <c r="A9" s="12"/>
      <c r="B9" s="44">
        <v>515</v>
      </c>
      <c r="C9" s="20" t="s">
        <v>22</v>
      </c>
      <c r="D9" s="46">
        <v>134943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134943</v>
      </c>
      <c r="O9" s="47">
        <f t="shared" si="2"/>
        <v>21.247520075578649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370632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370632</v>
      </c>
      <c r="O10" s="47">
        <f t="shared" si="2"/>
        <v>58.358053849787439</v>
      </c>
      <c r="P10" s="9"/>
    </row>
    <row r="11" spans="1:133">
      <c r="A11" s="12"/>
      <c r="B11" s="44">
        <v>519</v>
      </c>
      <c r="C11" s="20" t="s">
        <v>24</v>
      </c>
      <c r="D11" s="46">
        <v>549455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549455</v>
      </c>
      <c r="O11" s="47">
        <f t="shared" si="2"/>
        <v>86.51472209100929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1741133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1741133</v>
      </c>
      <c r="O12" s="43">
        <f t="shared" si="2"/>
        <v>274.15099984254448</v>
      </c>
      <c r="P12" s="10"/>
    </row>
    <row r="13" spans="1:133">
      <c r="A13" s="12"/>
      <c r="B13" s="44">
        <v>521</v>
      </c>
      <c r="C13" s="20" t="s">
        <v>26</v>
      </c>
      <c r="D13" s="46">
        <v>1563116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1563116</v>
      </c>
      <c r="O13" s="47">
        <f t="shared" si="2"/>
        <v>246.12124074948827</v>
      </c>
      <c r="P13" s="9"/>
    </row>
    <row r="14" spans="1:133">
      <c r="A14" s="12"/>
      <c r="B14" s="44">
        <v>524</v>
      </c>
      <c r="C14" s="20" t="s">
        <v>27</v>
      </c>
      <c r="D14" s="46">
        <v>178017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178017</v>
      </c>
      <c r="O14" s="47">
        <f t="shared" si="2"/>
        <v>28.02975909305621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795231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795231</v>
      </c>
      <c r="O15" s="43">
        <f t="shared" si="2"/>
        <v>125.2135096835144</v>
      </c>
      <c r="P15" s="10"/>
    </row>
    <row r="16" spans="1:133">
      <c r="A16" s="12"/>
      <c r="B16" s="44">
        <v>534</v>
      </c>
      <c r="C16" s="20" t="s">
        <v>29</v>
      </c>
      <c r="D16" s="46">
        <v>795231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795231</v>
      </c>
      <c r="O16" s="47">
        <f t="shared" si="2"/>
        <v>125.2135096835144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1274289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1274289</v>
      </c>
      <c r="O17" s="43">
        <f t="shared" si="2"/>
        <v>200.64383561643837</v>
      </c>
      <c r="P17" s="10"/>
    </row>
    <row r="18" spans="1:119">
      <c r="A18" s="12"/>
      <c r="B18" s="44">
        <v>541</v>
      </c>
      <c r="C18" s="20" t="s">
        <v>31</v>
      </c>
      <c r="D18" s="46">
        <v>0</v>
      </c>
      <c r="E18" s="46">
        <v>1274289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1274289</v>
      </c>
      <c r="O18" s="47">
        <f t="shared" si="2"/>
        <v>200.64383561643837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200</v>
      </c>
      <c r="O19" s="43">
        <f t="shared" si="2"/>
        <v>3.1491103763186902E-2</v>
      </c>
      <c r="P19" s="10"/>
    </row>
    <row r="20" spans="1:119">
      <c r="A20" s="13"/>
      <c r="B20" s="45">
        <v>559</v>
      </c>
      <c r="C20" s="21" t="s">
        <v>33</v>
      </c>
      <c r="D20" s="46">
        <v>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</v>
      </c>
      <c r="O20" s="47">
        <f t="shared" si="2"/>
        <v>3.1491103763186902E-2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47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47</v>
      </c>
      <c r="O21" s="43">
        <f t="shared" si="2"/>
        <v>7.4004093843489218E-3</v>
      </c>
      <c r="P21" s="10"/>
    </row>
    <row r="22" spans="1:119">
      <c r="A22" s="12"/>
      <c r="B22" s="44">
        <v>562</v>
      </c>
      <c r="C22" s="20" t="s">
        <v>35</v>
      </c>
      <c r="D22" s="46">
        <v>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47</v>
      </c>
      <c r="O22" s="47">
        <f t="shared" si="2"/>
        <v>7.4004093843489218E-3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118440</v>
      </c>
      <c r="E23" s="31">
        <f t="shared" si="8"/>
        <v>0</v>
      </c>
      <c r="F23" s="31">
        <f t="shared" si="8"/>
        <v>114268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232708</v>
      </c>
      <c r="O23" s="43">
        <f t="shared" si="2"/>
        <v>36.641158872618483</v>
      </c>
      <c r="P23" s="9"/>
    </row>
    <row r="24" spans="1:119">
      <c r="A24" s="12"/>
      <c r="B24" s="44">
        <v>572</v>
      </c>
      <c r="C24" s="20" t="s">
        <v>37</v>
      </c>
      <c r="D24" s="46">
        <v>118440</v>
      </c>
      <c r="E24" s="46">
        <v>0</v>
      </c>
      <c r="F24" s="46">
        <v>114268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232708</v>
      </c>
      <c r="O24" s="47">
        <f t="shared" si="2"/>
        <v>36.641158872618483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566300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566300</v>
      </c>
      <c r="O25" s="43">
        <f t="shared" si="2"/>
        <v>89.167060305463707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566300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566300</v>
      </c>
      <c r="O26" s="47">
        <f t="shared" si="2"/>
        <v>89.167060305463707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SUM(D5,D12,D15,D17,D19,D21,D23,D25)</f>
        <v>4475685</v>
      </c>
      <c r="E27" s="15">
        <f t="shared" si="10"/>
        <v>1274289</v>
      </c>
      <c r="F27" s="15">
        <f t="shared" si="10"/>
        <v>484900</v>
      </c>
      <c r="G27" s="15">
        <f t="shared" si="10"/>
        <v>0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6234874</v>
      </c>
      <c r="O27" s="37">
        <f t="shared" si="2"/>
        <v>981.71532042198078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51</v>
      </c>
      <c r="M29" s="93"/>
      <c r="N29" s="93"/>
      <c r="O29" s="41">
        <v>6351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1280624</v>
      </c>
      <c r="E5" s="26">
        <f t="shared" si="0"/>
        <v>84736</v>
      </c>
      <c r="F5" s="26">
        <f t="shared" si="0"/>
        <v>363825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1729185</v>
      </c>
      <c r="O5" s="32">
        <f t="shared" ref="O5:O27" si="2">(N5/O$29)</f>
        <v>276.31591562799616</v>
      </c>
      <c r="P5" s="6"/>
    </row>
    <row r="6" spans="1:133">
      <c r="A6" s="12"/>
      <c r="B6" s="44">
        <v>511</v>
      </c>
      <c r="C6" s="20" t="s">
        <v>19</v>
      </c>
      <c r="D6" s="46">
        <v>52656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52656</v>
      </c>
      <c r="O6" s="47">
        <f t="shared" si="2"/>
        <v>8.4141898370086281</v>
      </c>
      <c r="P6" s="9"/>
    </row>
    <row r="7" spans="1:133">
      <c r="A7" s="12"/>
      <c r="B7" s="44">
        <v>512</v>
      </c>
      <c r="C7" s="20" t="s">
        <v>20</v>
      </c>
      <c r="D7" s="46">
        <v>125293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125293</v>
      </c>
      <c r="O7" s="47">
        <f t="shared" si="2"/>
        <v>20.021252796420583</v>
      </c>
      <c r="P7" s="9"/>
    </row>
    <row r="8" spans="1:133">
      <c r="A8" s="12"/>
      <c r="B8" s="44">
        <v>513</v>
      </c>
      <c r="C8" s="20" t="s">
        <v>21</v>
      </c>
      <c r="D8" s="46">
        <v>342196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342196</v>
      </c>
      <c r="O8" s="47">
        <f t="shared" si="2"/>
        <v>54.681367849153084</v>
      </c>
      <c r="P8" s="9"/>
    </row>
    <row r="9" spans="1:133">
      <c r="A9" s="12"/>
      <c r="B9" s="44">
        <v>515</v>
      </c>
      <c r="C9" s="20" t="s">
        <v>22</v>
      </c>
      <c r="D9" s="46">
        <v>126659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126659</v>
      </c>
      <c r="O9" s="47">
        <f t="shared" si="2"/>
        <v>20.239533397251517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84736</v>
      </c>
      <c r="F10" s="46">
        <v>363825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448561</v>
      </c>
      <c r="O10" s="47">
        <f t="shared" si="2"/>
        <v>71.678012144455096</v>
      </c>
      <c r="P10" s="9"/>
    </row>
    <row r="11" spans="1:133">
      <c r="A11" s="12"/>
      <c r="B11" s="44">
        <v>519</v>
      </c>
      <c r="C11" s="20" t="s">
        <v>24</v>
      </c>
      <c r="D11" s="46">
        <v>633820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633820</v>
      </c>
      <c r="O11" s="47">
        <f t="shared" si="2"/>
        <v>101.28155960370725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1648707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1648707</v>
      </c>
      <c r="O12" s="43">
        <f t="shared" si="2"/>
        <v>263.45589645254074</v>
      </c>
      <c r="P12" s="10"/>
    </row>
    <row r="13" spans="1:133">
      <c r="A13" s="12"/>
      <c r="B13" s="44">
        <v>521</v>
      </c>
      <c r="C13" s="20" t="s">
        <v>26</v>
      </c>
      <c r="D13" s="46">
        <v>1495120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1495120</v>
      </c>
      <c r="O13" s="47">
        <f t="shared" si="2"/>
        <v>238.91339085969958</v>
      </c>
      <c r="P13" s="9"/>
    </row>
    <row r="14" spans="1:133">
      <c r="A14" s="12"/>
      <c r="B14" s="44">
        <v>524</v>
      </c>
      <c r="C14" s="20" t="s">
        <v>27</v>
      </c>
      <c r="D14" s="46">
        <v>153587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153587</v>
      </c>
      <c r="O14" s="47">
        <f t="shared" si="2"/>
        <v>24.542505592841163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613949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613949</v>
      </c>
      <c r="O15" s="43">
        <f t="shared" si="2"/>
        <v>98.106263982102902</v>
      </c>
      <c r="P15" s="10"/>
    </row>
    <row r="16" spans="1:133">
      <c r="A16" s="12"/>
      <c r="B16" s="44">
        <v>534</v>
      </c>
      <c r="C16" s="20" t="s">
        <v>29</v>
      </c>
      <c r="D16" s="46">
        <v>613949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613949</v>
      </c>
      <c r="O16" s="47">
        <f t="shared" si="2"/>
        <v>98.106263982102902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1020586</v>
      </c>
      <c r="F17" s="31">
        <f t="shared" si="5"/>
        <v>0</v>
      </c>
      <c r="G17" s="31">
        <f t="shared" si="5"/>
        <v>120324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1140910</v>
      </c>
      <c r="O17" s="43">
        <f t="shared" si="2"/>
        <v>182.31224033237456</v>
      </c>
      <c r="P17" s="10"/>
    </row>
    <row r="18" spans="1:119">
      <c r="A18" s="12"/>
      <c r="B18" s="44">
        <v>541</v>
      </c>
      <c r="C18" s="20" t="s">
        <v>31</v>
      </c>
      <c r="D18" s="46">
        <v>0</v>
      </c>
      <c r="E18" s="46">
        <v>1020586</v>
      </c>
      <c r="F18" s="46">
        <v>0</v>
      </c>
      <c r="G18" s="46">
        <v>120324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1140910</v>
      </c>
      <c r="O18" s="47">
        <f t="shared" si="2"/>
        <v>182.31224033237456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200</v>
      </c>
      <c r="O19" s="43">
        <f t="shared" si="2"/>
        <v>3.1959092361776922E-2</v>
      </c>
      <c r="P19" s="10"/>
    </row>
    <row r="20" spans="1:119">
      <c r="A20" s="13"/>
      <c r="B20" s="45">
        <v>559</v>
      </c>
      <c r="C20" s="21" t="s">
        <v>33</v>
      </c>
      <c r="D20" s="46">
        <v>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</v>
      </c>
      <c r="O20" s="47">
        <f t="shared" si="2"/>
        <v>3.1959092361776922E-2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60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60</v>
      </c>
      <c r="O21" s="43">
        <f t="shared" si="2"/>
        <v>9.5877277085330784E-3</v>
      </c>
      <c r="P21" s="10"/>
    </row>
    <row r="22" spans="1:119">
      <c r="A22" s="12"/>
      <c r="B22" s="44">
        <v>562</v>
      </c>
      <c r="C22" s="20" t="s">
        <v>35</v>
      </c>
      <c r="D22" s="46">
        <v>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60</v>
      </c>
      <c r="O22" s="47">
        <f t="shared" si="2"/>
        <v>9.5877277085330784E-3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144810</v>
      </c>
      <c r="E23" s="31">
        <f t="shared" si="8"/>
        <v>0</v>
      </c>
      <c r="F23" s="31">
        <f t="shared" si="8"/>
        <v>0</v>
      </c>
      <c r="G23" s="31">
        <f t="shared" si="8"/>
        <v>117518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262328</v>
      </c>
      <c r="O23" s="43">
        <f t="shared" si="2"/>
        <v>41.918823905401084</v>
      </c>
      <c r="P23" s="9"/>
    </row>
    <row r="24" spans="1:119">
      <c r="A24" s="12"/>
      <c r="B24" s="44">
        <v>572</v>
      </c>
      <c r="C24" s="20" t="s">
        <v>37</v>
      </c>
      <c r="D24" s="46">
        <v>144810</v>
      </c>
      <c r="E24" s="46">
        <v>0</v>
      </c>
      <c r="F24" s="46">
        <v>0</v>
      </c>
      <c r="G24" s="46">
        <v>117518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262328</v>
      </c>
      <c r="O24" s="47">
        <f t="shared" si="2"/>
        <v>41.918823905401084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636588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636588</v>
      </c>
      <c r="O25" s="43">
        <f t="shared" si="2"/>
        <v>101.72387344199424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636588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636588</v>
      </c>
      <c r="O26" s="47">
        <f t="shared" si="2"/>
        <v>101.72387344199424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SUM(D5,D12,D15,D17,D19,D21,D23,D25)</f>
        <v>4324938</v>
      </c>
      <c r="E27" s="15">
        <f t="shared" si="10"/>
        <v>1105322</v>
      </c>
      <c r="F27" s="15">
        <f t="shared" si="10"/>
        <v>363825</v>
      </c>
      <c r="G27" s="15">
        <f t="shared" si="10"/>
        <v>237842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6031927</v>
      </c>
      <c r="O27" s="37">
        <f t="shared" si="2"/>
        <v>963.87456056248004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49</v>
      </c>
      <c r="M29" s="93"/>
      <c r="N29" s="93"/>
      <c r="O29" s="41">
        <v>6258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1046481</v>
      </c>
      <c r="E5" s="26">
        <f t="shared" si="0"/>
        <v>6973</v>
      </c>
      <c r="F5" s="26">
        <f t="shared" si="0"/>
        <v>6699363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7752817</v>
      </c>
      <c r="O5" s="32">
        <f t="shared" ref="O5:O28" si="2">(N5/O$30)</f>
        <v>1243.6344241257621</v>
      </c>
      <c r="P5" s="6"/>
    </row>
    <row r="6" spans="1:133">
      <c r="A6" s="12"/>
      <c r="B6" s="44">
        <v>511</v>
      </c>
      <c r="C6" s="20" t="s">
        <v>19</v>
      </c>
      <c r="D6" s="46">
        <v>66646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66646</v>
      </c>
      <c r="O6" s="47">
        <f t="shared" si="2"/>
        <v>10.690728264356753</v>
      </c>
      <c r="P6" s="9"/>
    </row>
    <row r="7" spans="1:133">
      <c r="A7" s="12"/>
      <c r="B7" s="44">
        <v>512</v>
      </c>
      <c r="C7" s="20" t="s">
        <v>20</v>
      </c>
      <c r="D7" s="46">
        <v>130478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130478</v>
      </c>
      <c r="O7" s="47">
        <f t="shared" si="2"/>
        <v>20.93006095604748</v>
      </c>
      <c r="P7" s="9"/>
    </row>
    <row r="8" spans="1:133">
      <c r="A8" s="12"/>
      <c r="B8" s="44">
        <v>513</v>
      </c>
      <c r="C8" s="20" t="s">
        <v>21</v>
      </c>
      <c r="D8" s="46">
        <v>360058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360058</v>
      </c>
      <c r="O8" s="47">
        <f t="shared" si="2"/>
        <v>57.75713827398139</v>
      </c>
      <c r="P8" s="9"/>
    </row>
    <row r="9" spans="1:133">
      <c r="A9" s="12"/>
      <c r="B9" s="44">
        <v>515</v>
      </c>
      <c r="C9" s="20" t="s">
        <v>22</v>
      </c>
      <c r="D9" s="46">
        <v>131109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131109</v>
      </c>
      <c r="O9" s="47">
        <f t="shared" si="2"/>
        <v>21.031280076997113</v>
      </c>
      <c r="P9" s="9"/>
    </row>
    <row r="10" spans="1:133">
      <c r="A10" s="12"/>
      <c r="B10" s="44">
        <v>517</v>
      </c>
      <c r="C10" s="20" t="s">
        <v>23</v>
      </c>
      <c r="D10" s="46">
        <v>12397</v>
      </c>
      <c r="E10" s="46">
        <v>6973</v>
      </c>
      <c r="F10" s="46">
        <v>6699363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6718733</v>
      </c>
      <c r="O10" s="47">
        <f t="shared" si="2"/>
        <v>1077.756336220725</v>
      </c>
      <c r="P10" s="9"/>
    </row>
    <row r="11" spans="1:133">
      <c r="A11" s="12"/>
      <c r="B11" s="44">
        <v>519</v>
      </c>
      <c r="C11" s="20" t="s">
        <v>24</v>
      </c>
      <c r="D11" s="46">
        <v>345793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345793</v>
      </c>
      <c r="O11" s="47">
        <f t="shared" si="2"/>
        <v>55.468880333654155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1474920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1474920</v>
      </c>
      <c r="O12" s="43">
        <f t="shared" si="2"/>
        <v>236.59287776708373</v>
      </c>
      <c r="P12" s="10"/>
    </row>
    <row r="13" spans="1:133">
      <c r="A13" s="12"/>
      <c r="B13" s="44">
        <v>521</v>
      </c>
      <c r="C13" s="20" t="s">
        <v>26</v>
      </c>
      <c r="D13" s="46">
        <v>1338218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1338218</v>
      </c>
      <c r="O13" s="47">
        <f t="shared" si="2"/>
        <v>214.66442091754894</v>
      </c>
      <c r="P13" s="9"/>
    </row>
    <row r="14" spans="1:133">
      <c r="A14" s="12"/>
      <c r="B14" s="44">
        <v>524</v>
      </c>
      <c r="C14" s="20" t="s">
        <v>27</v>
      </c>
      <c r="D14" s="46">
        <v>136702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136702</v>
      </c>
      <c r="O14" s="47">
        <f t="shared" si="2"/>
        <v>21.928456849534808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628174</v>
      </c>
      <c r="E15" s="31">
        <f t="shared" si="4"/>
        <v>2419894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3048068</v>
      </c>
      <c r="O15" s="43">
        <f t="shared" si="2"/>
        <v>488.9425729868463</v>
      </c>
      <c r="P15" s="10"/>
    </row>
    <row r="16" spans="1:133">
      <c r="A16" s="12"/>
      <c r="B16" s="44">
        <v>534</v>
      </c>
      <c r="C16" s="20" t="s">
        <v>29</v>
      </c>
      <c r="D16" s="46">
        <v>628174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628174</v>
      </c>
      <c r="O16" s="47">
        <f t="shared" si="2"/>
        <v>100.76580044914982</v>
      </c>
      <c r="P16" s="9"/>
    </row>
    <row r="17" spans="1:119">
      <c r="A17" s="12"/>
      <c r="B17" s="44">
        <v>535</v>
      </c>
      <c r="C17" s="20" t="s">
        <v>43</v>
      </c>
      <c r="D17" s="46">
        <v>0</v>
      </c>
      <c r="E17" s="46">
        <v>2419894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2419894</v>
      </c>
      <c r="O17" s="47">
        <f t="shared" si="2"/>
        <v>388.17677253769648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0</v>
      </c>
      <c r="E18" s="31">
        <f t="shared" si="5"/>
        <v>839059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839059</v>
      </c>
      <c r="O18" s="43">
        <f t="shared" si="2"/>
        <v>134.59400064164259</v>
      </c>
      <c r="P18" s="10"/>
    </row>
    <row r="19" spans="1:119">
      <c r="A19" s="12"/>
      <c r="B19" s="44">
        <v>541</v>
      </c>
      <c r="C19" s="20" t="s">
        <v>31</v>
      </c>
      <c r="D19" s="46">
        <v>0</v>
      </c>
      <c r="E19" s="46">
        <v>839059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839059</v>
      </c>
      <c r="O19" s="47">
        <f t="shared" si="2"/>
        <v>134.59400064164259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200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200</v>
      </c>
      <c r="O20" s="43">
        <f t="shared" si="2"/>
        <v>3.2082130253448832E-2</v>
      </c>
      <c r="P20" s="10"/>
    </row>
    <row r="21" spans="1:119">
      <c r="A21" s="13"/>
      <c r="B21" s="45">
        <v>559</v>
      </c>
      <c r="C21" s="21" t="s">
        <v>33</v>
      </c>
      <c r="D21" s="46">
        <v>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</v>
      </c>
      <c r="O21" s="47">
        <f t="shared" si="2"/>
        <v>3.2082130253448832E-2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55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55</v>
      </c>
      <c r="O22" s="43">
        <f t="shared" si="2"/>
        <v>8.822585819698428E-3</v>
      </c>
      <c r="P22" s="10"/>
    </row>
    <row r="23" spans="1:119">
      <c r="A23" s="12"/>
      <c r="B23" s="44">
        <v>562</v>
      </c>
      <c r="C23" s="20" t="s">
        <v>35</v>
      </c>
      <c r="D23" s="46">
        <v>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55</v>
      </c>
      <c r="O23" s="47">
        <f t="shared" si="2"/>
        <v>8.822585819698428E-3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126148</v>
      </c>
      <c r="E24" s="31">
        <f t="shared" si="8"/>
        <v>0</v>
      </c>
      <c r="F24" s="31">
        <f t="shared" si="8"/>
        <v>0</v>
      </c>
      <c r="G24" s="31">
        <f t="shared" si="8"/>
        <v>121514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247662</v>
      </c>
      <c r="O24" s="43">
        <f t="shared" si="2"/>
        <v>39.727622714148218</v>
      </c>
      <c r="P24" s="9"/>
    </row>
    <row r="25" spans="1:119">
      <c r="A25" s="12"/>
      <c r="B25" s="44">
        <v>572</v>
      </c>
      <c r="C25" s="20" t="s">
        <v>37</v>
      </c>
      <c r="D25" s="46">
        <v>126148</v>
      </c>
      <c r="E25" s="46">
        <v>0</v>
      </c>
      <c r="F25" s="46">
        <v>0</v>
      </c>
      <c r="G25" s="46">
        <v>121514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247662</v>
      </c>
      <c r="O25" s="47">
        <f t="shared" si="2"/>
        <v>39.727622714148218</v>
      </c>
      <c r="P25" s="9"/>
    </row>
    <row r="26" spans="1:119" ht="15.75">
      <c r="A26" s="28" t="s">
        <v>39</v>
      </c>
      <c r="B26" s="29"/>
      <c r="C26" s="30"/>
      <c r="D26" s="31">
        <f t="shared" ref="D26:M26" si="9">SUM(D27:D27)</f>
        <v>4946159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4946159</v>
      </c>
      <c r="O26" s="43">
        <f t="shared" si="2"/>
        <v>793.41658646134101</v>
      </c>
      <c r="P26" s="9"/>
    </row>
    <row r="27" spans="1:119" ht="15.75" thickBot="1">
      <c r="A27" s="12"/>
      <c r="B27" s="44">
        <v>581</v>
      </c>
      <c r="C27" s="20" t="s">
        <v>38</v>
      </c>
      <c r="D27" s="46">
        <v>4946159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4946159</v>
      </c>
      <c r="O27" s="47">
        <f t="shared" si="2"/>
        <v>793.41658646134101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SUM(D5,D12,D15,D18,D20,D22,D24,D26)</f>
        <v>8222137</v>
      </c>
      <c r="E28" s="15">
        <f t="shared" si="10"/>
        <v>3265926</v>
      </c>
      <c r="F28" s="15">
        <f t="shared" si="10"/>
        <v>6699363</v>
      </c>
      <c r="G28" s="15">
        <f t="shared" si="10"/>
        <v>121514</v>
      </c>
      <c r="H28" s="15">
        <f t="shared" si="10"/>
        <v>0</v>
      </c>
      <c r="I28" s="15">
        <f t="shared" si="10"/>
        <v>0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18308940</v>
      </c>
      <c r="O28" s="37">
        <f t="shared" si="2"/>
        <v>2936.9489894128969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46</v>
      </c>
      <c r="M30" s="93"/>
      <c r="N30" s="93"/>
      <c r="O30" s="41">
        <v>6234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942126</v>
      </c>
      <c r="E5" s="26">
        <f t="shared" si="0"/>
        <v>56695</v>
      </c>
      <c r="F5" s="26">
        <f t="shared" si="0"/>
        <v>610834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1609655</v>
      </c>
      <c r="O5" s="32">
        <f t="shared" ref="O5:O28" si="2">(N5/O$30)</f>
        <v>260.6306670984456</v>
      </c>
      <c r="P5" s="6"/>
    </row>
    <row r="6" spans="1:133">
      <c r="A6" s="12"/>
      <c r="B6" s="44">
        <v>511</v>
      </c>
      <c r="C6" s="20" t="s">
        <v>19</v>
      </c>
      <c r="D6" s="46">
        <v>54645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54645</v>
      </c>
      <c r="O6" s="47">
        <f t="shared" si="2"/>
        <v>8.8479598445595862</v>
      </c>
      <c r="P6" s="9"/>
    </row>
    <row r="7" spans="1:133">
      <c r="A7" s="12"/>
      <c r="B7" s="44">
        <v>512</v>
      </c>
      <c r="C7" s="20" t="s">
        <v>20</v>
      </c>
      <c r="D7" s="46">
        <v>128694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128694</v>
      </c>
      <c r="O7" s="47">
        <f t="shared" si="2"/>
        <v>20.837759067357513</v>
      </c>
      <c r="P7" s="9"/>
    </row>
    <row r="8" spans="1:133">
      <c r="A8" s="12"/>
      <c r="B8" s="44">
        <v>513</v>
      </c>
      <c r="C8" s="20" t="s">
        <v>21</v>
      </c>
      <c r="D8" s="46">
        <v>345839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345839</v>
      </c>
      <c r="O8" s="47">
        <f t="shared" si="2"/>
        <v>55.997247409326427</v>
      </c>
      <c r="P8" s="9"/>
    </row>
    <row r="9" spans="1:133">
      <c r="A9" s="12"/>
      <c r="B9" s="44">
        <v>515</v>
      </c>
      <c r="C9" s="20" t="s">
        <v>22</v>
      </c>
      <c r="D9" s="46">
        <v>112594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112594</v>
      </c>
      <c r="O9" s="47">
        <f t="shared" si="2"/>
        <v>18.230893782383419</v>
      </c>
      <c r="P9" s="9"/>
    </row>
    <row r="10" spans="1:133">
      <c r="A10" s="12"/>
      <c r="B10" s="44">
        <v>517</v>
      </c>
      <c r="C10" s="20" t="s">
        <v>23</v>
      </c>
      <c r="D10" s="46">
        <v>90183</v>
      </c>
      <c r="E10" s="46">
        <v>56695</v>
      </c>
      <c r="F10" s="46">
        <v>610834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757712</v>
      </c>
      <c r="O10" s="47">
        <f t="shared" si="2"/>
        <v>122.68652849740933</v>
      </c>
      <c r="P10" s="9"/>
    </row>
    <row r="11" spans="1:133">
      <c r="A11" s="12"/>
      <c r="B11" s="44">
        <v>519</v>
      </c>
      <c r="C11" s="20" t="s">
        <v>24</v>
      </c>
      <c r="D11" s="46">
        <v>210171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210171</v>
      </c>
      <c r="O11" s="47">
        <f t="shared" si="2"/>
        <v>34.030278497409327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1702807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1702807</v>
      </c>
      <c r="O12" s="43">
        <f t="shared" si="2"/>
        <v>275.71356865284974</v>
      </c>
      <c r="P12" s="10"/>
    </row>
    <row r="13" spans="1:133">
      <c r="A13" s="12"/>
      <c r="B13" s="44">
        <v>521</v>
      </c>
      <c r="C13" s="20" t="s">
        <v>26</v>
      </c>
      <c r="D13" s="46">
        <v>1513221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1513221</v>
      </c>
      <c r="O13" s="47">
        <f t="shared" si="2"/>
        <v>245.01635362694302</v>
      </c>
      <c r="P13" s="9"/>
    </row>
    <row r="14" spans="1:133">
      <c r="A14" s="12"/>
      <c r="B14" s="44">
        <v>524</v>
      </c>
      <c r="C14" s="20" t="s">
        <v>27</v>
      </c>
      <c r="D14" s="46">
        <v>189586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189586</v>
      </c>
      <c r="O14" s="47">
        <f t="shared" si="2"/>
        <v>30.697215025906736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609784</v>
      </c>
      <c r="E15" s="31">
        <f t="shared" si="4"/>
        <v>4611351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5221135</v>
      </c>
      <c r="O15" s="43">
        <f t="shared" si="2"/>
        <v>845.39102979274617</v>
      </c>
      <c r="P15" s="10"/>
    </row>
    <row r="16" spans="1:133">
      <c r="A16" s="12"/>
      <c r="B16" s="44">
        <v>534</v>
      </c>
      <c r="C16" s="20" t="s">
        <v>29</v>
      </c>
      <c r="D16" s="46">
        <v>609784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609784</v>
      </c>
      <c r="O16" s="47">
        <f t="shared" si="2"/>
        <v>98.734455958549219</v>
      </c>
      <c r="P16" s="9"/>
    </row>
    <row r="17" spans="1:119">
      <c r="A17" s="12"/>
      <c r="B17" s="44">
        <v>535</v>
      </c>
      <c r="C17" s="20" t="s">
        <v>43</v>
      </c>
      <c r="D17" s="46">
        <v>0</v>
      </c>
      <c r="E17" s="46">
        <v>4611351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4611351</v>
      </c>
      <c r="O17" s="47">
        <f t="shared" si="2"/>
        <v>746.65657383419693</v>
      </c>
      <c r="P17" s="9"/>
    </row>
    <row r="18" spans="1:119" ht="15.75">
      <c r="A18" s="28" t="s">
        <v>30</v>
      </c>
      <c r="B18" s="29"/>
      <c r="C18" s="30"/>
      <c r="D18" s="31">
        <f t="shared" ref="D18:M18" si="5">SUM(D19:D19)</f>
        <v>0</v>
      </c>
      <c r="E18" s="31">
        <f t="shared" si="5"/>
        <v>833208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833208</v>
      </c>
      <c r="O18" s="43">
        <f t="shared" si="2"/>
        <v>134.91062176165804</v>
      </c>
      <c r="P18" s="10"/>
    </row>
    <row r="19" spans="1:119">
      <c r="A19" s="12"/>
      <c r="B19" s="44">
        <v>541</v>
      </c>
      <c r="C19" s="20" t="s">
        <v>31</v>
      </c>
      <c r="D19" s="46">
        <v>0</v>
      </c>
      <c r="E19" s="46">
        <v>833208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833208</v>
      </c>
      <c r="O19" s="47">
        <f t="shared" si="2"/>
        <v>134.91062176165804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200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200</v>
      </c>
      <c r="O20" s="43">
        <f t="shared" si="2"/>
        <v>3.2383419689119168E-2</v>
      </c>
      <c r="P20" s="10"/>
    </row>
    <row r="21" spans="1:119">
      <c r="A21" s="13"/>
      <c r="B21" s="45">
        <v>559</v>
      </c>
      <c r="C21" s="21" t="s">
        <v>33</v>
      </c>
      <c r="D21" s="46">
        <v>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</v>
      </c>
      <c r="O21" s="47">
        <f t="shared" si="2"/>
        <v>3.2383419689119168E-2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56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56</v>
      </c>
      <c r="O22" s="43">
        <f t="shared" si="2"/>
        <v>9.0673575129533671E-3</v>
      </c>
      <c r="P22" s="10"/>
    </row>
    <row r="23" spans="1:119">
      <c r="A23" s="12"/>
      <c r="B23" s="44">
        <v>562</v>
      </c>
      <c r="C23" s="20" t="s">
        <v>35</v>
      </c>
      <c r="D23" s="46">
        <v>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</v>
      </c>
      <c r="O23" s="47">
        <f t="shared" si="2"/>
        <v>9.0673575129533671E-3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216554</v>
      </c>
      <c r="E24" s="31">
        <f t="shared" si="8"/>
        <v>0</v>
      </c>
      <c r="F24" s="31">
        <f t="shared" si="8"/>
        <v>0</v>
      </c>
      <c r="G24" s="31">
        <f t="shared" si="8"/>
        <v>124018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340572</v>
      </c>
      <c r="O24" s="43">
        <f t="shared" si="2"/>
        <v>55.144430051813472</v>
      </c>
      <c r="P24" s="9"/>
    </row>
    <row r="25" spans="1:119">
      <c r="A25" s="12"/>
      <c r="B25" s="44">
        <v>572</v>
      </c>
      <c r="C25" s="20" t="s">
        <v>37</v>
      </c>
      <c r="D25" s="46">
        <v>216554</v>
      </c>
      <c r="E25" s="46">
        <v>0</v>
      </c>
      <c r="F25" s="46">
        <v>0</v>
      </c>
      <c r="G25" s="46">
        <v>124018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340572</v>
      </c>
      <c r="O25" s="47">
        <f t="shared" si="2"/>
        <v>55.144430051813472</v>
      </c>
      <c r="P25" s="9"/>
    </row>
    <row r="26" spans="1:119" ht="15.75">
      <c r="A26" s="28" t="s">
        <v>39</v>
      </c>
      <c r="B26" s="29"/>
      <c r="C26" s="30"/>
      <c r="D26" s="31">
        <f t="shared" ref="D26:M26" si="9">SUM(D27:D27)</f>
        <v>629888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629888</v>
      </c>
      <c r="O26" s="43">
        <f t="shared" si="2"/>
        <v>101.98963730569949</v>
      </c>
      <c r="P26" s="9"/>
    </row>
    <row r="27" spans="1:119" ht="15.75" thickBot="1">
      <c r="A27" s="12"/>
      <c r="B27" s="44">
        <v>581</v>
      </c>
      <c r="C27" s="20" t="s">
        <v>38</v>
      </c>
      <c r="D27" s="46">
        <v>629888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629888</v>
      </c>
      <c r="O27" s="47">
        <f t="shared" si="2"/>
        <v>101.98963730569949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SUM(D5,D12,D15,D18,D20,D22,D24,D26)</f>
        <v>4101415</v>
      </c>
      <c r="E28" s="15">
        <f t="shared" si="10"/>
        <v>5501254</v>
      </c>
      <c r="F28" s="15">
        <f t="shared" si="10"/>
        <v>610834</v>
      </c>
      <c r="G28" s="15">
        <f t="shared" si="10"/>
        <v>124018</v>
      </c>
      <c r="H28" s="15">
        <f t="shared" si="10"/>
        <v>0</v>
      </c>
      <c r="I28" s="15">
        <f t="shared" si="10"/>
        <v>0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10337521</v>
      </c>
      <c r="O28" s="37">
        <f t="shared" si="2"/>
        <v>1673.8214054404145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44</v>
      </c>
      <c r="M30" s="93"/>
      <c r="N30" s="93"/>
      <c r="O30" s="41">
        <v>6176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1114599</v>
      </c>
      <c r="E5" s="26">
        <f t="shared" si="0"/>
        <v>57491</v>
      </c>
      <c r="F5" s="26">
        <f t="shared" si="0"/>
        <v>165205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1337295</v>
      </c>
      <c r="O5" s="32">
        <f t="shared" ref="O5:O27" si="2">(N5/O$29)</f>
        <v>211.83193410422936</v>
      </c>
      <c r="P5" s="6"/>
    </row>
    <row r="6" spans="1:133">
      <c r="A6" s="12"/>
      <c r="B6" s="44">
        <v>511</v>
      </c>
      <c r="C6" s="20" t="s">
        <v>19</v>
      </c>
      <c r="D6" s="46">
        <v>61314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61314</v>
      </c>
      <c r="O6" s="47">
        <f t="shared" si="2"/>
        <v>9.7123396166640266</v>
      </c>
      <c r="P6" s="9"/>
    </row>
    <row r="7" spans="1:133">
      <c r="A7" s="12"/>
      <c r="B7" s="44">
        <v>512</v>
      </c>
      <c r="C7" s="20" t="s">
        <v>20</v>
      </c>
      <c r="D7" s="46">
        <v>143217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143217</v>
      </c>
      <c r="O7" s="47">
        <f t="shared" si="2"/>
        <v>22.686044669729132</v>
      </c>
      <c r="P7" s="9"/>
    </row>
    <row r="8" spans="1:133">
      <c r="A8" s="12"/>
      <c r="B8" s="44">
        <v>513</v>
      </c>
      <c r="C8" s="20" t="s">
        <v>21</v>
      </c>
      <c r="D8" s="46">
        <v>350848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350848</v>
      </c>
      <c r="O8" s="47">
        <f t="shared" si="2"/>
        <v>55.575479169966734</v>
      </c>
      <c r="P8" s="9"/>
    </row>
    <row r="9" spans="1:133">
      <c r="A9" s="12"/>
      <c r="B9" s="44">
        <v>515</v>
      </c>
      <c r="C9" s="20" t="s">
        <v>22</v>
      </c>
      <c r="D9" s="46">
        <v>118223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118223</v>
      </c>
      <c r="O9" s="47">
        <f t="shared" si="2"/>
        <v>18.726912719784572</v>
      </c>
      <c r="P9" s="9"/>
    </row>
    <row r="10" spans="1:133">
      <c r="A10" s="12"/>
      <c r="B10" s="44">
        <v>517</v>
      </c>
      <c r="C10" s="20" t="s">
        <v>23</v>
      </c>
      <c r="D10" s="46">
        <v>91894</v>
      </c>
      <c r="E10" s="46">
        <v>57491</v>
      </c>
      <c r="F10" s="46">
        <v>165205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314590</v>
      </c>
      <c r="O10" s="47">
        <f t="shared" si="2"/>
        <v>49.832092507524159</v>
      </c>
      <c r="P10" s="9"/>
    </row>
    <row r="11" spans="1:133">
      <c r="A11" s="12"/>
      <c r="B11" s="44">
        <v>519</v>
      </c>
      <c r="C11" s="20" t="s">
        <v>24</v>
      </c>
      <c r="D11" s="46">
        <v>349103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349103</v>
      </c>
      <c r="O11" s="47">
        <f t="shared" si="2"/>
        <v>55.299065420560744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1773813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1773813</v>
      </c>
      <c r="O12" s="43">
        <f t="shared" si="2"/>
        <v>280.97782353872958</v>
      </c>
      <c r="P12" s="10"/>
    </row>
    <row r="13" spans="1:133">
      <c r="A13" s="12"/>
      <c r="B13" s="44">
        <v>521</v>
      </c>
      <c r="C13" s="20" t="s">
        <v>26</v>
      </c>
      <c r="D13" s="46">
        <v>1514419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1514419</v>
      </c>
      <c r="O13" s="47">
        <f t="shared" si="2"/>
        <v>239.88895929035323</v>
      </c>
      <c r="P13" s="9"/>
    </row>
    <row r="14" spans="1:133">
      <c r="A14" s="12"/>
      <c r="B14" s="44">
        <v>524</v>
      </c>
      <c r="C14" s="20" t="s">
        <v>27</v>
      </c>
      <c r="D14" s="46">
        <v>259394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259394</v>
      </c>
      <c r="O14" s="47">
        <f t="shared" si="2"/>
        <v>41.088864248376368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685388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685388</v>
      </c>
      <c r="O15" s="43">
        <f t="shared" si="2"/>
        <v>108.5677174085221</v>
      </c>
      <c r="P15" s="10"/>
    </row>
    <row r="16" spans="1:133">
      <c r="A16" s="12"/>
      <c r="B16" s="44">
        <v>534</v>
      </c>
      <c r="C16" s="20" t="s">
        <v>29</v>
      </c>
      <c r="D16" s="46">
        <v>685388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685388</v>
      </c>
      <c r="O16" s="47">
        <f t="shared" si="2"/>
        <v>108.5677174085221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946385</v>
      </c>
      <c r="F17" s="31">
        <f t="shared" si="5"/>
        <v>0</v>
      </c>
      <c r="G17" s="31">
        <f t="shared" si="5"/>
        <v>43283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989668</v>
      </c>
      <c r="O17" s="43">
        <f t="shared" si="2"/>
        <v>156.76667194677648</v>
      </c>
      <c r="P17" s="10"/>
    </row>
    <row r="18" spans="1:119">
      <c r="A18" s="12"/>
      <c r="B18" s="44">
        <v>541</v>
      </c>
      <c r="C18" s="20" t="s">
        <v>31</v>
      </c>
      <c r="D18" s="46">
        <v>0</v>
      </c>
      <c r="E18" s="46">
        <v>946385</v>
      </c>
      <c r="F18" s="46">
        <v>0</v>
      </c>
      <c r="G18" s="46">
        <v>43283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989668</v>
      </c>
      <c r="O18" s="47">
        <f t="shared" si="2"/>
        <v>156.76667194677648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200</v>
      </c>
      <c r="O19" s="43">
        <f t="shared" si="2"/>
        <v>3.1680658957706317E-2</v>
      </c>
      <c r="P19" s="10"/>
    </row>
    <row r="20" spans="1:119">
      <c r="A20" s="13"/>
      <c r="B20" s="45">
        <v>559</v>
      </c>
      <c r="C20" s="21" t="s">
        <v>33</v>
      </c>
      <c r="D20" s="46">
        <v>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</v>
      </c>
      <c r="O20" s="47">
        <f t="shared" si="2"/>
        <v>3.1680658957706317E-2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55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55</v>
      </c>
      <c r="O21" s="43">
        <f t="shared" si="2"/>
        <v>8.7121812133692383E-3</v>
      </c>
      <c r="P21" s="10"/>
    </row>
    <row r="22" spans="1:119">
      <c r="A22" s="12"/>
      <c r="B22" s="44">
        <v>562</v>
      </c>
      <c r="C22" s="20" t="s">
        <v>35</v>
      </c>
      <c r="D22" s="46">
        <v>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</v>
      </c>
      <c r="O22" s="47">
        <f t="shared" si="2"/>
        <v>8.7121812133692383E-3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5661731</v>
      </c>
      <c r="E23" s="31">
        <f t="shared" si="8"/>
        <v>0</v>
      </c>
      <c r="F23" s="31">
        <f t="shared" si="8"/>
        <v>0</v>
      </c>
      <c r="G23" s="31">
        <f t="shared" si="8"/>
        <v>127268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5788999</v>
      </c>
      <c r="O23" s="43">
        <f t="shared" si="2"/>
        <v>916.99651512751461</v>
      </c>
      <c r="P23" s="9"/>
    </row>
    <row r="24" spans="1:119">
      <c r="A24" s="12"/>
      <c r="B24" s="44">
        <v>572</v>
      </c>
      <c r="C24" s="20" t="s">
        <v>37</v>
      </c>
      <c r="D24" s="46">
        <v>5661731</v>
      </c>
      <c r="E24" s="46">
        <v>0</v>
      </c>
      <c r="F24" s="46">
        <v>0</v>
      </c>
      <c r="G24" s="46">
        <v>127268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5788999</v>
      </c>
      <c r="O24" s="47">
        <f t="shared" si="2"/>
        <v>916.99651512751461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724448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724448</v>
      </c>
      <c r="O25" s="43">
        <f t="shared" si="2"/>
        <v>114.75495010296214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724448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724448</v>
      </c>
      <c r="O26" s="47">
        <f t="shared" si="2"/>
        <v>114.75495010296214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SUM(D5,D12,D15,D17,D19,D21,D23,D25)</f>
        <v>9960234</v>
      </c>
      <c r="E27" s="15">
        <f t="shared" si="10"/>
        <v>1003876</v>
      </c>
      <c r="F27" s="15">
        <f t="shared" si="10"/>
        <v>165205</v>
      </c>
      <c r="G27" s="15">
        <f t="shared" si="10"/>
        <v>170551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11299866</v>
      </c>
      <c r="O27" s="37">
        <f t="shared" si="2"/>
        <v>1789.9360050689054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40</v>
      </c>
      <c r="M29" s="93"/>
      <c r="N29" s="93"/>
      <c r="O29" s="41">
        <v>6313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1313717</v>
      </c>
      <c r="E5" s="26">
        <f t="shared" si="0"/>
        <v>56601</v>
      </c>
      <c r="F5" s="26">
        <f t="shared" si="0"/>
        <v>161593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1531911</v>
      </c>
      <c r="O5" s="32">
        <f t="shared" ref="O5:O27" si="2">(N5/O$29)</f>
        <v>246.84353851111828</v>
      </c>
      <c r="P5" s="6"/>
    </row>
    <row r="6" spans="1:133">
      <c r="A6" s="12"/>
      <c r="B6" s="44">
        <v>511</v>
      </c>
      <c r="C6" s="20" t="s">
        <v>19</v>
      </c>
      <c r="D6" s="46">
        <v>56728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56728</v>
      </c>
      <c r="O6" s="47">
        <f t="shared" si="2"/>
        <v>9.1408314534321633</v>
      </c>
      <c r="P6" s="9"/>
    </row>
    <row r="7" spans="1:133">
      <c r="A7" s="12"/>
      <c r="B7" s="44">
        <v>512</v>
      </c>
      <c r="C7" s="20" t="s">
        <v>20</v>
      </c>
      <c r="D7" s="46">
        <v>135364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135364</v>
      </c>
      <c r="O7" s="47">
        <f t="shared" si="2"/>
        <v>21.811795037060907</v>
      </c>
      <c r="P7" s="9"/>
    </row>
    <row r="8" spans="1:133">
      <c r="A8" s="12"/>
      <c r="B8" s="44">
        <v>513</v>
      </c>
      <c r="C8" s="20" t="s">
        <v>21</v>
      </c>
      <c r="D8" s="46">
        <v>397487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397487</v>
      </c>
      <c r="O8" s="47">
        <f t="shared" si="2"/>
        <v>64.048823718981637</v>
      </c>
      <c r="P8" s="9"/>
    </row>
    <row r="9" spans="1:133">
      <c r="A9" s="12"/>
      <c r="B9" s="44">
        <v>515</v>
      </c>
      <c r="C9" s="20" t="s">
        <v>22</v>
      </c>
      <c r="D9" s="46">
        <v>134167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134167</v>
      </c>
      <c r="O9" s="47">
        <f t="shared" si="2"/>
        <v>21.618917176925557</v>
      </c>
      <c r="P9" s="9"/>
    </row>
    <row r="10" spans="1:133">
      <c r="A10" s="12"/>
      <c r="B10" s="44">
        <v>517</v>
      </c>
      <c r="C10" s="20" t="s">
        <v>23</v>
      </c>
      <c r="D10" s="46">
        <v>89532</v>
      </c>
      <c r="E10" s="46">
        <v>56601</v>
      </c>
      <c r="F10" s="46">
        <v>161593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307726</v>
      </c>
      <c r="O10" s="47">
        <f t="shared" si="2"/>
        <v>49.585240090235253</v>
      </c>
      <c r="P10" s="9"/>
    </row>
    <row r="11" spans="1:133">
      <c r="A11" s="12"/>
      <c r="B11" s="44">
        <v>519</v>
      </c>
      <c r="C11" s="20" t="s">
        <v>24</v>
      </c>
      <c r="D11" s="46">
        <v>500439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500439</v>
      </c>
      <c r="O11" s="47">
        <f t="shared" si="2"/>
        <v>80.637931034482762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1814284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1814284</v>
      </c>
      <c r="O12" s="43">
        <f t="shared" si="2"/>
        <v>292.34353851111825</v>
      </c>
      <c r="P12" s="10"/>
    </row>
    <row r="13" spans="1:133">
      <c r="A13" s="12"/>
      <c r="B13" s="44">
        <v>521</v>
      </c>
      <c r="C13" s="20" t="s">
        <v>26</v>
      </c>
      <c r="D13" s="46">
        <v>1532005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1532005</v>
      </c>
      <c r="O13" s="47">
        <f t="shared" si="2"/>
        <v>246.85868514340962</v>
      </c>
      <c r="P13" s="9"/>
    </row>
    <row r="14" spans="1:133">
      <c r="A14" s="12"/>
      <c r="B14" s="44">
        <v>524</v>
      </c>
      <c r="C14" s="20" t="s">
        <v>27</v>
      </c>
      <c r="D14" s="46">
        <v>282279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282279</v>
      </c>
      <c r="O14" s="47">
        <f t="shared" si="2"/>
        <v>45.484853367708666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736085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736085</v>
      </c>
      <c r="O15" s="43">
        <f t="shared" si="2"/>
        <v>118.60860457621656</v>
      </c>
      <c r="P15" s="10"/>
    </row>
    <row r="16" spans="1:133">
      <c r="A16" s="12"/>
      <c r="B16" s="44">
        <v>534</v>
      </c>
      <c r="C16" s="20" t="s">
        <v>29</v>
      </c>
      <c r="D16" s="46">
        <v>736085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736085</v>
      </c>
      <c r="O16" s="47">
        <f t="shared" si="2"/>
        <v>118.60860457621656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990428</v>
      </c>
      <c r="F17" s="31">
        <f t="shared" si="5"/>
        <v>0</v>
      </c>
      <c r="G17" s="31">
        <f t="shared" si="5"/>
        <v>183357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1173785</v>
      </c>
      <c r="O17" s="43">
        <f t="shared" si="2"/>
        <v>189.13712536255238</v>
      </c>
      <c r="P17" s="10"/>
    </row>
    <row r="18" spans="1:119">
      <c r="A18" s="12"/>
      <c r="B18" s="44">
        <v>541</v>
      </c>
      <c r="C18" s="20" t="s">
        <v>31</v>
      </c>
      <c r="D18" s="46">
        <v>0</v>
      </c>
      <c r="E18" s="46">
        <v>990428</v>
      </c>
      <c r="F18" s="46">
        <v>0</v>
      </c>
      <c r="G18" s="46">
        <v>183357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1173785</v>
      </c>
      <c r="O18" s="47">
        <f t="shared" si="2"/>
        <v>189.13712536255238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200</v>
      </c>
      <c r="O19" s="43">
        <f t="shared" si="2"/>
        <v>3.2226877215597811E-2</v>
      </c>
      <c r="P19" s="10"/>
    </row>
    <row r="20" spans="1:119">
      <c r="A20" s="13"/>
      <c r="B20" s="45">
        <v>559</v>
      </c>
      <c r="C20" s="21" t="s">
        <v>33</v>
      </c>
      <c r="D20" s="46">
        <v>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</v>
      </c>
      <c r="O20" s="47">
        <f t="shared" si="2"/>
        <v>3.2226877215597811E-2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53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53</v>
      </c>
      <c r="O21" s="43">
        <f t="shared" si="2"/>
        <v>8.540122462133419E-3</v>
      </c>
      <c r="P21" s="10"/>
    </row>
    <row r="22" spans="1:119">
      <c r="A22" s="12"/>
      <c r="B22" s="44">
        <v>562</v>
      </c>
      <c r="C22" s="20" t="s">
        <v>35</v>
      </c>
      <c r="D22" s="46">
        <v>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53</v>
      </c>
      <c r="O22" s="47">
        <f t="shared" si="2"/>
        <v>8.540122462133419E-3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159063</v>
      </c>
      <c r="E23" s="31">
        <f t="shared" si="8"/>
        <v>168078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327141</v>
      </c>
      <c r="O23" s="43">
        <f t="shared" si="2"/>
        <v>52.713664195939415</v>
      </c>
      <c r="P23" s="9"/>
    </row>
    <row r="24" spans="1:119">
      <c r="A24" s="12"/>
      <c r="B24" s="44">
        <v>572</v>
      </c>
      <c r="C24" s="20" t="s">
        <v>37</v>
      </c>
      <c r="D24" s="46">
        <v>159063</v>
      </c>
      <c r="E24" s="46">
        <v>168078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327141</v>
      </c>
      <c r="O24" s="47">
        <f t="shared" si="2"/>
        <v>52.713664195939415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757179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757179</v>
      </c>
      <c r="O25" s="43">
        <f t="shared" si="2"/>
        <v>122.00757331614567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757179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757179</v>
      </c>
      <c r="O26" s="47">
        <f t="shared" si="2"/>
        <v>122.00757331614567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SUM(D5,D12,D15,D17,D19,D21,D23,D25)</f>
        <v>4780581</v>
      </c>
      <c r="E27" s="15">
        <f t="shared" si="10"/>
        <v>1215107</v>
      </c>
      <c r="F27" s="15">
        <f t="shared" si="10"/>
        <v>161593</v>
      </c>
      <c r="G27" s="15">
        <f t="shared" si="10"/>
        <v>183357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6340638</v>
      </c>
      <c r="O27" s="37">
        <f t="shared" si="2"/>
        <v>1021.6948114727683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53</v>
      </c>
      <c r="M29" s="93"/>
      <c r="N29" s="93"/>
      <c r="O29" s="41">
        <v>6206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1125556</v>
      </c>
      <c r="E5" s="26">
        <f t="shared" si="0"/>
        <v>0</v>
      </c>
      <c r="F5" s="26">
        <f t="shared" si="0"/>
        <v>162994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1288550</v>
      </c>
      <c r="O5" s="32">
        <f t="shared" ref="O5:O27" si="2">(N5/O$29)</f>
        <v>213.65445199801027</v>
      </c>
      <c r="P5" s="6"/>
    </row>
    <row r="6" spans="1:133">
      <c r="A6" s="12"/>
      <c r="B6" s="44">
        <v>511</v>
      </c>
      <c r="C6" s="20" t="s">
        <v>19</v>
      </c>
      <c r="D6" s="46">
        <v>41355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41355</v>
      </c>
      <c r="O6" s="47">
        <f t="shared" si="2"/>
        <v>6.8570717957221028</v>
      </c>
      <c r="P6" s="9"/>
    </row>
    <row r="7" spans="1:133">
      <c r="A7" s="12"/>
      <c r="B7" s="44">
        <v>512</v>
      </c>
      <c r="C7" s="20" t="s">
        <v>20</v>
      </c>
      <c r="D7" s="46">
        <v>129295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129295</v>
      </c>
      <c r="O7" s="47">
        <f t="shared" si="2"/>
        <v>21.438401591775825</v>
      </c>
      <c r="P7" s="9"/>
    </row>
    <row r="8" spans="1:133">
      <c r="A8" s="12"/>
      <c r="B8" s="44">
        <v>513</v>
      </c>
      <c r="C8" s="20" t="s">
        <v>21</v>
      </c>
      <c r="D8" s="46">
        <v>298722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298722</v>
      </c>
      <c r="O8" s="47">
        <f t="shared" si="2"/>
        <v>49.531089371580173</v>
      </c>
      <c r="P8" s="9"/>
    </row>
    <row r="9" spans="1:133">
      <c r="A9" s="12"/>
      <c r="B9" s="44">
        <v>515</v>
      </c>
      <c r="C9" s="20" t="s">
        <v>22</v>
      </c>
      <c r="D9" s="46">
        <v>92253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92253</v>
      </c>
      <c r="O9" s="47">
        <f t="shared" si="2"/>
        <v>15.296468247388493</v>
      </c>
      <c r="P9" s="9"/>
    </row>
    <row r="10" spans="1:133">
      <c r="A10" s="12"/>
      <c r="B10" s="44">
        <v>517</v>
      </c>
      <c r="C10" s="20" t="s">
        <v>23</v>
      </c>
      <c r="D10" s="46">
        <v>90707</v>
      </c>
      <c r="E10" s="46">
        <v>0</v>
      </c>
      <c r="F10" s="46">
        <v>162994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253701</v>
      </c>
      <c r="O10" s="47">
        <f t="shared" si="2"/>
        <v>42.066158182722603</v>
      </c>
      <c r="P10" s="9"/>
    </row>
    <row r="11" spans="1:133">
      <c r="A11" s="12"/>
      <c r="B11" s="44">
        <v>519</v>
      </c>
      <c r="C11" s="20" t="s">
        <v>24</v>
      </c>
      <c r="D11" s="46">
        <v>473224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473224</v>
      </c>
      <c r="O11" s="47">
        <f t="shared" si="2"/>
        <v>78.465262808821095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1817106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1817106</v>
      </c>
      <c r="O12" s="43">
        <f t="shared" si="2"/>
        <v>301.29431271762559</v>
      </c>
      <c r="P12" s="10"/>
    </row>
    <row r="13" spans="1:133">
      <c r="A13" s="12"/>
      <c r="B13" s="44">
        <v>521</v>
      </c>
      <c r="C13" s="20" t="s">
        <v>26</v>
      </c>
      <c r="D13" s="46">
        <v>1454165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1454165</v>
      </c>
      <c r="O13" s="47">
        <f t="shared" si="2"/>
        <v>241.11507212734207</v>
      </c>
      <c r="P13" s="9"/>
    </row>
    <row r="14" spans="1:133">
      <c r="A14" s="12"/>
      <c r="B14" s="44">
        <v>524</v>
      </c>
      <c r="C14" s="20" t="s">
        <v>27</v>
      </c>
      <c r="D14" s="46">
        <v>362941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362941</v>
      </c>
      <c r="O14" s="47">
        <f t="shared" si="2"/>
        <v>60.179240590283534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670047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670047</v>
      </c>
      <c r="O15" s="43">
        <f t="shared" si="2"/>
        <v>111.1004808489471</v>
      </c>
      <c r="P15" s="10"/>
    </row>
    <row r="16" spans="1:133">
      <c r="A16" s="12"/>
      <c r="B16" s="44">
        <v>534</v>
      </c>
      <c r="C16" s="20" t="s">
        <v>29</v>
      </c>
      <c r="D16" s="46">
        <v>670047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670047</v>
      </c>
      <c r="O16" s="47">
        <f t="shared" si="2"/>
        <v>111.1004808489471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1141948</v>
      </c>
      <c r="F17" s="31">
        <f t="shared" si="5"/>
        <v>0</v>
      </c>
      <c r="G17" s="31">
        <f t="shared" si="5"/>
        <v>1036508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2178456</v>
      </c>
      <c r="O17" s="43">
        <f t="shared" si="2"/>
        <v>361.20974962692753</v>
      </c>
      <c r="P17" s="10"/>
    </row>
    <row r="18" spans="1:119">
      <c r="A18" s="12"/>
      <c r="B18" s="44">
        <v>541</v>
      </c>
      <c r="C18" s="20" t="s">
        <v>31</v>
      </c>
      <c r="D18" s="46">
        <v>0</v>
      </c>
      <c r="E18" s="46">
        <v>1141948</v>
      </c>
      <c r="F18" s="46">
        <v>0</v>
      </c>
      <c r="G18" s="46">
        <v>1036508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2178456</v>
      </c>
      <c r="O18" s="47">
        <f t="shared" si="2"/>
        <v>361.20974962692753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200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200</v>
      </c>
      <c r="O19" s="43">
        <f t="shared" si="2"/>
        <v>3.3161996352180402E-2</v>
      </c>
      <c r="P19" s="10"/>
    </row>
    <row r="20" spans="1:119">
      <c r="A20" s="13"/>
      <c r="B20" s="45">
        <v>559</v>
      </c>
      <c r="C20" s="21" t="s">
        <v>33</v>
      </c>
      <c r="D20" s="46">
        <v>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</v>
      </c>
      <c r="O20" s="47">
        <f t="shared" si="2"/>
        <v>3.3161996352180402E-2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20050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20050</v>
      </c>
      <c r="O21" s="43">
        <f t="shared" si="2"/>
        <v>3.3244901343060853</v>
      </c>
      <c r="P21" s="10"/>
    </row>
    <row r="22" spans="1:119">
      <c r="A22" s="12"/>
      <c r="B22" s="44">
        <v>562</v>
      </c>
      <c r="C22" s="20" t="s">
        <v>35</v>
      </c>
      <c r="D22" s="46">
        <v>20050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20050</v>
      </c>
      <c r="O22" s="47">
        <f t="shared" si="2"/>
        <v>3.3244901343060853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251328</v>
      </c>
      <c r="E23" s="31">
        <f t="shared" si="8"/>
        <v>0</v>
      </c>
      <c r="F23" s="31">
        <f t="shared" si="8"/>
        <v>0</v>
      </c>
      <c r="G23" s="31">
        <f t="shared" si="8"/>
        <v>122965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374293</v>
      </c>
      <c r="O23" s="43">
        <f t="shared" si="2"/>
        <v>62.061515503233295</v>
      </c>
      <c r="P23" s="9"/>
    </row>
    <row r="24" spans="1:119">
      <c r="A24" s="12"/>
      <c r="B24" s="44">
        <v>572</v>
      </c>
      <c r="C24" s="20" t="s">
        <v>37</v>
      </c>
      <c r="D24" s="46">
        <v>251328</v>
      </c>
      <c r="E24" s="46">
        <v>0</v>
      </c>
      <c r="F24" s="46">
        <v>0</v>
      </c>
      <c r="G24" s="46">
        <v>122965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374293</v>
      </c>
      <c r="O24" s="47">
        <f t="shared" si="2"/>
        <v>62.061515503233295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492641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492641</v>
      </c>
      <c r="O25" s="43">
        <f t="shared" si="2"/>
        <v>81.684795224672527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492641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492641</v>
      </c>
      <c r="O26" s="47">
        <f t="shared" si="2"/>
        <v>81.684795224672527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SUM(D5,D12,D15,D17,D19,D21,D23,D25)</f>
        <v>4376928</v>
      </c>
      <c r="E27" s="15">
        <f t="shared" si="10"/>
        <v>1141948</v>
      </c>
      <c r="F27" s="15">
        <f t="shared" si="10"/>
        <v>162994</v>
      </c>
      <c r="G27" s="15">
        <f t="shared" si="10"/>
        <v>1159473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6841343</v>
      </c>
      <c r="O27" s="37">
        <f t="shared" si="2"/>
        <v>1134.3629580500747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66</v>
      </c>
      <c r="M29" s="93"/>
      <c r="N29" s="93"/>
      <c r="O29" s="41">
        <v>6031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2095720</v>
      </c>
      <c r="E5" s="26">
        <f t="shared" si="0"/>
        <v>0</v>
      </c>
      <c r="F5" s="26">
        <f t="shared" si="0"/>
        <v>574139</v>
      </c>
      <c r="G5" s="26">
        <f t="shared" si="0"/>
        <v>73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2669932</v>
      </c>
      <c r="P5" s="32">
        <f t="shared" ref="P5:P24" si="1">(O5/P$26)</f>
        <v>386.16314723748917</v>
      </c>
      <c r="Q5" s="6"/>
    </row>
    <row r="6" spans="1:134">
      <c r="A6" s="12"/>
      <c r="B6" s="44">
        <v>511</v>
      </c>
      <c r="C6" s="20" t="s">
        <v>19</v>
      </c>
      <c r="D6" s="46">
        <v>77042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77042</v>
      </c>
      <c r="P6" s="47">
        <f t="shared" si="1"/>
        <v>11.142898466878796</v>
      </c>
      <c r="Q6" s="9"/>
    </row>
    <row r="7" spans="1:134">
      <c r="A7" s="12"/>
      <c r="B7" s="44">
        <v>512</v>
      </c>
      <c r="C7" s="20" t="s">
        <v>20</v>
      </c>
      <c r="D7" s="46">
        <v>189043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189043</v>
      </c>
      <c r="P7" s="47">
        <f t="shared" si="1"/>
        <v>27.342059589239224</v>
      </c>
      <c r="Q7" s="9"/>
    </row>
    <row r="8" spans="1:134">
      <c r="A8" s="12"/>
      <c r="B8" s="44">
        <v>513</v>
      </c>
      <c r="C8" s="20" t="s">
        <v>21</v>
      </c>
      <c r="D8" s="46">
        <v>1092339</v>
      </c>
      <c r="E8" s="46">
        <v>0</v>
      </c>
      <c r="F8" s="46">
        <v>0</v>
      </c>
      <c r="G8" s="46">
        <v>73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1092412</v>
      </c>
      <c r="P8" s="47">
        <f t="shared" si="1"/>
        <v>158</v>
      </c>
      <c r="Q8" s="9"/>
    </row>
    <row r="9" spans="1:134">
      <c r="A9" s="12"/>
      <c r="B9" s="44">
        <v>515</v>
      </c>
      <c r="C9" s="20" t="s">
        <v>22</v>
      </c>
      <c r="D9" s="46">
        <v>242432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242432</v>
      </c>
      <c r="P9" s="47">
        <f t="shared" si="1"/>
        <v>35.063928261498411</v>
      </c>
      <c r="Q9" s="9"/>
    </row>
    <row r="10" spans="1:134">
      <c r="A10" s="12"/>
      <c r="B10" s="44">
        <v>517</v>
      </c>
      <c r="C10" s="20" t="s">
        <v>23</v>
      </c>
      <c r="D10" s="46">
        <v>155934</v>
      </c>
      <c r="E10" s="46">
        <v>0</v>
      </c>
      <c r="F10" s="46">
        <v>574139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730073</v>
      </c>
      <c r="P10" s="47">
        <f t="shared" si="1"/>
        <v>105.59343361295922</v>
      </c>
      <c r="Q10" s="9"/>
    </row>
    <row r="11" spans="1:134">
      <c r="A11" s="12"/>
      <c r="B11" s="44">
        <v>519</v>
      </c>
      <c r="C11" s="20" t="s">
        <v>24</v>
      </c>
      <c r="D11" s="46">
        <v>338930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338930</v>
      </c>
      <c r="P11" s="47">
        <f t="shared" si="1"/>
        <v>49.02082730691351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3091291</v>
      </c>
      <c r="E12" s="31">
        <f t="shared" si="3"/>
        <v>201166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3292457</v>
      </c>
      <c r="P12" s="43">
        <f t="shared" si="1"/>
        <v>476.20147526757302</v>
      </c>
      <c r="Q12" s="10"/>
    </row>
    <row r="13" spans="1:134">
      <c r="A13" s="12"/>
      <c r="B13" s="44">
        <v>521</v>
      </c>
      <c r="C13" s="20" t="s">
        <v>26</v>
      </c>
      <c r="D13" s="46">
        <v>2567474</v>
      </c>
      <c r="E13" s="46">
        <v>201166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2768640</v>
      </c>
      <c r="P13" s="47">
        <f t="shared" si="1"/>
        <v>400.43968759039632</v>
      </c>
      <c r="Q13" s="9"/>
    </row>
    <row r="14" spans="1:134">
      <c r="A14" s="12"/>
      <c r="B14" s="44">
        <v>524</v>
      </c>
      <c r="C14" s="20" t="s">
        <v>27</v>
      </c>
      <c r="D14" s="46">
        <v>436963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436963</v>
      </c>
      <c r="P14" s="47">
        <f t="shared" si="1"/>
        <v>63.199739658663582</v>
      </c>
      <c r="Q14" s="9"/>
    </row>
    <row r="15" spans="1:134">
      <c r="A15" s="12"/>
      <c r="B15" s="44">
        <v>529</v>
      </c>
      <c r="C15" s="20" t="s">
        <v>85</v>
      </c>
      <c r="D15" s="46">
        <v>86854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86854</v>
      </c>
      <c r="P15" s="47">
        <f t="shared" si="1"/>
        <v>12.562048018513162</v>
      </c>
      <c r="Q15" s="9"/>
    </row>
    <row r="16" spans="1:134" ht="15.75">
      <c r="A16" s="28" t="s">
        <v>28</v>
      </c>
      <c r="B16" s="29"/>
      <c r="C16" s="30"/>
      <c r="D16" s="31">
        <f t="shared" ref="D16:N16" si="5">SUM(D17:D17)</f>
        <v>989807</v>
      </c>
      <c r="E16" s="31">
        <f t="shared" si="5"/>
        <v>161439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1151246</v>
      </c>
      <c r="P16" s="43">
        <f t="shared" si="1"/>
        <v>166.50940121492624</v>
      </c>
      <c r="Q16" s="10"/>
    </row>
    <row r="17" spans="1:120">
      <c r="A17" s="12"/>
      <c r="B17" s="44">
        <v>534</v>
      </c>
      <c r="C17" s="20" t="s">
        <v>29</v>
      </c>
      <c r="D17" s="46">
        <v>989807</v>
      </c>
      <c r="E17" s="46">
        <v>161439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1151246</v>
      </c>
      <c r="P17" s="47">
        <f t="shared" si="1"/>
        <v>166.50940121492624</v>
      </c>
      <c r="Q17" s="9"/>
    </row>
    <row r="18" spans="1:120" ht="15.75">
      <c r="A18" s="28" t="s">
        <v>30</v>
      </c>
      <c r="B18" s="29"/>
      <c r="C18" s="30"/>
      <c r="D18" s="31">
        <f t="shared" ref="D18:N18" si="7">SUM(D19:D19)</f>
        <v>1194239</v>
      </c>
      <c r="E18" s="31">
        <f t="shared" si="7"/>
        <v>182523</v>
      </c>
      <c r="F18" s="31">
        <f t="shared" si="7"/>
        <v>0</v>
      </c>
      <c r="G18" s="31">
        <f t="shared" si="7"/>
        <v>2226113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7"/>
        <v>0</v>
      </c>
      <c r="O18" s="31">
        <f t="shared" si="6"/>
        <v>3602875</v>
      </c>
      <c r="P18" s="43">
        <f t="shared" si="1"/>
        <v>521.09849580561183</v>
      </c>
      <c r="Q18" s="10"/>
    </row>
    <row r="19" spans="1:120">
      <c r="A19" s="12"/>
      <c r="B19" s="44">
        <v>541</v>
      </c>
      <c r="C19" s="20" t="s">
        <v>31</v>
      </c>
      <c r="D19" s="46">
        <v>1194239</v>
      </c>
      <c r="E19" s="46">
        <v>182523</v>
      </c>
      <c r="F19" s="46">
        <v>0</v>
      </c>
      <c r="G19" s="46">
        <v>2226113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3602875</v>
      </c>
      <c r="P19" s="47">
        <f t="shared" si="1"/>
        <v>521.09849580561183</v>
      </c>
      <c r="Q19" s="9"/>
    </row>
    <row r="20" spans="1:120" ht="15.75">
      <c r="A20" s="28" t="s">
        <v>36</v>
      </c>
      <c r="B20" s="29"/>
      <c r="C20" s="30"/>
      <c r="D20" s="31">
        <f t="shared" ref="D20:N20" si="8">SUM(D21:D21)</f>
        <v>270267</v>
      </c>
      <c r="E20" s="31">
        <f t="shared" si="8"/>
        <v>3450</v>
      </c>
      <c r="F20" s="31">
        <f t="shared" si="8"/>
        <v>0</v>
      </c>
      <c r="G20" s="31">
        <f t="shared" si="8"/>
        <v>138299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>SUM(D20:N20)</f>
        <v>412016</v>
      </c>
      <c r="P20" s="43">
        <f t="shared" si="1"/>
        <v>59.591553369973965</v>
      </c>
      <c r="Q20" s="9"/>
    </row>
    <row r="21" spans="1:120">
      <c r="A21" s="12"/>
      <c r="B21" s="44">
        <v>572</v>
      </c>
      <c r="C21" s="20" t="s">
        <v>37</v>
      </c>
      <c r="D21" s="46">
        <v>270267</v>
      </c>
      <c r="E21" s="46">
        <v>3450</v>
      </c>
      <c r="F21" s="46">
        <v>0</v>
      </c>
      <c r="G21" s="46">
        <v>138299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412016</v>
      </c>
      <c r="P21" s="47">
        <f t="shared" si="1"/>
        <v>59.591553369973965</v>
      </c>
      <c r="Q21" s="9"/>
    </row>
    <row r="22" spans="1:120" ht="15.75">
      <c r="A22" s="28" t="s">
        <v>39</v>
      </c>
      <c r="B22" s="29"/>
      <c r="C22" s="30"/>
      <c r="D22" s="31">
        <f t="shared" ref="D22:N22" si="9">SUM(D23:D23)</f>
        <v>354053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9"/>
        <v>0</v>
      </c>
      <c r="O22" s="31">
        <f>SUM(D22:N22)</f>
        <v>354053</v>
      </c>
      <c r="P22" s="43">
        <f t="shared" si="1"/>
        <v>51.208128435059301</v>
      </c>
      <c r="Q22" s="9"/>
    </row>
    <row r="23" spans="1:120" ht="15.75" thickBot="1">
      <c r="A23" s="12"/>
      <c r="B23" s="44">
        <v>581</v>
      </c>
      <c r="C23" s="20" t="s">
        <v>82</v>
      </c>
      <c r="D23" s="46">
        <v>354053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354053</v>
      </c>
      <c r="P23" s="47">
        <f t="shared" si="1"/>
        <v>51.208128435059301</v>
      </c>
      <c r="Q23" s="9"/>
    </row>
    <row r="24" spans="1:120" ht="16.5" thickBot="1">
      <c r="A24" s="14" t="s">
        <v>10</v>
      </c>
      <c r="B24" s="23"/>
      <c r="C24" s="22"/>
      <c r="D24" s="15">
        <f>SUM(D5,D12,D16,D18,D20,D22)</f>
        <v>7995377</v>
      </c>
      <c r="E24" s="15">
        <f t="shared" ref="E24:N24" si="10">SUM(E5,E12,E16,E18,E20,E22)</f>
        <v>548578</v>
      </c>
      <c r="F24" s="15">
        <f t="shared" si="10"/>
        <v>574139</v>
      </c>
      <c r="G24" s="15">
        <f t="shared" si="10"/>
        <v>2364485</v>
      </c>
      <c r="H24" s="15">
        <f t="shared" si="10"/>
        <v>0</v>
      </c>
      <c r="I24" s="15">
        <f t="shared" si="10"/>
        <v>0</v>
      </c>
      <c r="J24" s="15">
        <f t="shared" si="10"/>
        <v>0</v>
      </c>
      <c r="K24" s="15">
        <f t="shared" si="10"/>
        <v>0</v>
      </c>
      <c r="L24" s="15">
        <f t="shared" si="10"/>
        <v>0</v>
      </c>
      <c r="M24" s="15">
        <f t="shared" si="10"/>
        <v>0</v>
      </c>
      <c r="N24" s="15">
        <f t="shared" si="10"/>
        <v>0</v>
      </c>
      <c r="O24" s="15">
        <f>SUM(D24:N24)</f>
        <v>11482579</v>
      </c>
      <c r="P24" s="37">
        <f t="shared" si="1"/>
        <v>1660.7722013306336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93" t="s">
        <v>86</v>
      </c>
      <c r="N26" s="93"/>
      <c r="O26" s="93"/>
      <c r="P26" s="41">
        <v>6914</v>
      </c>
    </row>
    <row r="27" spans="1:120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  <row r="28" spans="1:120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1655167</v>
      </c>
      <c r="E5" s="26">
        <f t="shared" si="0"/>
        <v>0</v>
      </c>
      <c r="F5" s="26">
        <f t="shared" si="0"/>
        <v>584999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3" si="1">SUM(D5:N5)</f>
        <v>2240166</v>
      </c>
      <c r="P5" s="32">
        <f t="shared" ref="P5:P23" si="2">(O5/P$25)</f>
        <v>325.22735191637628</v>
      </c>
      <c r="Q5" s="6"/>
    </row>
    <row r="6" spans="1:134">
      <c r="A6" s="12"/>
      <c r="B6" s="44">
        <v>511</v>
      </c>
      <c r="C6" s="20" t="s">
        <v>19</v>
      </c>
      <c r="D6" s="46">
        <v>60091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60091</v>
      </c>
      <c r="P6" s="47">
        <f t="shared" si="2"/>
        <v>8.7240127758420449</v>
      </c>
      <c r="Q6" s="9"/>
    </row>
    <row r="7" spans="1:134">
      <c r="A7" s="12"/>
      <c r="B7" s="44">
        <v>512</v>
      </c>
      <c r="C7" s="20" t="s">
        <v>20</v>
      </c>
      <c r="D7" s="46">
        <v>175521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175521</v>
      </c>
      <c r="P7" s="47">
        <f t="shared" si="2"/>
        <v>25.482142857142858</v>
      </c>
      <c r="Q7" s="9"/>
    </row>
    <row r="8" spans="1:134">
      <c r="A8" s="12"/>
      <c r="B8" s="44">
        <v>513</v>
      </c>
      <c r="C8" s="20" t="s">
        <v>21</v>
      </c>
      <c r="D8" s="46">
        <v>872885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872885</v>
      </c>
      <c r="P8" s="47">
        <f t="shared" si="2"/>
        <v>126.72546457607433</v>
      </c>
      <c r="Q8" s="9"/>
    </row>
    <row r="9" spans="1:134">
      <c r="A9" s="12"/>
      <c r="B9" s="44">
        <v>515</v>
      </c>
      <c r="C9" s="20" t="s">
        <v>22</v>
      </c>
      <c r="D9" s="46">
        <v>163939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163939</v>
      </c>
      <c r="P9" s="47">
        <f t="shared" si="2"/>
        <v>23.800667828106853</v>
      </c>
      <c r="Q9" s="9"/>
    </row>
    <row r="10" spans="1:134">
      <c r="A10" s="12"/>
      <c r="B10" s="44">
        <v>517</v>
      </c>
      <c r="C10" s="20" t="s">
        <v>23</v>
      </c>
      <c r="D10" s="46">
        <v>102242</v>
      </c>
      <c r="E10" s="46">
        <v>0</v>
      </c>
      <c r="F10" s="46">
        <v>584999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687241</v>
      </c>
      <c r="P10" s="47">
        <f t="shared" si="2"/>
        <v>99.773664343786294</v>
      </c>
      <c r="Q10" s="9"/>
    </row>
    <row r="11" spans="1:134">
      <c r="A11" s="12"/>
      <c r="B11" s="44">
        <v>519</v>
      </c>
      <c r="C11" s="20" t="s">
        <v>24</v>
      </c>
      <c r="D11" s="46">
        <v>280489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280489</v>
      </c>
      <c r="P11" s="47">
        <f t="shared" si="2"/>
        <v>40.721399535423927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SUM(D13:D14)</f>
        <v>2809657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2809657</v>
      </c>
      <c r="P12" s="43">
        <f t="shared" si="2"/>
        <v>407.90606852497098</v>
      </c>
      <c r="Q12" s="10"/>
    </row>
    <row r="13" spans="1:134">
      <c r="A13" s="12"/>
      <c r="B13" s="44">
        <v>521</v>
      </c>
      <c r="C13" s="20" t="s">
        <v>26</v>
      </c>
      <c r="D13" s="46">
        <v>2388352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2388352</v>
      </c>
      <c r="P13" s="47">
        <f t="shared" si="2"/>
        <v>346.74099883855979</v>
      </c>
      <c r="Q13" s="9"/>
    </row>
    <row r="14" spans="1:134">
      <c r="A14" s="12"/>
      <c r="B14" s="44">
        <v>524</v>
      </c>
      <c r="C14" s="20" t="s">
        <v>27</v>
      </c>
      <c r="D14" s="46">
        <v>421305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421305</v>
      </c>
      <c r="P14" s="47">
        <f t="shared" si="2"/>
        <v>61.165069686411151</v>
      </c>
      <c r="Q14" s="9"/>
    </row>
    <row r="15" spans="1:134" ht="15.75">
      <c r="A15" s="28" t="s">
        <v>28</v>
      </c>
      <c r="B15" s="29"/>
      <c r="C15" s="30"/>
      <c r="D15" s="31">
        <f t="shared" ref="D15:N15" si="4">SUM(D16:D16)</f>
        <v>734466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734466</v>
      </c>
      <c r="P15" s="43">
        <f t="shared" si="2"/>
        <v>106.62979094076655</v>
      </c>
      <c r="Q15" s="10"/>
    </row>
    <row r="16" spans="1:134">
      <c r="A16" s="12"/>
      <c r="B16" s="44">
        <v>534</v>
      </c>
      <c r="C16" s="20" t="s">
        <v>29</v>
      </c>
      <c r="D16" s="46">
        <v>734466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734466</v>
      </c>
      <c r="P16" s="47">
        <f t="shared" si="2"/>
        <v>106.62979094076655</v>
      </c>
      <c r="Q16" s="9"/>
    </row>
    <row r="17" spans="1:120" ht="15.75">
      <c r="A17" s="28" t="s">
        <v>30</v>
      </c>
      <c r="B17" s="29"/>
      <c r="C17" s="30"/>
      <c r="D17" s="31">
        <f t="shared" ref="D17:N17" si="5">SUM(D18:D18)</f>
        <v>0</v>
      </c>
      <c r="E17" s="31">
        <f t="shared" si="5"/>
        <v>1289721</v>
      </c>
      <c r="F17" s="31">
        <f t="shared" si="5"/>
        <v>0</v>
      </c>
      <c r="G17" s="31">
        <f t="shared" si="5"/>
        <v>448579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1"/>
        <v>1738300</v>
      </c>
      <c r="P17" s="43">
        <f t="shared" si="2"/>
        <v>252.36643437862949</v>
      </c>
      <c r="Q17" s="10"/>
    </row>
    <row r="18" spans="1:120">
      <c r="A18" s="12"/>
      <c r="B18" s="44">
        <v>541</v>
      </c>
      <c r="C18" s="20" t="s">
        <v>31</v>
      </c>
      <c r="D18" s="46">
        <v>0</v>
      </c>
      <c r="E18" s="46">
        <v>1289721</v>
      </c>
      <c r="F18" s="46">
        <v>0</v>
      </c>
      <c r="G18" s="46">
        <v>448579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1738300</v>
      </c>
      <c r="P18" s="47">
        <f t="shared" si="2"/>
        <v>252.36643437862949</v>
      </c>
      <c r="Q18" s="9"/>
    </row>
    <row r="19" spans="1:120" ht="15.75">
      <c r="A19" s="28" t="s">
        <v>36</v>
      </c>
      <c r="B19" s="29"/>
      <c r="C19" s="30"/>
      <c r="D19" s="31">
        <f t="shared" ref="D19:N19" si="6">SUM(D20:D20)</f>
        <v>239643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1"/>
        <v>239643</v>
      </c>
      <c r="P19" s="43">
        <f t="shared" si="2"/>
        <v>34.791376306620208</v>
      </c>
      <c r="Q19" s="9"/>
    </row>
    <row r="20" spans="1:120">
      <c r="A20" s="12"/>
      <c r="B20" s="44">
        <v>572</v>
      </c>
      <c r="C20" s="20" t="s">
        <v>37</v>
      </c>
      <c r="D20" s="46">
        <v>239643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239643</v>
      </c>
      <c r="P20" s="47">
        <f t="shared" si="2"/>
        <v>34.791376306620208</v>
      </c>
      <c r="Q20" s="9"/>
    </row>
    <row r="21" spans="1:120" ht="15.75">
      <c r="A21" s="28" t="s">
        <v>39</v>
      </c>
      <c r="B21" s="29"/>
      <c r="C21" s="30"/>
      <c r="D21" s="31">
        <f t="shared" ref="D21:N21" si="7">SUM(D22:D22)</f>
        <v>1577462</v>
      </c>
      <c r="E21" s="31">
        <f t="shared" si="7"/>
        <v>671909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1"/>
        <v>2249371</v>
      </c>
      <c r="P21" s="43">
        <f t="shared" si="2"/>
        <v>326.56373403019745</v>
      </c>
      <c r="Q21" s="9"/>
    </row>
    <row r="22" spans="1:120" ht="15.75" thickBot="1">
      <c r="A22" s="12"/>
      <c r="B22" s="44">
        <v>581</v>
      </c>
      <c r="C22" s="20" t="s">
        <v>82</v>
      </c>
      <c r="D22" s="46">
        <v>1577462</v>
      </c>
      <c r="E22" s="46">
        <v>671909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2249371</v>
      </c>
      <c r="P22" s="47">
        <f t="shared" si="2"/>
        <v>326.56373403019745</v>
      </c>
      <c r="Q22" s="9"/>
    </row>
    <row r="23" spans="1:120" ht="16.5" thickBot="1">
      <c r="A23" s="14" t="s">
        <v>10</v>
      </c>
      <c r="B23" s="23"/>
      <c r="C23" s="22"/>
      <c r="D23" s="15">
        <f>SUM(D5,D12,D15,D17,D19,D21)</f>
        <v>7016395</v>
      </c>
      <c r="E23" s="15">
        <f t="shared" ref="E23:N23" si="8">SUM(E5,E12,E15,E17,E19,E21)</f>
        <v>1961630</v>
      </c>
      <c r="F23" s="15">
        <f t="shared" si="8"/>
        <v>584999</v>
      </c>
      <c r="G23" s="15">
        <f t="shared" si="8"/>
        <v>448579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8"/>
        <v>0</v>
      </c>
      <c r="O23" s="15">
        <f t="shared" si="1"/>
        <v>10011603</v>
      </c>
      <c r="P23" s="37">
        <f t="shared" si="2"/>
        <v>1453.4847560975609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93" t="s">
        <v>83</v>
      </c>
      <c r="N25" s="93"/>
      <c r="O25" s="93"/>
      <c r="P25" s="41">
        <v>6888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1677738</v>
      </c>
      <c r="E5" s="26">
        <f t="shared" si="0"/>
        <v>0</v>
      </c>
      <c r="F5" s="26">
        <f t="shared" si="0"/>
        <v>581849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2259587</v>
      </c>
      <c r="O5" s="32">
        <f t="shared" ref="O5:O23" si="2">(N5/O$25)</f>
        <v>329.77043199065969</v>
      </c>
      <c r="P5" s="6"/>
    </row>
    <row r="6" spans="1:133">
      <c r="A6" s="12"/>
      <c r="B6" s="44">
        <v>511</v>
      </c>
      <c r="C6" s="20" t="s">
        <v>19</v>
      </c>
      <c r="D6" s="46">
        <v>78811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78811</v>
      </c>
      <c r="O6" s="47">
        <f t="shared" si="2"/>
        <v>11.501897256275541</v>
      </c>
      <c r="P6" s="9"/>
    </row>
    <row r="7" spans="1:133">
      <c r="A7" s="12"/>
      <c r="B7" s="44">
        <v>512</v>
      </c>
      <c r="C7" s="20" t="s">
        <v>20</v>
      </c>
      <c r="D7" s="46">
        <v>173815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173815</v>
      </c>
      <c r="O7" s="47">
        <f t="shared" si="2"/>
        <v>25.367046117921774</v>
      </c>
      <c r="P7" s="9"/>
    </row>
    <row r="8" spans="1:133">
      <c r="A8" s="12"/>
      <c r="B8" s="44">
        <v>513</v>
      </c>
      <c r="C8" s="20" t="s">
        <v>21</v>
      </c>
      <c r="D8" s="46">
        <v>695701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695701</v>
      </c>
      <c r="O8" s="47">
        <f t="shared" si="2"/>
        <v>101.53254524226503</v>
      </c>
      <c r="P8" s="9"/>
    </row>
    <row r="9" spans="1:133">
      <c r="A9" s="12"/>
      <c r="B9" s="44">
        <v>515</v>
      </c>
      <c r="C9" s="20" t="s">
        <v>22</v>
      </c>
      <c r="D9" s="46">
        <v>160627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160627</v>
      </c>
      <c r="O9" s="47">
        <f t="shared" si="2"/>
        <v>23.442352597781671</v>
      </c>
      <c r="P9" s="9"/>
    </row>
    <row r="10" spans="1:133">
      <c r="A10" s="12"/>
      <c r="B10" s="44">
        <v>517</v>
      </c>
      <c r="C10" s="20" t="s">
        <v>23</v>
      </c>
      <c r="D10" s="46">
        <v>126988</v>
      </c>
      <c r="E10" s="46">
        <v>0</v>
      </c>
      <c r="F10" s="46">
        <v>581849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708837</v>
      </c>
      <c r="O10" s="47">
        <f t="shared" si="2"/>
        <v>103.44964973730298</v>
      </c>
      <c r="P10" s="9"/>
    </row>
    <row r="11" spans="1:133">
      <c r="A11" s="12"/>
      <c r="B11" s="44">
        <v>519</v>
      </c>
      <c r="C11" s="20" t="s">
        <v>55</v>
      </c>
      <c r="D11" s="46">
        <v>441796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441796</v>
      </c>
      <c r="O11" s="47">
        <f t="shared" si="2"/>
        <v>64.476941039112674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2777460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2777460</v>
      </c>
      <c r="O12" s="43">
        <f t="shared" si="2"/>
        <v>405.35026269702274</v>
      </c>
      <c r="P12" s="10"/>
    </row>
    <row r="13" spans="1:133">
      <c r="A13" s="12"/>
      <c r="B13" s="44">
        <v>521</v>
      </c>
      <c r="C13" s="20" t="s">
        <v>26</v>
      </c>
      <c r="D13" s="46">
        <v>2402896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2402896</v>
      </c>
      <c r="O13" s="47">
        <f t="shared" si="2"/>
        <v>350.68534734384122</v>
      </c>
      <c r="P13" s="9"/>
    </row>
    <row r="14" spans="1:133">
      <c r="A14" s="12"/>
      <c r="B14" s="44">
        <v>524</v>
      </c>
      <c r="C14" s="20" t="s">
        <v>27</v>
      </c>
      <c r="D14" s="46">
        <v>374564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374564</v>
      </c>
      <c r="O14" s="47">
        <f t="shared" si="2"/>
        <v>54.664915353181556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804128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804128</v>
      </c>
      <c r="O15" s="43">
        <f t="shared" si="2"/>
        <v>117.35668417980152</v>
      </c>
      <c r="P15" s="10"/>
    </row>
    <row r="16" spans="1:133">
      <c r="A16" s="12"/>
      <c r="B16" s="44">
        <v>534</v>
      </c>
      <c r="C16" s="20" t="s">
        <v>56</v>
      </c>
      <c r="D16" s="46">
        <v>804128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804128</v>
      </c>
      <c r="O16" s="47">
        <f t="shared" si="2"/>
        <v>117.35668417980152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1111728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1111728</v>
      </c>
      <c r="O17" s="43">
        <f t="shared" si="2"/>
        <v>162.24868651488617</v>
      </c>
      <c r="P17" s="10"/>
    </row>
    <row r="18" spans="1:119">
      <c r="A18" s="12"/>
      <c r="B18" s="44">
        <v>541</v>
      </c>
      <c r="C18" s="20" t="s">
        <v>57</v>
      </c>
      <c r="D18" s="46">
        <v>0</v>
      </c>
      <c r="E18" s="46">
        <v>1111728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1111728</v>
      </c>
      <c r="O18" s="47">
        <f t="shared" si="2"/>
        <v>162.24868651488617</v>
      </c>
      <c r="P18" s="9"/>
    </row>
    <row r="19" spans="1:119" ht="15.75">
      <c r="A19" s="28" t="s">
        <v>36</v>
      </c>
      <c r="B19" s="29"/>
      <c r="C19" s="30"/>
      <c r="D19" s="31">
        <f t="shared" ref="D19:M19" si="6">SUM(D20:D20)</f>
        <v>86258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86258</v>
      </c>
      <c r="O19" s="43">
        <f t="shared" si="2"/>
        <v>12.588733216579101</v>
      </c>
      <c r="P19" s="9"/>
    </row>
    <row r="20" spans="1:119">
      <c r="A20" s="12"/>
      <c r="B20" s="44">
        <v>572</v>
      </c>
      <c r="C20" s="20" t="s">
        <v>59</v>
      </c>
      <c r="D20" s="46">
        <v>86258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86258</v>
      </c>
      <c r="O20" s="47">
        <f t="shared" si="2"/>
        <v>12.588733216579101</v>
      </c>
      <c r="P20" s="9"/>
    </row>
    <row r="21" spans="1:119" ht="15.75">
      <c r="A21" s="28" t="s">
        <v>60</v>
      </c>
      <c r="B21" s="29"/>
      <c r="C21" s="30"/>
      <c r="D21" s="31">
        <f t="shared" ref="D21:M21" si="7">SUM(D22:D22)</f>
        <v>1350188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1350188</v>
      </c>
      <c r="O21" s="43">
        <f t="shared" si="2"/>
        <v>197.05020431990658</v>
      </c>
      <c r="P21" s="9"/>
    </row>
    <row r="22" spans="1:119" ht="15.75" thickBot="1">
      <c r="A22" s="12"/>
      <c r="B22" s="44">
        <v>581</v>
      </c>
      <c r="C22" s="20" t="s">
        <v>61</v>
      </c>
      <c r="D22" s="46">
        <v>1350188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1350188</v>
      </c>
      <c r="O22" s="47">
        <f t="shared" si="2"/>
        <v>197.05020431990658</v>
      </c>
      <c r="P22" s="9"/>
    </row>
    <row r="23" spans="1:119" ht="16.5" thickBot="1">
      <c r="A23" s="14" t="s">
        <v>10</v>
      </c>
      <c r="B23" s="23"/>
      <c r="C23" s="22"/>
      <c r="D23" s="15">
        <f>SUM(D5,D12,D15,D17,D19,D21)</f>
        <v>6695772</v>
      </c>
      <c r="E23" s="15">
        <f t="shared" ref="E23:M23" si="8">SUM(E5,E12,E15,E17,E19,E21)</f>
        <v>1111728</v>
      </c>
      <c r="F23" s="15">
        <f t="shared" si="8"/>
        <v>581849</v>
      </c>
      <c r="G23" s="15">
        <f t="shared" si="8"/>
        <v>0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8389349</v>
      </c>
      <c r="O23" s="37">
        <f t="shared" si="2"/>
        <v>1224.3650029188559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77</v>
      </c>
      <c r="M25" s="93"/>
      <c r="N25" s="93"/>
      <c r="O25" s="41">
        <v>6852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1736108</v>
      </c>
      <c r="E5" s="26">
        <f t="shared" si="0"/>
        <v>167365</v>
      </c>
      <c r="F5" s="26">
        <f t="shared" si="0"/>
        <v>583814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2487287</v>
      </c>
      <c r="O5" s="32">
        <f t="shared" ref="O5:O26" si="2">(N5/O$28)</f>
        <v>368.54156171284637</v>
      </c>
      <c r="P5" s="6"/>
    </row>
    <row r="6" spans="1:133">
      <c r="A6" s="12"/>
      <c r="B6" s="44">
        <v>511</v>
      </c>
      <c r="C6" s="20" t="s">
        <v>19</v>
      </c>
      <c r="D6" s="46">
        <v>72941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72941</v>
      </c>
      <c r="O6" s="47">
        <f t="shared" si="2"/>
        <v>10.807675211142392</v>
      </c>
      <c r="P6" s="9"/>
    </row>
    <row r="7" spans="1:133">
      <c r="A7" s="12"/>
      <c r="B7" s="44">
        <v>512</v>
      </c>
      <c r="C7" s="20" t="s">
        <v>20</v>
      </c>
      <c r="D7" s="46">
        <v>172582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172582</v>
      </c>
      <c r="O7" s="47">
        <f t="shared" si="2"/>
        <v>25.571492072899687</v>
      </c>
      <c r="P7" s="9"/>
    </row>
    <row r="8" spans="1:133">
      <c r="A8" s="12"/>
      <c r="B8" s="44">
        <v>513</v>
      </c>
      <c r="C8" s="20" t="s">
        <v>21</v>
      </c>
      <c r="D8" s="46">
        <v>736065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736065</v>
      </c>
      <c r="O8" s="47">
        <f t="shared" si="2"/>
        <v>109.06282412209217</v>
      </c>
      <c r="P8" s="9"/>
    </row>
    <row r="9" spans="1:133">
      <c r="A9" s="12"/>
      <c r="B9" s="44">
        <v>515</v>
      </c>
      <c r="C9" s="20" t="s">
        <v>22</v>
      </c>
      <c r="D9" s="46">
        <v>166821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166821</v>
      </c>
      <c r="O9" s="47">
        <f t="shared" si="2"/>
        <v>24.717884130982366</v>
      </c>
      <c r="P9" s="9"/>
    </row>
    <row r="10" spans="1:133">
      <c r="A10" s="12"/>
      <c r="B10" s="44">
        <v>517</v>
      </c>
      <c r="C10" s="20" t="s">
        <v>23</v>
      </c>
      <c r="D10" s="46">
        <v>78607</v>
      </c>
      <c r="E10" s="46">
        <v>167365</v>
      </c>
      <c r="F10" s="46">
        <v>583814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829786</v>
      </c>
      <c r="O10" s="47">
        <f t="shared" si="2"/>
        <v>122.94947399614757</v>
      </c>
      <c r="P10" s="9"/>
    </row>
    <row r="11" spans="1:133">
      <c r="A11" s="12"/>
      <c r="B11" s="44">
        <v>519</v>
      </c>
      <c r="C11" s="20" t="s">
        <v>55</v>
      </c>
      <c r="D11" s="46">
        <v>509092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509092</v>
      </c>
      <c r="O11" s="47">
        <f t="shared" si="2"/>
        <v>75.432212179582166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2732094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2732094</v>
      </c>
      <c r="O12" s="43">
        <f t="shared" si="2"/>
        <v>404.81463920580825</v>
      </c>
      <c r="P12" s="10"/>
    </row>
    <row r="13" spans="1:133">
      <c r="A13" s="12"/>
      <c r="B13" s="44">
        <v>521</v>
      </c>
      <c r="C13" s="20" t="s">
        <v>26</v>
      </c>
      <c r="D13" s="46">
        <v>2390362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2390362</v>
      </c>
      <c r="O13" s="47">
        <f t="shared" si="2"/>
        <v>354.18017484071714</v>
      </c>
      <c r="P13" s="9"/>
    </row>
    <row r="14" spans="1:133">
      <c r="A14" s="12"/>
      <c r="B14" s="44">
        <v>524</v>
      </c>
      <c r="C14" s="20" t="s">
        <v>27</v>
      </c>
      <c r="D14" s="46">
        <v>341732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341732</v>
      </c>
      <c r="O14" s="47">
        <f t="shared" si="2"/>
        <v>50.634464365091127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969129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969129</v>
      </c>
      <c r="O15" s="43">
        <f t="shared" si="2"/>
        <v>143.59594013927989</v>
      </c>
      <c r="P15" s="10"/>
    </row>
    <row r="16" spans="1:133">
      <c r="A16" s="12"/>
      <c r="B16" s="44">
        <v>534</v>
      </c>
      <c r="C16" s="20" t="s">
        <v>56</v>
      </c>
      <c r="D16" s="46">
        <v>969129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969129</v>
      </c>
      <c r="O16" s="47">
        <f t="shared" si="2"/>
        <v>143.59594013927989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SUM(D18:D19)</f>
        <v>100</v>
      </c>
      <c r="E17" s="31">
        <f t="shared" si="5"/>
        <v>1493584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1493684</v>
      </c>
      <c r="O17" s="43">
        <f t="shared" si="2"/>
        <v>221.31930656393538</v>
      </c>
      <c r="P17" s="10"/>
    </row>
    <row r="18" spans="1:119">
      <c r="A18" s="12"/>
      <c r="B18" s="44">
        <v>541</v>
      </c>
      <c r="C18" s="20" t="s">
        <v>57</v>
      </c>
      <c r="D18" s="46">
        <v>0</v>
      </c>
      <c r="E18" s="46">
        <v>1493584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1493584</v>
      </c>
      <c r="O18" s="47">
        <f t="shared" si="2"/>
        <v>221.304489554008</v>
      </c>
      <c r="P18" s="9"/>
    </row>
    <row r="19" spans="1:119">
      <c r="A19" s="12"/>
      <c r="B19" s="44">
        <v>545</v>
      </c>
      <c r="C19" s="20" t="s">
        <v>74</v>
      </c>
      <c r="D19" s="46">
        <v>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100</v>
      </c>
      <c r="O19" s="47">
        <f t="shared" si="2"/>
        <v>1.4817009927396652E-2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250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250</v>
      </c>
      <c r="O20" s="43">
        <f t="shared" si="2"/>
        <v>3.7042524818491629E-2</v>
      </c>
      <c r="P20" s="10"/>
    </row>
    <row r="21" spans="1:119">
      <c r="A21" s="13"/>
      <c r="B21" s="45">
        <v>559</v>
      </c>
      <c r="C21" s="21" t="s">
        <v>33</v>
      </c>
      <c r="D21" s="46">
        <v>250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250</v>
      </c>
      <c r="O21" s="47">
        <f t="shared" si="2"/>
        <v>3.7042524818491629E-2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148160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148160</v>
      </c>
      <c r="O22" s="43">
        <f t="shared" si="2"/>
        <v>21.952881908430879</v>
      </c>
      <c r="P22" s="9"/>
    </row>
    <row r="23" spans="1:119">
      <c r="A23" s="12"/>
      <c r="B23" s="44">
        <v>572</v>
      </c>
      <c r="C23" s="20" t="s">
        <v>59</v>
      </c>
      <c r="D23" s="46">
        <v>148160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148160</v>
      </c>
      <c r="O23" s="47">
        <f t="shared" si="2"/>
        <v>21.952881908430879</v>
      </c>
      <c r="P23" s="9"/>
    </row>
    <row r="24" spans="1:119" ht="15.75">
      <c r="A24" s="28" t="s">
        <v>60</v>
      </c>
      <c r="B24" s="29"/>
      <c r="C24" s="30"/>
      <c r="D24" s="31">
        <f t="shared" ref="D24:M24" si="8">SUM(D25:D25)</f>
        <v>1547229</v>
      </c>
      <c r="E24" s="31">
        <f t="shared" si="8"/>
        <v>6042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1553271</v>
      </c>
      <c r="O24" s="43">
        <f t="shared" si="2"/>
        <v>230.14831826937325</v>
      </c>
      <c r="P24" s="9"/>
    </row>
    <row r="25" spans="1:119" ht="15.75" thickBot="1">
      <c r="A25" s="12"/>
      <c r="B25" s="44">
        <v>581</v>
      </c>
      <c r="C25" s="20" t="s">
        <v>61</v>
      </c>
      <c r="D25" s="46">
        <v>1547229</v>
      </c>
      <c r="E25" s="46">
        <v>6042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1553271</v>
      </c>
      <c r="O25" s="47">
        <f t="shared" si="2"/>
        <v>230.14831826937325</v>
      </c>
      <c r="P25" s="9"/>
    </row>
    <row r="26" spans="1:119" ht="16.5" thickBot="1">
      <c r="A26" s="14" t="s">
        <v>10</v>
      </c>
      <c r="B26" s="23"/>
      <c r="C26" s="22"/>
      <c r="D26" s="15">
        <f>SUM(D5,D12,D15,D17,D20,D22,D24)</f>
        <v>7133070</v>
      </c>
      <c r="E26" s="15">
        <f t="shared" ref="E26:M26" si="9">SUM(E5,E12,E15,E17,E20,E22,E24)</f>
        <v>1666991</v>
      </c>
      <c r="F26" s="15">
        <f t="shared" si="9"/>
        <v>583814</v>
      </c>
      <c r="G26" s="15">
        <f t="shared" si="9"/>
        <v>0</v>
      </c>
      <c r="H26" s="15">
        <f t="shared" si="9"/>
        <v>0</v>
      </c>
      <c r="I26" s="15">
        <f t="shared" si="9"/>
        <v>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9383875</v>
      </c>
      <c r="O26" s="37">
        <f t="shared" si="2"/>
        <v>1390.4096903244924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75</v>
      </c>
      <c r="M28" s="93"/>
      <c r="N28" s="93"/>
      <c r="O28" s="41">
        <v>6749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1682518</v>
      </c>
      <c r="E5" s="26">
        <f t="shared" si="0"/>
        <v>167366</v>
      </c>
      <c r="F5" s="26">
        <f t="shared" si="0"/>
        <v>582989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2432873</v>
      </c>
      <c r="O5" s="32">
        <f t="shared" ref="O5:O25" si="2">(N5/O$27)</f>
        <v>362.41218531208102</v>
      </c>
      <c r="P5" s="6"/>
    </row>
    <row r="6" spans="1:133">
      <c r="A6" s="12"/>
      <c r="B6" s="44">
        <v>511</v>
      </c>
      <c r="C6" s="20" t="s">
        <v>19</v>
      </c>
      <c r="D6" s="46">
        <v>87669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87669</v>
      </c>
      <c r="O6" s="47">
        <f t="shared" si="2"/>
        <v>13.05958587814688</v>
      </c>
      <c r="P6" s="9"/>
    </row>
    <row r="7" spans="1:133">
      <c r="A7" s="12"/>
      <c r="B7" s="44">
        <v>512</v>
      </c>
      <c r="C7" s="20" t="s">
        <v>20</v>
      </c>
      <c r="D7" s="46">
        <v>168559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168559</v>
      </c>
      <c r="O7" s="47">
        <f t="shared" si="2"/>
        <v>25.109340086399524</v>
      </c>
      <c r="P7" s="9"/>
    </row>
    <row r="8" spans="1:133">
      <c r="A8" s="12"/>
      <c r="B8" s="44">
        <v>513</v>
      </c>
      <c r="C8" s="20" t="s">
        <v>21</v>
      </c>
      <c r="D8" s="46">
        <v>686248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686248</v>
      </c>
      <c r="O8" s="47">
        <f t="shared" si="2"/>
        <v>102.22672426634888</v>
      </c>
      <c r="P8" s="9"/>
    </row>
    <row r="9" spans="1:133">
      <c r="A9" s="12"/>
      <c r="B9" s="44">
        <v>515</v>
      </c>
      <c r="C9" s="20" t="s">
        <v>22</v>
      </c>
      <c r="D9" s="46">
        <v>173460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173460</v>
      </c>
      <c r="O9" s="47">
        <f t="shared" si="2"/>
        <v>25.839416058394161</v>
      </c>
      <c r="P9" s="9"/>
    </row>
    <row r="10" spans="1:133">
      <c r="A10" s="12"/>
      <c r="B10" s="44">
        <v>517</v>
      </c>
      <c r="C10" s="20" t="s">
        <v>23</v>
      </c>
      <c r="D10" s="46">
        <v>78306</v>
      </c>
      <c r="E10" s="46">
        <v>167366</v>
      </c>
      <c r="F10" s="46">
        <v>582989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828661</v>
      </c>
      <c r="O10" s="47">
        <f t="shared" si="2"/>
        <v>123.44123342767764</v>
      </c>
      <c r="P10" s="9"/>
    </row>
    <row r="11" spans="1:133">
      <c r="A11" s="12"/>
      <c r="B11" s="44">
        <v>519</v>
      </c>
      <c r="C11" s="20" t="s">
        <v>55</v>
      </c>
      <c r="D11" s="46">
        <v>488276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488276</v>
      </c>
      <c r="O11" s="47">
        <f t="shared" si="2"/>
        <v>72.735885595113956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2635241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2635241</v>
      </c>
      <c r="O12" s="43">
        <f t="shared" si="2"/>
        <v>392.55787278415016</v>
      </c>
      <c r="P12" s="10"/>
    </row>
    <row r="13" spans="1:133">
      <c r="A13" s="12"/>
      <c r="B13" s="44">
        <v>521</v>
      </c>
      <c r="C13" s="20" t="s">
        <v>26</v>
      </c>
      <c r="D13" s="46">
        <v>2317294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2317294</v>
      </c>
      <c r="O13" s="47">
        <f t="shared" si="2"/>
        <v>345.19499478623567</v>
      </c>
      <c r="P13" s="9"/>
    </row>
    <row r="14" spans="1:133">
      <c r="A14" s="12"/>
      <c r="B14" s="44">
        <v>524</v>
      </c>
      <c r="C14" s="20" t="s">
        <v>27</v>
      </c>
      <c r="D14" s="46">
        <v>317947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317947</v>
      </c>
      <c r="O14" s="47">
        <f t="shared" si="2"/>
        <v>47.362877997914495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777854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777854</v>
      </c>
      <c r="O15" s="43">
        <f t="shared" si="2"/>
        <v>115.87278415015642</v>
      </c>
      <c r="P15" s="10"/>
    </row>
    <row r="16" spans="1:133">
      <c r="A16" s="12"/>
      <c r="B16" s="44">
        <v>534</v>
      </c>
      <c r="C16" s="20" t="s">
        <v>56</v>
      </c>
      <c r="D16" s="46">
        <v>777854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777854</v>
      </c>
      <c r="O16" s="47">
        <f t="shared" si="2"/>
        <v>115.87278415015642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1283507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1283507</v>
      </c>
      <c r="O17" s="43">
        <f t="shared" si="2"/>
        <v>191.19722925666616</v>
      </c>
      <c r="P17" s="10"/>
    </row>
    <row r="18" spans="1:119">
      <c r="A18" s="12"/>
      <c r="B18" s="44">
        <v>541</v>
      </c>
      <c r="C18" s="20" t="s">
        <v>57</v>
      </c>
      <c r="D18" s="46">
        <v>0</v>
      </c>
      <c r="E18" s="46">
        <v>1283507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1283507</v>
      </c>
      <c r="O18" s="47">
        <f t="shared" si="2"/>
        <v>191.19722925666616</v>
      </c>
      <c r="P18" s="9"/>
    </row>
    <row r="19" spans="1:119" ht="15.75">
      <c r="A19" s="28" t="s">
        <v>34</v>
      </c>
      <c r="B19" s="29"/>
      <c r="C19" s="30"/>
      <c r="D19" s="31">
        <f t="shared" ref="D19:M19" si="6">SUM(D20:D20)</f>
        <v>53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53</v>
      </c>
      <c r="O19" s="43">
        <f t="shared" si="2"/>
        <v>7.8951288544614924E-3</v>
      </c>
      <c r="P19" s="10"/>
    </row>
    <row r="20" spans="1:119">
      <c r="A20" s="12"/>
      <c r="B20" s="44">
        <v>562</v>
      </c>
      <c r="C20" s="20" t="s">
        <v>58</v>
      </c>
      <c r="D20" s="46">
        <v>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53</v>
      </c>
      <c r="O20" s="47">
        <f t="shared" si="2"/>
        <v>7.8951288544614924E-3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96121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96121</v>
      </c>
      <c r="O21" s="43">
        <f t="shared" si="2"/>
        <v>14.318635483390436</v>
      </c>
      <c r="P21" s="9"/>
    </row>
    <row r="22" spans="1:119">
      <c r="A22" s="12"/>
      <c r="B22" s="44">
        <v>572</v>
      </c>
      <c r="C22" s="20" t="s">
        <v>59</v>
      </c>
      <c r="D22" s="46">
        <v>96121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96121</v>
      </c>
      <c r="O22" s="47">
        <f t="shared" si="2"/>
        <v>14.318635483390436</v>
      </c>
      <c r="P22" s="9"/>
    </row>
    <row r="23" spans="1:119" ht="15.75">
      <c r="A23" s="28" t="s">
        <v>60</v>
      </c>
      <c r="B23" s="29"/>
      <c r="C23" s="30"/>
      <c r="D23" s="31">
        <f t="shared" ref="D23:M23" si="8">SUM(D24:D24)</f>
        <v>899561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899561</v>
      </c>
      <c r="O23" s="43">
        <f t="shared" si="2"/>
        <v>134.00283032921197</v>
      </c>
      <c r="P23" s="9"/>
    </row>
    <row r="24" spans="1:119" ht="15.75" thickBot="1">
      <c r="A24" s="12"/>
      <c r="B24" s="44">
        <v>581</v>
      </c>
      <c r="C24" s="20" t="s">
        <v>61</v>
      </c>
      <c r="D24" s="46">
        <v>899561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899561</v>
      </c>
      <c r="O24" s="47">
        <f t="shared" si="2"/>
        <v>134.00283032921197</v>
      </c>
      <c r="P24" s="9"/>
    </row>
    <row r="25" spans="1:119" ht="16.5" thickBot="1">
      <c r="A25" s="14" t="s">
        <v>10</v>
      </c>
      <c r="B25" s="23"/>
      <c r="C25" s="22"/>
      <c r="D25" s="15">
        <f>SUM(D5,D12,D15,D17,D19,D21,D23)</f>
        <v>6091348</v>
      </c>
      <c r="E25" s="15">
        <f t="shared" ref="E25:M25" si="9">SUM(E5,E12,E15,E17,E19,E21,E23)</f>
        <v>1450873</v>
      </c>
      <c r="F25" s="15">
        <f t="shared" si="9"/>
        <v>582989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8125210</v>
      </c>
      <c r="O25" s="37">
        <f t="shared" si="2"/>
        <v>1210.3694324445107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72</v>
      </c>
      <c r="M27" s="93"/>
      <c r="N27" s="93"/>
      <c r="O27" s="41">
        <v>6713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5041533</v>
      </c>
      <c r="E5" s="26">
        <f t="shared" si="0"/>
        <v>0</v>
      </c>
      <c r="F5" s="26">
        <f t="shared" si="0"/>
        <v>166894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5208427</v>
      </c>
      <c r="O5" s="32">
        <f t="shared" ref="O5:O27" si="2">(N5/O$29)</f>
        <v>785.22945876677215</v>
      </c>
      <c r="P5" s="6"/>
    </row>
    <row r="6" spans="1:133">
      <c r="A6" s="12"/>
      <c r="B6" s="44">
        <v>511</v>
      </c>
      <c r="C6" s="20" t="s">
        <v>19</v>
      </c>
      <c r="D6" s="46">
        <v>108235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108235</v>
      </c>
      <c r="O6" s="47">
        <f t="shared" si="2"/>
        <v>16.317654153475051</v>
      </c>
      <c r="P6" s="9"/>
    </row>
    <row r="7" spans="1:133">
      <c r="A7" s="12"/>
      <c r="B7" s="44">
        <v>512</v>
      </c>
      <c r="C7" s="20" t="s">
        <v>20</v>
      </c>
      <c r="D7" s="46">
        <v>165349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165349</v>
      </c>
      <c r="O7" s="47">
        <f t="shared" si="2"/>
        <v>24.928237599879392</v>
      </c>
      <c r="P7" s="9"/>
    </row>
    <row r="8" spans="1:133">
      <c r="A8" s="12"/>
      <c r="B8" s="44">
        <v>513</v>
      </c>
      <c r="C8" s="20" t="s">
        <v>21</v>
      </c>
      <c r="D8" s="46">
        <v>650187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650187</v>
      </c>
      <c r="O8" s="47">
        <f t="shared" si="2"/>
        <v>98.023066485753048</v>
      </c>
      <c r="P8" s="9"/>
    </row>
    <row r="9" spans="1:133">
      <c r="A9" s="12"/>
      <c r="B9" s="44">
        <v>515</v>
      </c>
      <c r="C9" s="20" t="s">
        <v>22</v>
      </c>
      <c r="D9" s="46">
        <v>151942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151942</v>
      </c>
      <c r="O9" s="47">
        <f t="shared" si="2"/>
        <v>22.906980250263832</v>
      </c>
      <c r="P9" s="9"/>
    </row>
    <row r="10" spans="1:133">
      <c r="A10" s="12"/>
      <c r="B10" s="44">
        <v>517</v>
      </c>
      <c r="C10" s="20" t="s">
        <v>23</v>
      </c>
      <c r="D10" s="46">
        <v>3214039</v>
      </c>
      <c r="E10" s="46">
        <v>0</v>
      </c>
      <c r="F10" s="46">
        <v>166894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3380933</v>
      </c>
      <c r="O10" s="47">
        <f t="shared" si="2"/>
        <v>509.71400572893111</v>
      </c>
      <c r="P10" s="9"/>
    </row>
    <row r="11" spans="1:133">
      <c r="A11" s="12"/>
      <c r="B11" s="44">
        <v>519</v>
      </c>
      <c r="C11" s="20" t="s">
        <v>55</v>
      </c>
      <c r="D11" s="46">
        <v>751781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751781</v>
      </c>
      <c r="O11" s="47">
        <f t="shared" si="2"/>
        <v>113.33951454846978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2554271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2554271</v>
      </c>
      <c r="O12" s="43">
        <f t="shared" si="2"/>
        <v>385.08533092115181</v>
      </c>
      <c r="P12" s="10"/>
    </row>
    <row r="13" spans="1:133">
      <c r="A13" s="12"/>
      <c r="B13" s="44">
        <v>521</v>
      </c>
      <c r="C13" s="20" t="s">
        <v>26</v>
      </c>
      <c r="D13" s="46">
        <v>2277838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2277838</v>
      </c>
      <c r="O13" s="47">
        <f t="shared" si="2"/>
        <v>343.40992009648727</v>
      </c>
      <c r="P13" s="9"/>
    </row>
    <row r="14" spans="1:133">
      <c r="A14" s="12"/>
      <c r="B14" s="44">
        <v>524</v>
      </c>
      <c r="C14" s="20" t="s">
        <v>27</v>
      </c>
      <c r="D14" s="46">
        <v>276433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276433</v>
      </c>
      <c r="O14" s="47">
        <f t="shared" si="2"/>
        <v>41.675410824664553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987309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987309</v>
      </c>
      <c r="O15" s="43">
        <f t="shared" si="2"/>
        <v>148.84803256445048</v>
      </c>
      <c r="P15" s="10"/>
    </row>
    <row r="16" spans="1:133">
      <c r="A16" s="12"/>
      <c r="B16" s="44">
        <v>534</v>
      </c>
      <c r="C16" s="20" t="s">
        <v>56</v>
      </c>
      <c r="D16" s="46">
        <v>987309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987309</v>
      </c>
      <c r="O16" s="47">
        <f t="shared" si="2"/>
        <v>148.84803256445048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1585522</v>
      </c>
      <c r="F17" s="31">
        <f t="shared" si="5"/>
        <v>0</v>
      </c>
      <c r="G17" s="31">
        <f t="shared" si="5"/>
        <v>259833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1845355</v>
      </c>
      <c r="O17" s="43">
        <f t="shared" si="2"/>
        <v>278.20820141715666</v>
      </c>
      <c r="P17" s="10"/>
    </row>
    <row r="18" spans="1:119">
      <c r="A18" s="12"/>
      <c r="B18" s="44">
        <v>541</v>
      </c>
      <c r="C18" s="20" t="s">
        <v>57</v>
      </c>
      <c r="D18" s="46">
        <v>0</v>
      </c>
      <c r="E18" s="46">
        <v>1585522</v>
      </c>
      <c r="F18" s="46">
        <v>0</v>
      </c>
      <c r="G18" s="46">
        <v>259833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1845355</v>
      </c>
      <c r="O18" s="47">
        <f t="shared" si="2"/>
        <v>278.20820141715666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5250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5250</v>
      </c>
      <c r="O19" s="43">
        <f t="shared" si="2"/>
        <v>0.79149706015377652</v>
      </c>
      <c r="P19" s="10"/>
    </row>
    <row r="20" spans="1:119">
      <c r="A20" s="13"/>
      <c r="B20" s="45">
        <v>559</v>
      </c>
      <c r="C20" s="21" t="s">
        <v>33</v>
      </c>
      <c r="D20" s="46">
        <v>5250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5250</v>
      </c>
      <c r="O20" s="47">
        <f t="shared" si="2"/>
        <v>0.79149706015377652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49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49</v>
      </c>
      <c r="O21" s="43">
        <f t="shared" si="2"/>
        <v>7.3873058947685815E-3</v>
      </c>
      <c r="P21" s="10"/>
    </row>
    <row r="22" spans="1:119">
      <c r="A22" s="12"/>
      <c r="B22" s="44">
        <v>562</v>
      </c>
      <c r="C22" s="20" t="s">
        <v>58</v>
      </c>
      <c r="D22" s="46">
        <v>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49</v>
      </c>
      <c r="O22" s="47">
        <f t="shared" si="2"/>
        <v>7.3873058947685815E-3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115844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115844</v>
      </c>
      <c r="O23" s="43">
        <f t="shared" si="2"/>
        <v>17.464797225991255</v>
      </c>
      <c r="P23" s="9"/>
    </row>
    <row r="24" spans="1:119">
      <c r="A24" s="12"/>
      <c r="B24" s="44">
        <v>572</v>
      </c>
      <c r="C24" s="20" t="s">
        <v>59</v>
      </c>
      <c r="D24" s="46">
        <v>115844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115844</v>
      </c>
      <c r="O24" s="47">
        <f t="shared" si="2"/>
        <v>17.464797225991255</v>
      </c>
      <c r="P24" s="9"/>
    </row>
    <row r="25" spans="1:119" ht="15.75">
      <c r="A25" s="28" t="s">
        <v>60</v>
      </c>
      <c r="B25" s="29"/>
      <c r="C25" s="30"/>
      <c r="D25" s="31">
        <f t="shared" ref="D25:M25" si="9">SUM(D26:D26)</f>
        <v>557072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557072</v>
      </c>
      <c r="O25" s="43">
        <f t="shared" si="2"/>
        <v>83.984923865520884</v>
      </c>
      <c r="P25" s="9"/>
    </row>
    <row r="26" spans="1:119" ht="15.75" thickBot="1">
      <c r="A26" s="12"/>
      <c r="B26" s="44">
        <v>581</v>
      </c>
      <c r="C26" s="20" t="s">
        <v>61</v>
      </c>
      <c r="D26" s="46">
        <v>557072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557072</v>
      </c>
      <c r="O26" s="47">
        <f t="shared" si="2"/>
        <v>83.984923865520884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SUM(D5,D12,D15,D17,D19,D21,D23,D25)</f>
        <v>9261328</v>
      </c>
      <c r="E27" s="15">
        <f t="shared" si="10"/>
        <v>1585522</v>
      </c>
      <c r="F27" s="15">
        <f t="shared" si="10"/>
        <v>166894</v>
      </c>
      <c r="G27" s="15">
        <f t="shared" si="10"/>
        <v>259833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11273577</v>
      </c>
      <c r="O27" s="37">
        <f t="shared" si="2"/>
        <v>1699.6196291270919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70</v>
      </c>
      <c r="M29" s="93"/>
      <c r="N29" s="93"/>
      <c r="O29" s="41">
        <v>6633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7742418</v>
      </c>
      <c r="E5" s="26">
        <f t="shared" si="0"/>
        <v>167366</v>
      </c>
      <c r="F5" s="26">
        <f t="shared" si="0"/>
        <v>3771903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11681687</v>
      </c>
      <c r="O5" s="32">
        <f t="shared" ref="O5:O25" si="2">(N5/O$27)</f>
        <v>1782.1032799389779</v>
      </c>
      <c r="P5" s="6"/>
    </row>
    <row r="6" spans="1:133">
      <c r="A6" s="12"/>
      <c r="B6" s="44">
        <v>511</v>
      </c>
      <c r="C6" s="20" t="s">
        <v>19</v>
      </c>
      <c r="D6" s="46">
        <v>102212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102212</v>
      </c>
      <c r="O6" s="47">
        <f t="shared" si="2"/>
        <v>15.592982456140351</v>
      </c>
      <c r="P6" s="9"/>
    </row>
    <row r="7" spans="1:133">
      <c r="A7" s="12"/>
      <c r="B7" s="44">
        <v>512</v>
      </c>
      <c r="C7" s="20" t="s">
        <v>20</v>
      </c>
      <c r="D7" s="46">
        <v>161621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161621</v>
      </c>
      <c r="O7" s="47">
        <f t="shared" si="2"/>
        <v>24.656140350877195</v>
      </c>
      <c r="P7" s="9"/>
    </row>
    <row r="8" spans="1:133">
      <c r="A8" s="12"/>
      <c r="B8" s="44">
        <v>513</v>
      </c>
      <c r="C8" s="20" t="s">
        <v>21</v>
      </c>
      <c r="D8" s="46">
        <v>607134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607134</v>
      </c>
      <c r="O8" s="47">
        <f t="shared" si="2"/>
        <v>92.621510297482843</v>
      </c>
      <c r="P8" s="9"/>
    </row>
    <row r="9" spans="1:133">
      <c r="A9" s="12"/>
      <c r="B9" s="44">
        <v>515</v>
      </c>
      <c r="C9" s="20" t="s">
        <v>22</v>
      </c>
      <c r="D9" s="46">
        <v>155536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155536</v>
      </c>
      <c r="O9" s="47">
        <f t="shared" si="2"/>
        <v>23.727841342486652</v>
      </c>
      <c r="P9" s="9"/>
    </row>
    <row r="10" spans="1:133">
      <c r="A10" s="12"/>
      <c r="B10" s="44">
        <v>517</v>
      </c>
      <c r="C10" s="20" t="s">
        <v>23</v>
      </c>
      <c r="D10" s="46">
        <v>1719330</v>
      </c>
      <c r="E10" s="46">
        <v>167366</v>
      </c>
      <c r="F10" s="46">
        <v>3771903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5658599</v>
      </c>
      <c r="O10" s="47">
        <f t="shared" si="2"/>
        <v>863.24927536231883</v>
      </c>
      <c r="P10" s="9"/>
    </row>
    <row r="11" spans="1:133">
      <c r="A11" s="12"/>
      <c r="B11" s="44">
        <v>519</v>
      </c>
      <c r="C11" s="20" t="s">
        <v>55</v>
      </c>
      <c r="D11" s="46">
        <v>4996585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4996585</v>
      </c>
      <c r="O11" s="47">
        <f t="shared" si="2"/>
        <v>762.25553012967202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2568422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2568422</v>
      </c>
      <c r="O12" s="43">
        <f t="shared" si="2"/>
        <v>391.82639206712435</v>
      </c>
      <c r="P12" s="10"/>
    </row>
    <row r="13" spans="1:133">
      <c r="A13" s="12"/>
      <c r="B13" s="44">
        <v>521</v>
      </c>
      <c r="C13" s="20" t="s">
        <v>26</v>
      </c>
      <c r="D13" s="46">
        <v>2305639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2305639</v>
      </c>
      <c r="O13" s="47">
        <f t="shared" si="2"/>
        <v>351.73745232646837</v>
      </c>
      <c r="P13" s="9"/>
    </row>
    <row r="14" spans="1:133">
      <c r="A14" s="12"/>
      <c r="B14" s="44">
        <v>524</v>
      </c>
      <c r="C14" s="20" t="s">
        <v>27</v>
      </c>
      <c r="D14" s="46">
        <v>262783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262783</v>
      </c>
      <c r="O14" s="47">
        <f t="shared" si="2"/>
        <v>40.088939740655988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787945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787945</v>
      </c>
      <c r="O15" s="43">
        <f t="shared" si="2"/>
        <v>120.20518688024409</v>
      </c>
      <c r="P15" s="10"/>
    </row>
    <row r="16" spans="1:133">
      <c r="A16" s="12"/>
      <c r="B16" s="44">
        <v>534</v>
      </c>
      <c r="C16" s="20" t="s">
        <v>56</v>
      </c>
      <c r="D16" s="46">
        <v>787945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787945</v>
      </c>
      <c r="O16" s="47">
        <f t="shared" si="2"/>
        <v>120.20518688024409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990382</v>
      </c>
      <c r="F17" s="31">
        <f t="shared" si="5"/>
        <v>0</v>
      </c>
      <c r="G17" s="31">
        <f t="shared" si="5"/>
        <v>27995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1018377</v>
      </c>
      <c r="O17" s="43">
        <f t="shared" si="2"/>
        <v>155.35881006864989</v>
      </c>
      <c r="P17" s="10"/>
    </row>
    <row r="18" spans="1:119">
      <c r="A18" s="12"/>
      <c r="B18" s="44">
        <v>541</v>
      </c>
      <c r="C18" s="20" t="s">
        <v>57</v>
      </c>
      <c r="D18" s="46">
        <v>0</v>
      </c>
      <c r="E18" s="46">
        <v>990382</v>
      </c>
      <c r="F18" s="46">
        <v>0</v>
      </c>
      <c r="G18" s="46">
        <v>27995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1018377</v>
      </c>
      <c r="O18" s="47">
        <f t="shared" si="2"/>
        <v>155.35881006864989</v>
      </c>
      <c r="P18" s="9"/>
    </row>
    <row r="19" spans="1:119" ht="15.75">
      <c r="A19" s="28" t="s">
        <v>34</v>
      </c>
      <c r="B19" s="29"/>
      <c r="C19" s="30"/>
      <c r="D19" s="31">
        <f t="shared" ref="D19:M19" si="6">SUM(D20:D20)</f>
        <v>54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54</v>
      </c>
      <c r="O19" s="43">
        <f t="shared" si="2"/>
        <v>8.2379862700228835E-3</v>
      </c>
      <c r="P19" s="10"/>
    </row>
    <row r="20" spans="1:119">
      <c r="A20" s="12"/>
      <c r="B20" s="44">
        <v>562</v>
      </c>
      <c r="C20" s="20" t="s">
        <v>58</v>
      </c>
      <c r="D20" s="46">
        <v>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</v>
      </c>
      <c r="O20" s="47">
        <f t="shared" si="2"/>
        <v>8.2379862700228835E-3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99249</v>
      </c>
      <c r="E21" s="31">
        <f t="shared" si="7"/>
        <v>0</v>
      </c>
      <c r="F21" s="31">
        <f t="shared" si="7"/>
        <v>0</v>
      </c>
      <c r="G21" s="31">
        <f t="shared" si="7"/>
        <v>144211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243460</v>
      </c>
      <c r="O21" s="43">
        <f t="shared" si="2"/>
        <v>37.141113653699463</v>
      </c>
      <c r="P21" s="9"/>
    </row>
    <row r="22" spans="1:119">
      <c r="A22" s="12"/>
      <c r="B22" s="44">
        <v>572</v>
      </c>
      <c r="C22" s="20" t="s">
        <v>59</v>
      </c>
      <c r="D22" s="46">
        <v>99249</v>
      </c>
      <c r="E22" s="46">
        <v>0</v>
      </c>
      <c r="F22" s="46">
        <v>0</v>
      </c>
      <c r="G22" s="46">
        <v>144211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243460</v>
      </c>
      <c r="O22" s="47">
        <f t="shared" si="2"/>
        <v>37.141113653699463</v>
      </c>
      <c r="P22" s="9"/>
    </row>
    <row r="23" spans="1:119" ht="15.75">
      <c r="A23" s="28" t="s">
        <v>60</v>
      </c>
      <c r="B23" s="29"/>
      <c r="C23" s="30"/>
      <c r="D23" s="31">
        <f t="shared" ref="D23:M23" si="8">SUM(D24:D24)</f>
        <v>375824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375824</v>
      </c>
      <c r="O23" s="43">
        <f t="shared" si="2"/>
        <v>57.333943554538521</v>
      </c>
      <c r="P23" s="9"/>
    </row>
    <row r="24" spans="1:119" ht="15.75" thickBot="1">
      <c r="A24" s="12"/>
      <c r="B24" s="44">
        <v>581</v>
      </c>
      <c r="C24" s="20" t="s">
        <v>61</v>
      </c>
      <c r="D24" s="46">
        <v>375824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375824</v>
      </c>
      <c r="O24" s="47">
        <f t="shared" si="2"/>
        <v>57.333943554538521</v>
      </c>
      <c r="P24" s="9"/>
    </row>
    <row r="25" spans="1:119" ht="16.5" thickBot="1">
      <c r="A25" s="14" t="s">
        <v>10</v>
      </c>
      <c r="B25" s="23"/>
      <c r="C25" s="22"/>
      <c r="D25" s="15">
        <f>SUM(D5,D12,D15,D17,D19,D21,D23)</f>
        <v>11573912</v>
      </c>
      <c r="E25" s="15">
        <f t="shared" ref="E25:M25" si="9">SUM(E5,E12,E15,E17,E19,E21,E23)</f>
        <v>1157748</v>
      </c>
      <c r="F25" s="15">
        <f t="shared" si="9"/>
        <v>3771903</v>
      </c>
      <c r="G25" s="15">
        <f t="shared" si="9"/>
        <v>172206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16675769</v>
      </c>
      <c r="O25" s="37">
        <f t="shared" si="2"/>
        <v>2543.9769641495041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68</v>
      </c>
      <c r="M27" s="93"/>
      <c r="N27" s="93"/>
      <c r="O27" s="41">
        <v>6555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1383545</v>
      </c>
      <c r="E5" s="26">
        <f t="shared" si="0"/>
        <v>0</v>
      </c>
      <c r="F5" s="26">
        <f t="shared" si="0"/>
        <v>369528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1753073</v>
      </c>
      <c r="O5" s="32">
        <f t="shared" ref="O5:O27" si="2">(N5/O$29)</f>
        <v>270.53595679012346</v>
      </c>
      <c r="P5" s="6"/>
    </row>
    <row r="6" spans="1:133">
      <c r="A6" s="12"/>
      <c r="B6" s="44">
        <v>511</v>
      </c>
      <c r="C6" s="20" t="s">
        <v>19</v>
      </c>
      <c r="D6" s="46">
        <v>62032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62032</v>
      </c>
      <c r="O6" s="47">
        <f t="shared" si="2"/>
        <v>9.5728395061728389</v>
      </c>
      <c r="P6" s="9"/>
    </row>
    <row r="7" spans="1:133">
      <c r="A7" s="12"/>
      <c r="B7" s="44">
        <v>512</v>
      </c>
      <c r="C7" s="20" t="s">
        <v>20</v>
      </c>
      <c r="D7" s="46">
        <v>155144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155144</v>
      </c>
      <c r="O7" s="47">
        <f t="shared" si="2"/>
        <v>23.941975308641975</v>
      </c>
      <c r="P7" s="9"/>
    </row>
    <row r="8" spans="1:133">
      <c r="A8" s="12"/>
      <c r="B8" s="44">
        <v>513</v>
      </c>
      <c r="C8" s="20" t="s">
        <v>21</v>
      </c>
      <c r="D8" s="46">
        <v>520775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520775</v>
      </c>
      <c r="O8" s="47">
        <f t="shared" si="2"/>
        <v>80.366512345679013</v>
      </c>
      <c r="P8" s="9"/>
    </row>
    <row r="9" spans="1:133">
      <c r="A9" s="12"/>
      <c r="B9" s="44">
        <v>515</v>
      </c>
      <c r="C9" s="20" t="s">
        <v>22</v>
      </c>
      <c r="D9" s="46">
        <v>149617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149617</v>
      </c>
      <c r="O9" s="47">
        <f t="shared" si="2"/>
        <v>23.089043209876543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369528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369528</v>
      </c>
      <c r="O10" s="47">
        <f t="shared" si="2"/>
        <v>57.025925925925925</v>
      </c>
      <c r="P10" s="9"/>
    </row>
    <row r="11" spans="1:133">
      <c r="A11" s="12"/>
      <c r="B11" s="44">
        <v>519</v>
      </c>
      <c r="C11" s="20" t="s">
        <v>55</v>
      </c>
      <c r="D11" s="46">
        <v>495977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495977</v>
      </c>
      <c r="O11" s="47">
        <f t="shared" si="2"/>
        <v>76.539660493827157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1989380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1989380</v>
      </c>
      <c r="O12" s="43">
        <f t="shared" si="2"/>
        <v>307.00308641975306</v>
      </c>
      <c r="P12" s="10"/>
    </row>
    <row r="13" spans="1:133">
      <c r="A13" s="12"/>
      <c r="B13" s="44">
        <v>521</v>
      </c>
      <c r="C13" s="20" t="s">
        <v>26</v>
      </c>
      <c r="D13" s="46">
        <v>1783310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1783310</v>
      </c>
      <c r="O13" s="47">
        <f t="shared" si="2"/>
        <v>275.20216049382714</v>
      </c>
      <c r="P13" s="9"/>
    </row>
    <row r="14" spans="1:133">
      <c r="A14" s="12"/>
      <c r="B14" s="44">
        <v>524</v>
      </c>
      <c r="C14" s="20" t="s">
        <v>27</v>
      </c>
      <c r="D14" s="46">
        <v>206070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206070</v>
      </c>
      <c r="O14" s="47">
        <f t="shared" si="2"/>
        <v>31.800925925925927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701982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701982</v>
      </c>
      <c r="O15" s="43">
        <f t="shared" si="2"/>
        <v>108.33055555555555</v>
      </c>
      <c r="P15" s="10"/>
    </row>
    <row r="16" spans="1:133">
      <c r="A16" s="12"/>
      <c r="B16" s="44">
        <v>534</v>
      </c>
      <c r="C16" s="20" t="s">
        <v>56</v>
      </c>
      <c r="D16" s="46">
        <v>701982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701982</v>
      </c>
      <c r="O16" s="47">
        <f t="shared" si="2"/>
        <v>108.33055555555555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0</v>
      </c>
      <c r="E17" s="31">
        <f t="shared" si="5"/>
        <v>1322341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1322341</v>
      </c>
      <c r="O17" s="43">
        <f t="shared" si="2"/>
        <v>204.06496913580247</v>
      </c>
      <c r="P17" s="10"/>
    </row>
    <row r="18" spans="1:119">
      <c r="A18" s="12"/>
      <c r="B18" s="44">
        <v>541</v>
      </c>
      <c r="C18" s="20" t="s">
        <v>57</v>
      </c>
      <c r="D18" s="46">
        <v>0</v>
      </c>
      <c r="E18" s="46">
        <v>1322341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1322341</v>
      </c>
      <c r="O18" s="47">
        <f t="shared" si="2"/>
        <v>204.06496913580247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5250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5250</v>
      </c>
      <c r="O19" s="43">
        <f t="shared" si="2"/>
        <v>0.81018518518518523</v>
      </c>
      <c r="P19" s="10"/>
    </row>
    <row r="20" spans="1:119">
      <c r="A20" s="13"/>
      <c r="B20" s="45">
        <v>559</v>
      </c>
      <c r="C20" s="21" t="s">
        <v>33</v>
      </c>
      <c r="D20" s="46">
        <v>5250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5250</v>
      </c>
      <c r="O20" s="47">
        <f t="shared" si="2"/>
        <v>0.81018518518518523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51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51</v>
      </c>
      <c r="O21" s="43">
        <f t="shared" si="2"/>
        <v>7.8703703703703696E-3</v>
      </c>
      <c r="P21" s="10"/>
    </row>
    <row r="22" spans="1:119">
      <c r="A22" s="12"/>
      <c r="B22" s="44">
        <v>562</v>
      </c>
      <c r="C22" s="20" t="s">
        <v>58</v>
      </c>
      <c r="D22" s="46">
        <v>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51</v>
      </c>
      <c r="O22" s="47">
        <f t="shared" si="2"/>
        <v>7.8703703703703696E-3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207144</v>
      </c>
      <c r="E23" s="31">
        <f t="shared" si="8"/>
        <v>0</v>
      </c>
      <c r="F23" s="31">
        <f t="shared" si="8"/>
        <v>0</v>
      </c>
      <c r="G23" s="31">
        <f t="shared" si="8"/>
        <v>107768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314912</v>
      </c>
      <c r="O23" s="43">
        <f t="shared" si="2"/>
        <v>48.59753086419753</v>
      </c>
      <c r="P23" s="9"/>
    </row>
    <row r="24" spans="1:119">
      <c r="A24" s="12"/>
      <c r="B24" s="44">
        <v>572</v>
      </c>
      <c r="C24" s="20" t="s">
        <v>59</v>
      </c>
      <c r="D24" s="46">
        <v>207144</v>
      </c>
      <c r="E24" s="46">
        <v>0</v>
      </c>
      <c r="F24" s="46">
        <v>0</v>
      </c>
      <c r="G24" s="46">
        <v>107768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314912</v>
      </c>
      <c r="O24" s="47">
        <f t="shared" si="2"/>
        <v>48.59753086419753</v>
      </c>
      <c r="P24" s="9"/>
    </row>
    <row r="25" spans="1:119" ht="15.75">
      <c r="A25" s="28" t="s">
        <v>60</v>
      </c>
      <c r="B25" s="29"/>
      <c r="C25" s="30"/>
      <c r="D25" s="31">
        <f t="shared" ref="D25:M25" si="9">SUM(D26:D26)</f>
        <v>1032740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1032740</v>
      </c>
      <c r="O25" s="43">
        <f t="shared" si="2"/>
        <v>159.37345679012347</v>
      </c>
      <c r="P25" s="9"/>
    </row>
    <row r="26" spans="1:119" ht="15.75" thickBot="1">
      <c r="A26" s="12"/>
      <c r="B26" s="44">
        <v>581</v>
      </c>
      <c r="C26" s="20" t="s">
        <v>61</v>
      </c>
      <c r="D26" s="46">
        <v>1032740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1032740</v>
      </c>
      <c r="O26" s="47">
        <f t="shared" si="2"/>
        <v>159.37345679012347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SUM(D5,D12,D15,D17,D19,D21,D23,D25)</f>
        <v>5320092</v>
      </c>
      <c r="E27" s="15">
        <f t="shared" si="10"/>
        <v>1322341</v>
      </c>
      <c r="F27" s="15">
        <f t="shared" si="10"/>
        <v>369528</v>
      </c>
      <c r="G27" s="15">
        <f t="shared" si="10"/>
        <v>107768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7119729</v>
      </c>
      <c r="O27" s="37">
        <f t="shared" si="2"/>
        <v>1098.723611111111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64</v>
      </c>
      <c r="M29" s="93"/>
      <c r="N29" s="93"/>
      <c r="O29" s="41">
        <v>6480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2024-06-05T20:19:59Z</cp:lastPrinted>
  <dcterms:created xsi:type="dcterms:W3CDTF">2000-08-31T21:26:31Z</dcterms:created>
  <dcterms:modified xsi:type="dcterms:W3CDTF">2024-07-02T15:07:55Z</dcterms:modified>
</cp:coreProperties>
</file>