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2" documentId="11_958438A36B807760E96FD66777A67DB5F21924B6" xr6:coauthVersionLast="47" xr6:coauthVersionMax="47" xr10:uidLastSave="{58295A58-72CE-4113-864D-043AC71CB796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'2007'!$A$1:$O$33</definedName>
    <definedName name="_xlnm.Print_Area" localSheetId="15">'2008'!$A$1:$O$33</definedName>
    <definedName name="_xlnm.Print_Area" localSheetId="14">'2009'!$A$1:$O$32</definedName>
    <definedName name="_xlnm.Print_Area" localSheetId="13">'2010'!$A$1:$O$32</definedName>
    <definedName name="_xlnm.Print_Area" localSheetId="12">'2011'!$A$1:$O$36</definedName>
    <definedName name="_xlnm.Print_Area" localSheetId="11">'2012'!$A$1:$O$39</definedName>
    <definedName name="_xlnm.Print_Area" localSheetId="10">'2013'!$A$1:$O$36</definedName>
    <definedName name="_xlnm.Print_Area" localSheetId="9">'2014'!$A$1:$O$36</definedName>
    <definedName name="_xlnm.Print_Area" localSheetId="8">'2015'!$A$1:$O$33</definedName>
    <definedName name="_xlnm.Print_Area" localSheetId="7">'2016'!$A$1:$O$32</definedName>
    <definedName name="_xlnm.Print_Area" localSheetId="6">'2017'!$A$1:$O$34</definedName>
    <definedName name="_xlnm.Print_Area" localSheetId="5">'2018'!$A$1:$O$34</definedName>
    <definedName name="_xlnm.Print_Area" localSheetId="4">'2019'!$A$1:$O$34</definedName>
    <definedName name="_xlnm.Print_Area" localSheetId="3">'2020'!$A$1:$O$36</definedName>
    <definedName name="_xlnm.Print_Area" localSheetId="2">'2021'!$A$1:$P$36</definedName>
    <definedName name="_xlnm.Print_Area" localSheetId="1">'2022'!$A$1:$P$35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49" l="1"/>
  <c r="F31" i="49"/>
  <c r="G31" i="49"/>
  <c r="H31" i="49"/>
  <c r="I31" i="49"/>
  <c r="J31" i="49"/>
  <c r="K31" i="49"/>
  <c r="L31" i="49"/>
  <c r="M31" i="49"/>
  <c r="N31" i="49"/>
  <c r="D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9" i="49" l="1"/>
  <c r="P29" i="49" s="1"/>
  <c r="O27" i="49"/>
  <c r="P27" i="49" s="1"/>
  <c r="O25" i="49"/>
  <c r="P25" i="49" s="1"/>
  <c r="O13" i="49"/>
  <c r="P13" i="49" s="1"/>
  <c r="O5" i="49"/>
  <c r="P5" i="49" s="1"/>
  <c r="O20" i="49"/>
  <c r="P20" i="49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J31" i="48" s="1"/>
  <c r="I5" i="48"/>
  <c r="H5" i="48"/>
  <c r="G5" i="48"/>
  <c r="F5" i="48"/>
  <c r="E5" i="48"/>
  <c r="D5" i="48"/>
  <c r="O31" i="49" l="1"/>
  <c r="P31" i="49" s="1"/>
  <c r="M31" i="48"/>
  <c r="N31" i="48"/>
  <c r="K31" i="48"/>
  <c r="L31" i="48"/>
  <c r="D31" i="48"/>
  <c r="E31" i="48"/>
  <c r="F31" i="48"/>
  <c r="G31" i="48"/>
  <c r="H31" i="48"/>
  <c r="I31" i="48"/>
  <c r="O29" i="48"/>
  <c r="P29" i="48" s="1"/>
  <c r="O27" i="48"/>
  <c r="P27" i="48" s="1"/>
  <c r="O25" i="48"/>
  <c r="P25" i="48" s="1"/>
  <c r="O20" i="48"/>
  <c r="P20" i="48" s="1"/>
  <c r="O13" i="48"/>
  <c r="P13" i="48" s="1"/>
  <c r="O5" i="48"/>
  <c r="P5" i="48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N28" i="47"/>
  <c r="M28" i="47"/>
  <c r="L28" i="47"/>
  <c r="K28" i="47"/>
  <c r="J28" i="47"/>
  <c r="J32" i="47" s="1"/>
  <c r="I28" i="47"/>
  <c r="H28" i="47"/>
  <c r="G28" i="47"/>
  <c r="F28" i="47"/>
  <c r="E28" i="47"/>
  <c r="D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/>
  <c r="O24" i="47"/>
  <c r="P24" i="47"/>
  <c r="O23" i="47"/>
  <c r="P23" i="47" s="1"/>
  <c r="O22" i="47"/>
  <c r="P22" i="47"/>
  <c r="O21" i="47"/>
  <c r="P21" i="47" s="1"/>
  <c r="N20" i="47"/>
  <c r="M20" i="47"/>
  <c r="L20" i="47"/>
  <c r="K20" i="47"/>
  <c r="J20" i="47"/>
  <c r="I20" i="47"/>
  <c r="H20" i="47"/>
  <c r="O20" i="47" s="1"/>
  <c r="P20" i="47" s="1"/>
  <c r="G20" i="47"/>
  <c r="F20" i="47"/>
  <c r="E20" i="47"/>
  <c r="D20" i="47"/>
  <c r="O19" i="47"/>
  <c r="P19" i="47" s="1"/>
  <c r="O18" i="47"/>
  <c r="P18" i="47"/>
  <c r="O17" i="47"/>
  <c r="P17" i="47" s="1"/>
  <c r="O16" i="47"/>
  <c r="P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/>
  <c r="O9" i="47"/>
  <c r="P9" i="47"/>
  <c r="O8" i="47"/>
  <c r="P8" i="47" s="1"/>
  <c r="O7" i="47"/>
  <c r="P7" i="47"/>
  <c r="O6" i="47"/>
  <c r="P6" i="47" s="1"/>
  <c r="N5" i="47"/>
  <c r="M5" i="47"/>
  <c r="L5" i="47"/>
  <c r="K5" i="47"/>
  <c r="J5" i="47"/>
  <c r="I5" i="47"/>
  <c r="H5" i="47"/>
  <c r="O5" i="47" s="1"/>
  <c r="P5" i="47" s="1"/>
  <c r="G5" i="47"/>
  <c r="F5" i="47"/>
  <c r="E5" i="47"/>
  <c r="D5" i="47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 s="1"/>
  <c r="N22" i="46"/>
  <c r="O22" i="46" s="1"/>
  <c r="N21" i="46"/>
  <c r="O21" i="46"/>
  <c r="M20" i="46"/>
  <c r="L20" i="46"/>
  <c r="K20" i="46"/>
  <c r="J20" i="46"/>
  <c r="I20" i="46"/>
  <c r="H20" i="46"/>
  <c r="G20" i="46"/>
  <c r="F20" i="46"/>
  <c r="N20" i="46" s="1"/>
  <c r="O20" i="46" s="1"/>
  <c r="E20" i="46"/>
  <c r="D20" i="46"/>
  <c r="N19" i="46"/>
  <c r="O19" i="46"/>
  <c r="N18" i="46"/>
  <c r="O18" i="46" s="1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H32" i="46" s="1"/>
  <c r="G5" i="46"/>
  <c r="F5" i="46"/>
  <c r="E5" i="46"/>
  <c r="D5" i="46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/>
  <c r="N20" i="45"/>
  <c r="O20" i="45" s="1"/>
  <c r="N19" i="45"/>
  <c r="O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G30" i="45" s="1"/>
  <c r="F5" i="45"/>
  <c r="E5" i="45"/>
  <c r="D5" i="45"/>
  <c r="J30" i="44"/>
  <c r="K30" i="44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I30" i="44" s="1"/>
  <c r="H22" i="44"/>
  <c r="G22" i="44"/>
  <c r="F22" i="44"/>
  <c r="E22" i="44"/>
  <c r="D22" i="44"/>
  <c r="N21" i="44"/>
  <c r="O21" i="44" s="1"/>
  <c r="N20" i="44"/>
  <c r="O20" i="44" s="1"/>
  <c r="N19" i="44"/>
  <c r="O19" i="44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29" i="43"/>
  <c r="O29" i="43"/>
  <c r="M28" i="43"/>
  <c r="L28" i="43"/>
  <c r="K28" i="43"/>
  <c r="J28" i="43"/>
  <c r="I28" i="43"/>
  <c r="H28" i="43"/>
  <c r="G28" i="43"/>
  <c r="F28" i="43"/>
  <c r="E28" i="43"/>
  <c r="D28" i="43"/>
  <c r="N28" i="43" s="1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N22" i="43" s="1"/>
  <c r="O22" i="43" s="1"/>
  <c r="E22" i="43"/>
  <c r="D22" i="43"/>
  <c r="N21" i="43"/>
  <c r="O21" i="43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27" i="42"/>
  <c r="O27" i="42"/>
  <c r="M26" i="42"/>
  <c r="L26" i="42"/>
  <c r="K26" i="42"/>
  <c r="J26" i="42"/>
  <c r="N26" i="42" s="1"/>
  <c r="O26" i="42" s="1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/>
  <c r="N19" i="42"/>
  <c r="O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I28" i="42" s="1"/>
  <c r="H5" i="42"/>
  <c r="G5" i="42"/>
  <c r="G28" i="42" s="1"/>
  <c r="F5" i="42"/>
  <c r="E5" i="42"/>
  <c r="D5" i="42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/>
  <c r="N19" i="41"/>
  <c r="O19" i="41"/>
  <c r="N18" i="41"/>
  <c r="O18" i="41"/>
  <c r="M17" i="41"/>
  <c r="L17" i="41"/>
  <c r="K17" i="41"/>
  <c r="K29" i="41" s="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L29" i="41" s="1"/>
  <c r="K5" i="41"/>
  <c r="J5" i="41"/>
  <c r="J29" i="41" s="1"/>
  <c r="I5" i="41"/>
  <c r="H5" i="41"/>
  <c r="G5" i="41"/>
  <c r="F5" i="41"/>
  <c r="E5" i="41"/>
  <c r="D5" i="4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/>
  <c r="M23" i="40"/>
  <c r="L23" i="40"/>
  <c r="K23" i="40"/>
  <c r="J23" i="40"/>
  <c r="I23" i="40"/>
  <c r="H23" i="40"/>
  <c r="G23" i="40"/>
  <c r="F23" i="40"/>
  <c r="E23" i="40"/>
  <c r="D23" i="40"/>
  <c r="N22" i="40"/>
  <c r="O22" i="40"/>
  <c r="N21" i="40"/>
  <c r="O21" i="40" s="1"/>
  <c r="N20" i="40"/>
  <c r="O20" i="40" s="1"/>
  <c r="N19" i="40"/>
  <c r="O19" i="40" s="1"/>
  <c r="N18" i="40"/>
  <c r="O18" i="40"/>
  <c r="M17" i="40"/>
  <c r="L17" i="40"/>
  <c r="K17" i="40"/>
  <c r="J17" i="40"/>
  <c r="I17" i="40"/>
  <c r="H17" i="40"/>
  <c r="G17" i="40"/>
  <c r="F17" i="40"/>
  <c r="F29" i="40" s="1"/>
  <c r="E17" i="40"/>
  <c r="E29" i="40" s="1"/>
  <c r="D17" i="40"/>
  <c r="N17" i="40" s="1"/>
  <c r="O17" i="40" s="1"/>
  <c r="N16" i="40"/>
  <c r="O16" i="40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5" i="40" s="1"/>
  <c r="O5" i="40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30" i="39"/>
  <c r="O30" i="39" s="1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M26" i="39"/>
  <c r="L26" i="39"/>
  <c r="K26" i="39"/>
  <c r="J26" i="39"/>
  <c r="I26" i="39"/>
  <c r="H26" i="39"/>
  <c r="G26" i="39"/>
  <c r="N26" i="39" s="1"/>
  <c r="O26" i="39" s="1"/>
  <c r="F26" i="39"/>
  <c r="E26" i="39"/>
  <c r="D26" i="39"/>
  <c r="N25" i="39"/>
  <c r="O25" i="39" s="1"/>
  <c r="M24" i="39"/>
  <c r="L24" i="39"/>
  <c r="K24" i="39"/>
  <c r="K32" i="39" s="1"/>
  <c r="J24" i="39"/>
  <c r="J32" i="39" s="1"/>
  <c r="I24" i="39"/>
  <c r="H24" i="39"/>
  <c r="G24" i="39"/>
  <c r="F24" i="39"/>
  <c r="E24" i="39"/>
  <c r="D24" i="39"/>
  <c r="N23" i="39"/>
  <c r="O23" i="39"/>
  <c r="N22" i="39"/>
  <c r="O22" i="39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N19" i="39"/>
  <c r="O19" i="39" s="1"/>
  <c r="E19" i="39"/>
  <c r="D19" i="39"/>
  <c r="N18" i="39"/>
  <c r="O18" i="39" s="1"/>
  <c r="N17" i="39"/>
  <c r="O17" i="39" s="1"/>
  <c r="N16" i="39"/>
  <c r="O16" i="39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E32" i="39" s="1"/>
  <c r="D12" i="39"/>
  <c r="N12" i="39" s="1"/>
  <c r="O12" i="39" s="1"/>
  <c r="N11" i="39"/>
  <c r="O11" i="39" s="1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5" i="39" s="1"/>
  <c r="O5" i="39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D29" i="38" s="1"/>
  <c r="N26" i="38"/>
  <c r="O26" i="38" s="1"/>
  <c r="M25" i="38"/>
  <c r="L25" i="38"/>
  <c r="K25" i="38"/>
  <c r="J25" i="38"/>
  <c r="I25" i="38"/>
  <c r="H25" i="38"/>
  <c r="G25" i="38"/>
  <c r="F25" i="38"/>
  <c r="F29" i="38" s="1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/>
  <c r="N21" i="38"/>
  <c r="O21" i="38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H29" i="38"/>
  <c r="G5" i="38"/>
  <c r="F5" i="38"/>
  <c r="E5" i="38"/>
  <c r="D5" i="38"/>
  <c r="N31" i="37"/>
  <c r="O31" i="37"/>
  <c r="M30" i="37"/>
  <c r="L30" i="37"/>
  <c r="K30" i="37"/>
  <c r="J30" i="37"/>
  <c r="I30" i="37"/>
  <c r="H30" i="37"/>
  <c r="G30" i="37"/>
  <c r="F30" i="37"/>
  <c r="E30" i="37"/>
  <c r="D30" i="37"/>
  <c r="N29" i="37"/>
  <c r="O29" i="37"/>
  <c r="M28" i="37"/>
  <c r="L28" i="37"/>
  <c r="K28" i="37"/>
  <c r="J28" i="37"/>
  <c r="I28" i="37"/>
  <c r="H28" i="37"/>
  <c r="G28" i="37"/>
  <c r="F28" i="37"/>
  <c r="E28" i="37"/>
  <c r="N28" i="37" s="1"/>
  <c r="O28" i="37" s="1"/>
  <c r="D28" i="37"/>
  <c r="N27" i="37"/>
  <c r="O27" i="37" s="1"/>
  <c r="M26" i="37"/>
  <c r="L26" i="37"/>
  <c r="K26" i="37"/>
  <c r="J26" i="37"/>
  <c r="I26" i="37"/>
  <c r="I32" i="37" s="1"/>
  <c r="H26" i="37"/>
  <c r="H32" i="37" s="1"/>
  <c r="G26" i="37"/>
  <c r="F26" i="37"/>
  <c r="E26" i="37"/>
  <c r="D26" i="37"/>
  <c r="N26" i="37" s="1"/>
  <c r="O26" i="37" s="1"/>
  <c r="N25" i="37"/>
  <c r="O25" i="37" s="1"/>
  <c r="M24" i="37"/>
  <c r="L24" i="37"/>
  <c r="K24" i="37"/>
  <c r="J24" i="37"/>
  <c r="I24" i="37"/>
  <c r="H24" i="37"/>
  <c r="G24" i="37"/>
  <c r="F24" i="37"/>
  <c r="N24" i="37" s="1"/>
  <c r="O24" i="37" s="1"/>
  <c r="E24" i="37"/>
  <c r="D24" i="37"/>
  <c r="N23" i="37"/>
  <c r="O23" i="37" s="1"/>
  <c r="N22" i="37"/>
  <c r="O22" i="37" s="1"/>
  <c r="N21" i="37"/>
  <c r="O21" i="37"/>
  <c r="N20" i="37"/>
  <c r="O20" i="37"/>
  <c r="M19" i="37"/>
  <c r="N19" i="37" s="1"/>
  <c r="O19" i="37" s="1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 s="1"/>
  <c r="N15" i="37"/>
  <c r="O15" i="37" s="1"/>
  <c r="N14" i="37"/>
  <c r="O14" i="37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/>
  <c r="M5" i="37"/>
  <c r="L5" i="37"/>
  <c r="K5" i="37"/>
  <c r="J5" i="37"/>
  <c r="J32" i="37"/>
  <c r="I5" i="37"/>
  <c r="H5" i="37"/>
  <c r="G5" i="37"/>
  <c r="F5" i="37"/>
  <c r="E5" i="37"/>
  <c r="D5" i="37"/>
  <c r="N34" i="36"/>
  <c r="O34" i="36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M30" i="36"/>
  <c r="L30" i="36"/>
  <c r="K30" i="36"/>
  <c r="J30" i="36"/>
  <c r="I30" i="36"/>
  <c r="H30" i="36"/>
  <c r="G30" i="36"/>
  <c r="F30" i="36"/>
  <c r="N30" i="36" s="1"/>
  <c r="O30" i="36" s="1"/>
  <c r="E30" i="36"/>
  <c r="D30" i="36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/>
  <c r="N24" i="36"/>
  <c r="O24" i="36"/>
  <c r="N23" i="36"/>
  <c r="O23" i="36" s="1"/>
  <c r="N22" i="36"/>
  <c r="O22" i="36" s="1"/>
  <c r="N21" i="36"/>
  <c r="O21" i="36" s="1"/>
  <c r="M20" i="36"/>
  <c r="L20" i="36"/>
  <c r="K20" i="36"/>
  <c r="K35" i="36" s="1"/>
  <c r="J20" i="36"/>
  <c r="J35" i="36" s="1"/>
  <c r="I20" i="36"/>
  <c r="H20" i="36"/>
  <c r="G20" i="36"/>
  <c r="F20" i="36"/>
  <c r="E20" i="36"/>
  <c r="D20" i="36"/>
  <c r="N19" i="36"/>
  <c r="O19" i="36" s="1"/>
  <c r="N18" i="36"/>
  <c r="O18" i="36"/>
  <c r="N17" i="36"/>
  <c r="O17" i="36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31" i="35"/>
  <c r="O31" i="35" s="1"/>
  <c r="N30" i="35"/>
  <c r="O30" i="35" s="1"/>
  <c r="M29" i="35"/>
  <c r="L29" i="35"/>
  <c r="K29" i="35"/>
  <c r="J29" i="35"/>
  <c r="I29" i="35"/>
  <c r="H29" i="35"/>
  <c r="H32" i="35" s="1"/>
  <c r="G29" i="35"/>
  <c r="N29" i="35" s="1"/>
  <c r="O29" i="35" s="1"/>
  <c r="F29" i="35"/>
  <c r="E29" i="35"/>
  <c r="D29" i="35"/>
  <c r="N28" i="35"/>
  <c r="O28" i="35" s="1"/>
  <c r="M27" i="35"/>
  <c r="L27" i="35"/>
  <c r="K27" i="35"/>
  <c r="J27" i="35"/>
  <c r="I27" i="35"/>
  <c r="H27" i="35"/>
  <c r="G27" i="35"/>
  <c r="N27" i="35" s="1"/>
  <c r="O27" i="35" s="1"/>
  <c r="F27" i="35"/>
  <c r="E27" i="35"/>
  <c r="D27" i="35"/>
  <c r="N26" i="35"/>
  <c r="O26" i="35" s="1"/>
  <c r="M25" i="35"/>
  <c r="L25" i="35"/>
  <c r="K25" i="35"/>
  <c r="J25" i="35"/>
  <c r="I25" i="35"/>
  <c r="N25" i="35" s="1"/>
  <c r="O25" i="35" s="1"/>
  <c r="H25" i="35"/>
  <c r="G25" i="35"/>
  <c r="F25" i="35"/>
  <c r="E25" i="35"/>
  <c r="D25" i="35"/>
  <c r="N24" i="35"/>
  <c r="O24" i="35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/>
  <c r="N15" i="35"/>
  <c r="O15" i="35" s="1"/>
  <c r="N14" i="35"/>
  <c r="O14" i="35" s="1"/>
  <c r="M13" i="35"/>
  <c r="L13" i="35"/>
  <c r="K13" i="35"/>
  <c r="J13" i="35"/>
  <c r="J32" i="35" s="1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/>
  <c r="N18" i="34"/>
  <c r="O18" i="34"/>
  <c r="N17" i="34"/>
  <c r="O17" i="34"/>
  <c r="N16" i="34"/>
  <c r="O16" i="34"/>
  <c r="M15" i="34"/>
  <c r="L15" i="34"/>
  <c r="K15" i="34"/>
  <c r="J15" i="34"/>
  <c r="I15" i="34"/>
  <c r="H15" i="34"/>
  <c r="G15" i="34"/>
  <c r="F15" i="34"/>
  <c r="E15" i="34"/>
  <c r="N15" i="34" s="1"/>
  <c r="O15" i="34" s="1"/>
  <c r="D15" i="34"/>
  <c r="N14" i="34"/>
  <c r="O14" i="34" s="1"/>
  <c r="N13" i="34"/>
  <c r="O13" i="34"/>
  <c r="N12" i="34"/>
  <c r="O12" i="34" s="1"/>
  <c r="M11" i="34"/>
  <c r="L11" i="34"/>
  <c r="K11" i="34"/>
  <c r="J11" i="34"/>
  <c r="N11" i="34" s="1"/>
  <c r="O11" i="34" s="1"/>
  <c r="I11" i="34"/>
  <c r="H11" i="34"/>
  <c r="G11" i="34"/>
  <c r="F11" i="34"/>
  <c r="E11" i="34"/>
  <c r="D11" i="34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I28" i="34" s="1"/>
  <c r="H5" i="34"/>
  <c r="H28" i="34" s="1"/>
  <c r="G5" i="34"/>
  <c r="F5" i="34"/>
  <c r="E5" i="34"/>
  <c r="D5" i="34"/>
  <c r="E26" i="33"/>
  <c r="F26" i="33"/>
  <c r="G26" i="33"/>
  <c r="H26" i="33"/>
  <c r="I26" i="33"/>
  <c r="J26" i="33"/>
  <c r="K26" i="33"/>
  <c r="L26" i="33"/>
  <c r="M26" i="33"/>
  <c r="D26" i="33"/>
  <c r="E24" i="33"/>
  <c r="F24" i="33"/>
  <c r="G24" i="33"/>
  <c r="H24" i="33"/>
  <c r="I24" i="33"/>
  <c r="J24" i="33"/>
  <c r="K24" i="33"/>
  <c r="L24" i="33"/>
  <c r="M24" i="33"/>
  <c r="E22" i="33"/>
  <c r="F22" i="33"/>
  <c r="G22" i="33"/>
  <c r="H22" i="33"/>
  <c r="I22" i="33"/>
  <c r="J22" i="33"/>
  <c r="K22" i="33"/>
  <c r="L22" i="33"/>
  <c r="M22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H5" i="33"/>
  <c r="I5" i="33"/>
  <c r="J5" i="33"/>
  <c r="K5" i="33"/>
  <c r="L5" i="33"/>
  <c r="M5" i="33"/>
  <c r="D24" i="33"/>
  <c r="D28" i="33" s="1"/>
  <c r="N24" i="33"/>
  <c r="O24" i="33" s="1"/>
  <c r="D22" i="33"/>
  <c r="D17" i="33"/>
  <c r="D13" i="33"/>
  <c r="D5" i="33"/>
  <c r="N27" i="33"/>
  <c r="O27" i="33"/>
  <c r="N25" i="33"/>
  <c r="O25" i="33" s="1"/>
  <c r="N23" i="33"/>
  <c r="O23" i="33"/>
  <c r="N15" i="33"/>
  <c r="O15" i="33" s="1"/>
  <c r="N16" i="33"/>
  <c r="O16" i="33" s="1"/>
  <c r="N7" i="33"/>
  <c r="O7" i="33"/>
  <c r="N8" i="33"/>
  <c r="O8" i="33"/>
  <c r="N9" i="33"/>
  <c r="O9" i="33" s="1"/>
  <c r="N10" i="33"/>
  <c r="O10" i="33"/>
  <c r="N11" i="33"/>
  <c r="O11" i="33" s="1"/>
  <c r="N12" i="33"/>
  <c r="O12" i="33" s="1"/>
  <c r="N6" i="33"/>
  <c r="O6" i="33" s="1"/>
  <c r="N20" i="33"/>
  <c r="O20" i="33"/>
  <c r="N21" i="33"/>
  <c r="O21" i="33" s="1"/>
  <c r="N19" i="33"/>
  <c r="O19" i="33" s="1"/>
  <c r="N18" i="33"/>
  <c r="O18" i="33" s="1"/>
  <c r="N14" i="33"/>
  <c r="O14" i="33" s="1"/>
  <c r="E28" i="33"/>
  <c r="N17" i="41"/>
  <c r="O17" i="41" s="1"/>
  <c r="N26" i="43"/>
  <c r="O26" i="43" s="1"/>
  <c r="N24" i="43"/>
  <c r="O24" i="43" s="1"/>
  <c r="I27" i="46"/>
  <c r="M27" i="46"/>
  <c r="K27" i="46"/>
  <c r="H27" i="46"/>
  <c r="F27" i="46"/>
  <c r="N28" i="46"/>
  <c r="O28" i="46"/>
  <c r="E27" i="46"/>
  <c r="J27" i="46"/>
  <c r="G27" i="46"/>
  <c r="L27" i="46"/>
  <c r="D27" i="46"/>
  <c r="L32" i="37" l="1"/>
  <c r="N13" i="38"/>
  <c r="O13" i="38" s="1"/>
  <c r="I28" i="33"/>
  <c r="M28" i="34"/>
  <c r="N20" i="34"/>
  <c r="O20" i="34" s="1"/>
  <c r="M29" i="38"/>
  <c r="N23" i="41"/>
  <c r="O23" i="41" s="1"/>
  <c r="J28" i="42"/>
  <c r="G30" i="43"/>
  <c r="D30" i="44"/>
  <c r="N13" i="45"/>
  <c r="O13" i="45" s="1"/>
  <c r="I32" i="39"/>
  <c r="N17" i="43"/>
  <c r="O17" i="43" s="1"/>
  <c r="E30" i="44"/>
  <c r="N5" i="45"/>
  <c r="O5" i="45" s="1"/>
  <c r="M32" i="46"/>
  <c r="H32" i="39"/>
  <c r="G29" i="40"/>
  <c r="J29" i="40"/>
  <c r="N13" i="44"/>
  <c r="O13" i="44" s="1"/>
  <c r="H28" i="33"/>
  <c r="N26" i="33"/>
  <c r="O26" i="33" s="1"/>
  <c r="M35" i="36"/>
  <c r="H29" i="40"/>
  <c r="K29" i="40"/>
  <c r="K28" i="42"/>
  <c r="N13" i="36"/>
  <c r="O13" i="36" s="1"/>
  <c r="N20" i="36"/>
  <c r="O20" i="36" s="1"/>
  <c r="I29" i="40"/>
  <c r="N27" i="41"/>
  <c r="O27" i="41" s="1"/>
  <c r="L28" i="42"/>
  <c r="N24" i="42"/>
  <c r="O24" i="42" s="1"/>
  <c r="F30" i="44"/>
  <c r="I30" i="45"/>
  <c r="N24" i="45"/>
  <c r="O24" i="45" s="1"/>
  <c r="N26" i="44"/>
  <c r="O26" i="44" s="1"/>
  <c r="K32" i="37"/>
  <c r="N13" i="46"/>
  <c r="O13" i="46" s="1"/>
  <c r="D29" i="40"/>
  <c r="N29" i="40" s="1"/>
  <c r="O29" i="40" s="1"/>
  <c r="D30" i="45"/>
  <c r="N30" i="45" s="1"/>
  <c r="O30" i="45" s="1"/>
  <c r="K29" i="38"/>
  <c r="N5" i="42"/>
  <c r="O5" i="42" s="1"/>
  <c r="L29" i="38"/>
  <c r="J30" i="45"/>
  <c r="N28" i="45"/>
  <c r="O28" i="45" s="1"/>
  <c r="I32" i="35"/>
  <c r="F35" i="36"/>
  <c r="N17" i="38"/>
  <c r="O17" i="38" s="1"/>
  <c r="M32" i="39"/>
  <c r="L29" i="40"/>
  <c r="H30" i="43"/>
  <c r="L30" i="45"/>
  <c r="D32" i="46"/>
  <c r="I32" i="46"/>
  <c r="F32" i="47"/>
  <c r="N29" i="46"/>
  <c r="O29" i="46" s="1"/>
  <c r="M28" i="42"/>
  <c r="F30" i="43"/>
  <c r="G30" i="44"/>
  <c r="N17" i="44"/>
  <c r="O17" i="44" s="1"/>
  <c r="D32" i="47"/>
  <c r="G35" i="36"/>
  <c r="N27" i="38"/>
  <c r="O27" i="38" s="1"/>
  <c r="L32" i="39"/>
  <c r="H30" i="44"/>
  <c r="N24" i="44"/>
  <c r="O24" i="44" s="1"/>
  <c r="K30" i="45"/>
  <c r="N25" i="46"/>
  <c r="O25" i="46" s="1"/>
  <c r="E32" i="47"/>
  <c r="N17" i="35"/>
  <c r="O17" i="35" s="1"/>
  <c r="N27" i="46"/>
  <c r="O27" i="46" s="1"/>
  <c r="G28" i="34"/>
  <c r="N5" i="37"/>
  <c r="O5" i="37" s="1"/>
  <c r="N30" i="37"/>
  <c r="O30" i="37" s="1"/>
  <c r="M29" i="40"/>
  <c r="D29" i="41"/>
  <c r="N29" i="41" s="1"/>
  <c r="O29" i="41" s="1"/>
  <c r="I30" i="43"/>
  <c r="N28" i="44"/>
  <c r="O28" i="44" s="1"/>
  <c r="M30" i="45"/>
  <c r="J32" i="46"/>
  <c r="N32" i="46" s="1"/>
  <c r="O32" i="46" s="1"/>
  <c r="G32" i="47"/>
  <c r="K28" i="33"/>
  <c r="L32" i="35"/>
  <c r="E30" i="43"/>
  <c r="J28" i="33"/>
  <c r="G32" i="39"/>
  <c r="I35" i="36"/>
  <c r="G29" i="38"/>
  <c r="K30" i="43"/>
  <c r="N5" i="33"/>
  <c r="O5" i="33" s="1"/>
  <c r="N5" i="35"/>
  <c r="O5" i="35" s="1"/>
  <c r="E32" i="35"/>
  <c r="G32" i="37"/>
  <c r="F32" i="37"/>
  <c r="G29" i="41"/>
  <c r="M29" i="41"/>
  <c r="F28" i="42"/>
  <c r="N5" i="43"/>
  <c r="O5" i="43" s="1"/>
  <c r="M30" i="44"/>
  <c r="N17" i="45"/>
  <c r="O17" i="45" s="1"/>
  <c r="O26" i="47"/>
  <c r="P26" i="47" s="1"/>
  <c r="D28" i="42"/>
  <c r="M28" i="33"/>
  <c r="H35" i="36"/>
  <c r="N12" i="37"/>
  <c r="O12" i="37" s="1"/>
  <c r="O13" i="47"/>
  <c r="P13" i="47" s="1"/>
  <c r="F29" i="41"/>
  <c r="N13" i="41"/>
  <c r="O13" i="41" s="1"/>
  <c r="I32" i="47"/>
  <c r="N28" i="36"/>
  <c r="O28" i="36" s="1"/>
  <c r="N5" i="38"/>
  <c r="O5" i="38" s="1"/>
  <c r="N24" i="39"/>
  <c r="O24" i="39" s="1"/>
  <c r="H29" i="41"/>
  <c r="N22" i="42"/>
  <c r="O22" i="42" s="1"/>
  <c r="M30" i="43"/>
  <c r="N13" i="43"/>
  <c r="O13" i="43" s="1"/>
  <c r="E30" i="45"/>
  <c r="L32" i="47"/>
  <c r="N25" i="38"/>
  <c r="O25" i="38" s="1"/>
  <c r="F32" i="39"/>
  <c r="N27" i="40"/>
  <c r="O27" i="40" s="1"/>
  <c r="K32" i="46"/>
  <c r="K28" i="34"/>
  <c r="J30" i="43"/>
  <c r="J28" i="34"/>
  <c r="D32" i="35"/>
  <c r="E32" i="37"/>
  <c r="N13" i="33"/>
  <c r="O13" i="33" s="1"/>
  <c r="F32" i="35"/>
  <c r="N17" i="33"/>
  <c r="O17" i="33" s="1"/>
  <c r="G28" i="33"/>
  <c r="N22" i="33"/>
  <c r="O22" i="33" s="1"/>
  <c r="G32" i="35"/>
  <c r="E29" i="38"/>
  <c r="N28" i="39"/>
  <c r="O28" i="39" s="1"/>
  <c r="N23" i="40"/>
  <c r="O23" i="40" s="1"/>
  <c r="I29" i="41"/>
  <c r="N25" i="41"/>
  <c r="O25" i="41" s="1"/>
  <c r="F30" i="45"/>
  <c r="N22" i="45"/>
  <c r="O22" i="45" s="1"/>
  <c r="E32" i="46"/>
  <c r="M32" i="47"/>
  <c r="O30" i="47"/>
  <c r="P30" i="47" s="1"/>
  <c r="L28" i="34"/>
  <c r="F28" i="33"/>
  <c r="N23" i="38"/>
  <c r="O23" i="38" s="1"/>
  <c r="E29" i="41"/>
  <c r="N17" i="42"/>
  <c r="O17" i="42" s="1"/>
  <c r="D28" i="34"/>
  <c r="E28" i="42"/>
  <c r="D30" i="43"/>
  <c r="N30" i="43" s="1"/>
  <c r="O30" i="43" s="1"/>
  <c r="F32" i="46"/>
  <c r="N32" i="47"/>
  <c r="K32" i="35"/>
  <c r="N32" i="35" s="1"/>
  <c r="O32" i="35" s="1"/>
  <c r="J29" i="38"/>
  <c r="M32" i="37"/>
  <c r="N13" i="42"/>
  <c r="O13" i="42" s="1"/>
  <c r="L32" i="46"/>
  <c r="M32" i="35"/>
  <c r="D35" i="36"/>
  <c r="N35" i="36" s="1"/>
  <c r="O35" i="36" s="1"/>
  <c r="E28" i="34"/>
  <c r="N22" i="34"/>
  <c r="O22" i="34" s="1"/>
  <c r="L35" i="36"/>
  <c r="L28" i="33"/>
  <c r="F28" i="34"/>
  <c r="N22" i="44"/>
  <c r="O22" i="44" s="1"/>
  <c r="N26" i="45"/>
  <c r="O26" i="45" s="1"/>
  <c r="G32" i="46"/>
  <c r="O31" i="48"/>
  <c r="P31" i="48" s="1"/>
  <c r="N28" i="34"/>
  <c r="O28" i="34" s="1"/>
  <c r="N28" i="33"/>
  <c r="O28" i="33" s="1"/>
  <c r="N5" i="34"/>
  <c r="O5" i="34" s="1"/>
  <c r="K32" i="47"/>
  <c r="O28" i="47"/>
  <c r="P28" i="47" s="1"/>
  <c r="N5" i="44"/>
  <c r="O5" i="44" s="1"/>
  <c r="L30" i="44"/>
  <c r="H30" i="45"/>
  <c r="E35" i="36"/>
  <c r="N13" i="35"/>
  <c r="O13" i="35" s="1"/>
  <c r="N5" i="36"/>
  <c r="O5" i="36" s="1"/>
  <c r="N32" i="36"/>
  <c r="O32" i="36" s="1"/>
  <c r="I29" i="38"/>
  <c r="D32" i="37"/>
  <c r="N5" i="41"/>
  <c r="O5" i="41" s="1"/>
  <c r="D32" i="39"/>
  <c r="H32" i="47"/>
  <c r="L30" i="43"/>
  <c r="H28" i="42"/>
  <c r="N5" i="46"/>
  <c r="O5" i="46" s="1"/>
  <c r="O32" i="47" l="1"/>
  <c r="P32" i="47" s="1"/>
  <c r="N32" i="39"/>
  <c r="O32" i="39" s="1"/>
  <c r="N28" i="42"/>
  <c r="O28" i="42" s="1"/>
  <c r="N29" i="38"/>
  <c r="O29" i="38" s="1"/>
  <c r="N32" i="37"/>
  <c r="O32" i="37" s="1"/>
  <c r="N30" i="44"/>
  <c r="O30" i="44" s="1"/>
</calcChain>
</file>

<file path=xl/sharedStrings.xml><?xml version="1.0" encoding="utf-8"?>
<sst xmlns="http://schemas.openxmlformats.org/spreadsheetml/2006/main" count="793" uniqueCount="97">
  <si>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</si>
  <si>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</si>
  <si>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</si>
  <si>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</si>
  <si>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</si>
  <si>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</si>
  <si>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</si>
  <si>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</si>
  <si>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</si>
  <si>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</si>
  <si>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</si>
  <si>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</si>
  <si>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</si>
  <si>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</si>
  <si>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</si>
  <si>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</si>
  <si>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</si>
  <si>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</si>
  <si>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</si>
  <si>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</si>
  <si>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</si>
  <si>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</si>
  <si>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</si>
  <si>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</si>
  <si>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</si>
  <si>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</si>
  <si>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</si>
  <si>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</si>
  <si>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</si>
  <si>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Other Public Safety</t>
  </si>
  <si>
    <t>Physical Environment</t>
  </si>
  <si>
    <t>Electric Utility Services</t>
  </si>
  <si>
    <t>Gas Utility Services</t>
  </si>
  <si>
    <t>Water Utility Services</t>
  </si>
  <si>
    <t>Sewer / Wastewater Services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</si>
  <si>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</si>
  <si>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</si>
  <si>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</si>
  <si>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</si>
  <si>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</si>
  <si>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</si>
  <si>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</si>
  <si>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Starke Expenditures Reported by Account Code and Fund Type</t>
  </si>
  <si>
    <t>Local Fiscal Year Ended September 30, 2010</t>
  </si>
  <si>
    <t>Economic Environment</t>
  </si>
  <si>
    <t>Other Economic Environment</t>
  </si>
  <si>
    <t>2010 Municipal Census Population:</t>
  </si>
  <si>
    <t>Local Fiscal Year Ended September 30, 2011</t>
  </si>
  <si>
    <t>Pension Benefits</t>
  </si>
  <si>
    <t>Other Physical Environment</t>
  </si>
  <si>
    <t>Proprietary - Non-Operating Interest Expense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</si>
  <si>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</si>
  <si>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</si>
  <si>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</si>
  <si>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Detention and/or Correction</t>
  </si>
  <si>
    <t>Protective Inspections</t>
  </si>
  <si>
    <t>Ambulance and Rescue Services</t>
  </si>
  <si>
    <t>2012 Municipal Population:</t>
  </si>
  <si>
    <t>Local Fiscal Year Ended September 30, 2013</t>
  </si>
  <si>
    <t>Detention and/or Corrections</t>
  </si>
  <si>
    <t>2013 Municipal Population:</t>
  </si>
  <si>
    <t>Local Fiscal Year Ended September 30, 2008</t>
  </si>
  <si>
    <t>2008 Municipal Population:</t>
  </si>
  <si>
    <t>Local Fiscal Year Ended September 30, 2014</t>
  </si>
  <si>
    <t>Detention / Corrections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</si>
  <si>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</si>
  <si>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</si>
  <si>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</si>
  <si>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</si>
  <si>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</si>
  <si>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</si>
  <si>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</si>
  <si>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</si>
  <si>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Other General Government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</si>
  <si>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</si>
  <si>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</si>
  <si>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</si>
  <si>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</si>
  <si>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</si>
  <si>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</si>
  <si>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</si>
  <si>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</si>
  <si>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</si>
  <si>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</si>
  <si>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Non-Operating Interest Expense</t>
  </si>
  <si>
    <t>2020 Municipal Population:</t>
  </si>
  <si>
    <t>Local Fiscal Year Ended September 30, 2021</t>
  </si>
  <si>
    <t>Per Capita Account</t>
  </si>
  <si>
    <t>Custodial</t>
  </si>
  <si>
    <t>Total Account</t>
  </si>
  <si>
    <t>Garbage / Solid Waste Control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</si>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</sst>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2033F-6E08-4613-854D-E6D02BB31FCD}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42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87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88</v>
      </c>
      <c r="N4" s="98" t="s">
        <v>5</v>
      </c>
      <c r="O4" s="98" t="s">
        <v>89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1281357</v>
      </c>
      <c r="E5" s="103">
        <f>SUM(E6:E12)</f>
        <v>0</v>
      </c>
      <c r="F5" s="103">
        <f>SUM(F6:F12)</f>
        <v>0</v>
      </c>
      <c r="G5" s="103">
        <f>SUM(G6:G12)</f>
        <v>0</v>
      </c>
      <c r="H5" s="103">
        <f>SUM(H6:H12)</f>
        <v>0</v>
      </c>
      <c r="I5" s="103">
        <f>SUM(I6:I12)</f>
        <v>0</v>
      </c>
      <c r="J5" s="103">
        <f>SUM(J6:J12)</f>
        <v>0</v>
      </c>
      <c r="K5" s="103">
        <f>SUM(K6:K12)</f>
        <v>2045547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3326904</v>
      </c>
      <c r="P5" s="105">
        <f>(O5/P$33)</f>
        <v>544.76895365973473</v>
      </c>
      <c r="Q5" s="106"/>
    </row>
    <row r="6" spans="1:134">
      <c r="A6" s="108"/>
      <c r="B6" s="109">
        <v>511</v>
      </c>
      <c r="C6" s="110" t="s">
        <v>19</v>
      </c>
      <c r="D6" s="111">
        <v>172241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172241</v>
      </c>
      <c r="P6" s="112">
        <f>(O6/P$33)</f>
        <v>28.203864417881121</v>
      </c>
      <c r="Q6" s="113"/>
    </row>
    <row r="7" spans="1:134">
      <c r="A7" s="108"/>
      <c r="B7" s="109">
        <v>512</v>
      </c>
      <c r="C7" s="110" t="s">
        <v>20</v>
      </c>
      <c r="D7" s="111">
        <v>48104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48104</v>
      </c>
      <c r="P7" s="112">
        <f>(O7/P$33)</f>
        <v>7.8768626166693956</v>
      </c>
      <c r="Q7" s="113"/>
    </row>
    <row r="8" spans="1:134">
      <c r="A8" s="108"/>
      <c r="B8" s="109">
        <v>513</v>
      </c>
      <c r="C8" s="110" t="s">
        <v>21</v>
      </c>
      <c r="D8" s="111">
        <v>193812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193812</v>
      </c>
      <c r="P8" s="112">
        <f>(O8/P$33)</f>
        <v>31.736040609137056</v>
      </c>
      <c r="Q8" s="113"/>
    </row>
    <row r="9" spans="1:134">
      <c r="A9" s="108"/>
      <c r="B9" s="109">
        <v>514</v>
      </c>
      <c r="C9" s="110" t="s">
        <v>22</v>
      </c>
      <c r="D9" s="111">
        <v>35765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35765</v>
      </c>
      <c r="P9" s="112">
        <f>(O9/P$33)</f>
        <v>5.8563943016210906</v>
      </c>
      <c r="Q9" s="113"/>
    </row>
    <row r="10" spans="1:134">
      <c r="A10" s="108"/>
      <c r="B10" s="109">
        <v>515</v>
      </c>
      <c r="C10" s="110" t="s">
        <v>23</v>
      </c>
      <c r="D10" s="111">
        <v>189485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189485</v>
      </c>
      <c r="P10" s="112">
        <f>(O10/P$33)</f>
        <v>31.027509415424923</v>
      </c>
      <c r="Q10" s="113"/>
    </row>
    <row r="11" spans="1:134">
      <c r="A11" s="108"/>
      <c r="B11" s="109">
        <v>518</v>
      </c>
      <c r="C11" s="110" t="s">
        <v>48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2045547</v>
      </c>
      <c r="L11" s="111">
        <v>0</v>
      </c>
      <c r="M11" s="111">
        <v>0</v>
      </c>
      <c r="N11" s="111">
        <v>0</v>
      </c>
      <c r="O11" s="111">
        <f t="shared" si="0"/>
        <v>2045547</v>
      </c>
      <c r="P11" s="112">
        <f>(O11/P$33)</f>
        <v>334.95120353692482</v>
      </c>
      <c r="Q11" s="113"/>
    </row>
    <row r="12" spans="1:134">
      <c r="A12" s="108"/>
      <c r="B12" s="109">
        <v>519</v>
      </c>
      <c r="C12" s="110" t="s">
        <v>25</v>
      </c>
      <c r="D12" s="111">
        <v>641950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641950</v>
      </c>
      <c r="P12" s="112">
        <f>(O12/P$33)</f>
        <v>105.1170787620763</v>
      </c>
      <c r="Q12" s="113"/>
    </row>
    <row r="13" spans="1:134" ht="15.75">
      <c r="A13" s="114" t="s">
        <v>26</v>
      </c>
      <c r="B13" s="115"/>
      <c r="C13" s="116"/>
      <c r="D13" s="117">
        <f>SUM(D14:D19)</f>
        <v>3676113</v>
      </c>
      <c r="E13" s="117">
        <f>SUM(E14:E19)</f>
        <v>0</v>
      </c>
      <c r="F13" s="117">
        <f>SUM(F14:F19)</f>
        <v>0</v>
      </c>
      <c r="G13" s="117">
        <f>SUM(G14:G19)</f>
        <v>0</v>
      </c>
      <c r="H13" s="117">
        <f>SUM(H14:H19)</f>
        <v>0</v>
      </c>
      <c r="I13" s="117">
        <f>SUM(I14:I19)</f>
        <v>0</v>
      </c>
      <c r="J13" s="117">
        <f>SUM(J14:J19)</f>
        <v>0</v>
      </c>
      <c r="K13" s="117">
        <f>SUM(K14:K19)</f>
        <v>0</v>
      </c>
      <c r="L13" s="117">
        <f>SUM(L14:L19)</f>
        <v>0</v>
      </c>
      <c r="M13" s="117">
        <f>SUM(M14:M19)</f>
        <v>0</v>
      </c>
      <c r="N13" s="117">
        <f>SUM(N14:N19)</f>
        <v>0</v>
      </c>
      <c r="O13" s="118">
        <f>SUM(D13:N13)</f>
        <v>3676113</v>
      </c>
      <c r="P13" s="119">
        <f>(O13/P$33)</f>
        <v>601.95071229736368</v>
      </c>
      <c r="Q13" s="120"/>
    </row>
    <row r="14" spans="1:134">
      <c r="A14" s="108"/>
      <c r="B14" s="109">
        <v>521</v>
      </c>
      <c r="C14" s="110" t="s">
        <v>27</v>
      </c>
      <c r="D14" s="111">
        <v>1875482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1875482</v>
      </c>
      <c r="P14" s="112">
        <f>(O14/P$33)</f>
        <v>307.10365154740464</v>
      </c>
      <c r="Q14" s="113"/>
    </row>
    <row r="15" spans="1:134">
      <c r="A15" s="108"/>
      <c r="B15" s="109">
        <v>522</v>
      </c>
      <c r="C15" s="110" t="s">
        <v>28</v>
      </c>
      <c r="D15" s="111">
        <v>1544688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9" si="1">SUM(D15:N15)</f>
        <v>1544688</v>
      </c>
      <c r="P15" s="112">
        <f>(O15/P$33)</f>
        <v>252.937285082692</v>
      </c>
      <c r="Q15" s="113"/>
    </row>
    <row r="16" spans="1:134">
      <c r="A16" s="108"/>
      <c r="B16" s="109">
        <v>523</v>
      </c>
      <c r="C16" s="110" t="s">
        <v>54</v>
      </c>
      <c r="D16" s="111">
        <v>49547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49547</v>
      </c>
      <c r="P16" s="112">
        <f>(O16/P$33)</f>
        <v>8.1131488455870304</v>
      </c>
      <c r="Q16" s="113"/>
    </row>
    <row r="17" spans="1:120">
      <c r="A17" s="108"/>
      <c r="B17" s="109">
        <v>524</v>
      </c>
      <c r="C17" s="110" t="s">
        <v>55</v>
      </c>
      <c r="D17" s="111">
        <v>44121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44121</v>
      </c>
      <c r="P17" s="112">
        <f>(O17/P$33)</f>
        <v>7.2246602259701982</v>
      </c>
      <c r="Q17" s="113"/>
    </row>
    <row r="18" spans="1:120">
      <c r="A18" s="108"/>
      <c r="B18" s="109">
        <v>526</v>
      </c>
      <c r="C18" s="110" t="s">
        <v>56</v>
      </c>
      <c r="D18" s="111">
        <v>45078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45078</v>
      </c>
      <c r="P18" s="112">
        <f>(O18/P$33)</f>
        <v>7.381365645980023</v>
      </c>
      <c r="Q18" s="113"/>
    </row>
    <row r="19" spans="1:120">
      <c r="A19" s="108"/>
      <c r="B19" s="109">
        <v>529</v>
      </c>
      <c r="C19" s="110" t="s">
        <v>29</v>
      </c>
      <c r="D19" s="111">
        <v>117197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1"/>
        <v>117197</v>
      </c>
      <c r="P19" s="112">
        <f>(O19/P$33)</f>
        <v>19.19060094972982</v>
      </c>
      <c r="Q19" s="113"/>
    </row>
    <row r="20" spans="1:120" ht="15.75">
      <c r="A20" s="114" t="s">
        <v>30</v>
      </c>
      <c r="B20" s="115"/>
      <c r="C20" s="116"/>
      <c r="D20" s="117">
        <f>SUM(D21:D24)</f>
        <v>0</v>
      </c>
      <c r="E20" s="117">
        <f>SUM(E21:E24)</f>
        <v>0</v>
      </c>
      <c r="F20" s="117">
        <f>SUM(F21:F24)</f>
        <v>0</v>
      </c>
      <c r="G20" s="117">
        <f>SUM(G21:G24)</f>
        <v>0</v>
      </c>
      <c r="H20" s="117">
        <f>SUM(H21:H24)</f>
        <v>0</v>
      </c>
      <c r="I20" s="117">
        <f>SUM(I21:I24)</f>
        <v>13863667</v>
      </c>
      <c r="J20" s="117">
        <f>SUM(J21:J24)</f>
        <v>0</v>
      </c>
      <c r="K20" s="117">
        <f>SUM(K21:K24)</f>
        <v>0</v>
      </c>
      <c r="L20" s="117">
        <f>SUM(L21:L24)</f>
        <v>0</v>
      </c>
      <c r="M20" s="117">
        <f>SUM(M21:M24)</f>
        <v>0</v>
      </c>
      <c r="N20" s="117">
        <f>SUM(N21:N24)</f>
        <v>0</v>
      </c>
      <c r="O20" s="118">
        <f>SUM(D20:N20)</f>
        <v>13863667</v>
      </c>
      <c r="P20" s="119">
        <f>(O20/P$33)</f>
        <v>2270.1272310463401</v>
      </c>
      <c r="Q20" s="120"/>
    </row>
    <row r="21" spans="1:120">
      <c r="A21" s="108"/>
      <c r="B21" s="109">
        <v>531</v>
      </c>
      <c r="C21" s="110" t="s">
        <v>31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9703596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>SUM(D21:N21)</f>
        <v>9703596</v>
      </c>
      <c r="P21" s="112">
        <f>(O21/P$33)</f>
        <v>1588.930080235795</v>
      </c>
      <c r="Q21" s="113"/>
    </row>
    <row r="22" spans="1:120">
      <c r="A22" s="108"/>
      <c r="B22" s="109">
        <v>532</v>
      </c>
      <c r="C22" s="110" t="s">
        <v>32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730560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>SUM(D22:N22)</f>
        <v>730560</v>
      </c>
      <c r="P22" s="112">
        <f>(O22/P$33)</f>
        <v>119.62665793351891</v>
      </c>
      <c r="Q22" s="113"/>
    </row>
    <row r="23" spans="1:120">
      <c r="A23" s="108"/>
      <c r="B23" s="109">
        <v>533</v>
      </c>
      <c r="C23" s="110" t="s">
        <v>33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911589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ref="O23:O28" si="2">SUM(D23:N23)</f>
        <v>911589</v>
      </c>
      <c r="P23" s="112">
        <f>(O23/P$33)</f>
        <v>149.26952677255608</v>
      </c>
      <c r="Q23" s="113"/>
    </row>
    <row r="24" spans="1:120">
      <c r="A24" s="108"/>
      <c r="B24" s="109">
        <v>535</v>
      </c>
      <c r="C24" s="110" t="s">
        <v>34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2517922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2517922</v>
      </c>
      <c r="P24" s="112">
        <f>(O24/P$33)</f>
        <v>412.30096610447026</v>
      </c>
      <c r="Q24" s="113"/>
    </row>
    <row r="25" spans="1:120" ht="15.75">
      <c r="A25" s="114" t="s">
        <v>35</v>
      </c>
      <c r="B25" s="115"/>
      <c r="C25" s="116"/>
      <c r="D25" s="117">
        <f>SUM(D26:D26)</f>
        <v>0</v>
      </c>
      <c r="E25" s="117">
        <f>SUM(E26:E26)</f>
        <v>221216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2"/>
        <v>221216</v>
      </c>
      <c r="P25" s="119">
        <f>(O25/P$33)</f>
        <v>36.223350253807105</v>
      </c>
      <c r="Q25" s="120"/>
    </row>
    <row r="26" spans="1:120">
      <c r="A26" s="108"/>
      <c r="B26" s="109">
        <v>541</v>
      </c>
      <c r="C26" s="110" t="s">
        <v>36</v>
      </c>
      <c r="D26" s="111">
        <v>0</v>
      </c>
      <c r="E26" s="111">
        <v>221216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221216</v>
      </c>
      <c r="P26" s="112">
        <f>(O26/P$33)</f>
        <v>36.223350253807105</v>
      </c>
      <c r="Q26" s="113"/>
    </row>
    <row r="27" spans="1:120" ht="15.75">
      <c r="A27" s="114" t="s">
        <v>37</v>
      </c>
      <c r="B27" s="115"/>
      <c r="C27" s="116"/>
      <c r="D27" s="117">
        <f>SUM(D28:D28)</f>
        <v>215317</v>
      </c>
      <c r="E27" s="117">
        <f>SUM(E28:E28)</f>
        <v>0</v>
      </c>
      <c r="F27" s="117">
        <f>SUM(F28:F28)</f>
        <v>0</v>
      </c>
      <c r="G27" s="117">
        <f>SUM(G28:G28)</f>
        <v>0</v>
      </c>
      <c r="H27" s="117">
        <f>SUM(H28:H28)</f>
        <v>0</v>
      </c>
      <c r="I27" s="117">
        <f>SUM(I28:I28)</f>
        <v>0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>SUM(D27:N27)</f>
        <v>215317</v>
      </c>
      <c r="P27" s="119">
        <f>(O27/P$33)</f>
        <v>35.257409530047489</v>
      </c>
      <c r="Q27" s="113"/>
    </row>
    <row r="28" spans="1:120">
      <c r="A28" s="108"/>
      <c r="B28" s="109">
        <v>572</v>
      </c>
      <c r="C28" s="110" t="s">
        <v>38</v>
      </c>
      <c r="D28" s="111">
        <v>215317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215317</v>
      </c>
      <c r="P28" s="112">
        <f>(O28/P$33)</f>
        <v>35.257409530047489</v>
      </c>
      <c r="Q28" s="113"/>
    </row>
    <row r="29" spans="1:120" ht="15.75">
      <c r="A29" s="114" t="s">
        <v>40</v>
      </c>
      <c r="B29" s="115"/>
      <c r="C29" s="116"/>
      <c r="D29" s="117">
        <f>SUM(D30:D30)</f>
        <v>0</v>
      </c>
      <c r="E29" s="117">
        <f>SUM(E30:E30)</f>
        <v>1854643</v>
      </c>
      <c r="F29" s="117">
        <f>SUM(F30:F30)</f>
        <v>0</v>
      </c>
      <c r="G29" s="117">
        <f>SUM(G30:G30)</f>
        <v>0</v>
      </c>
      <c r="H29" s="117">
        <f>SUM(H30:H30)</f>
        <v>0</v>
      </c>
      <c r="I29" s="117">
        <f>SUM(I30:I30)</f>
        <v>837000</v>
      </c>
      <c r="J29" s="117">
        <f>SUM(J30:J30)</f>
        <v>0</v>
      </c>
      <c r="K29" s="117">
        <f>SUM(K30:K30)</f>
        <v>0</v>
      </c>
      <c r="L29" s="117">
        <f>SUM(L30:L30)</f>
        <v>0</v>
      </c>
      <c r="M29" s="117">
        <f>SUM(M30:M30)</f>
        <v>0</v>
      </c>
      <c r="N29" s="117">
        <f>SUM(N30:N30)</f>
        <v>0</v>
      </c>
      <c r="O29" s="117">
        <f>SUM(D29:N29)</f>
        <v>2691643</v>
      </c>
      <c r="P29" s="119">
        <f>(O29/P$33)</f>
        <v>440.74717537252332</v>
      </c>
      <c r="Q29" s="113"/>
    </row>
    <row r="30" spans="1:120" ht="15.75" thickBot="1">
      <c r="A30" s="108"/>
      <c r="B30" s="109">
        <v>581</v>
      </c>
      <c r="C30" s="110" t="s">
        <v>91</v>
      </c>
      <c r="D30" s="111">
        <v>0</v>
      </c>
      <c r="E30" s="111">
        <v>1854643</v>
      </c>
      <c r="F30" s="111">
        <v>0</v>
      </c>
      <c r="G30" s="111">
        <v>0</v>
      </c>
      <c r="H30" s="111">
        <v>0</v>
      </c>
      <c r="I30" s="111">
        <v>837000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>SUM(D30:N30)</f>
        <v>2691643</v>
      </c>
      <c r="P30" s="112">
        <f>(O30/P$33)</f>
        <v>440.74717537252332</v>
      </c>
      <c r="Q30" s="113"/>
    </row>
    <row r="31" spans="1:120" ht="16.5" thickBot="1">
      <c r="A31" s="121" t="s">
        <v>10</v>
      </c>
      <c r="B31" s="122"/>
      <c r="C31" s="123"/>
      <c r="D31" s="124">
        <f>SUM(D5,D13,D20,D25,D27,D29)</f>
        <v>5172787</v>
      </c>
      <c r="E31" s="124">
        <f t="shared" ref="E31:N31" si="3">SUM(E5,E13,E20,E25,E27,E29)</f>
        <v>2075859</v>
      </c>
      <c r="F31" s="124">
        <f t="shared" si="3"/>
        <v>0</v>
      </c>
      <c r="G31" s="124">
        <f t="shared" si="3"/>
        <v>0</v>
      </c>
      <c r="H31" s="124">
        <f t="shared" si="3"/>
        <v>0</v>
      </c>
      <c r="I31" s="124">
        <f t="shared" si="3"/>
        <v>14700667</v>
      </c>
      <c r="J31" s="124">
        <f t="shared" si="3"/>
        <v>0</v>
      </c>
      <c r="K31" s="124">
        <f t="shared" si="3"/>
        <v>2045547</v>
      </c>
      <c r="L31" s="124">
        <f t="shared" si="3"/>
        <v>0</v>
      </c>
      <c r="M31" s="124">
        <f t="shared" si="3"/>
        <v>0</v>
      </c>
      <c r="N31" s="124">
        <f t="shared" si="3"/>
        <v>0</v>
      </c>
      <c r="O31" s="124">
        <f>SUM(D31:N31)</f>
        <v>23994860</v>
      </c>
      <c r="P31" s="125">
        <f>(O31/P$33)</f>
        <v>3929.0748321598167</v>
      </c>
      <c r="Q31" s="106"/>
      <c r="R31" s="12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</row>
    <row r="32" spans="1:120">
      <c r="A32" s="127"/>
      <c r="B32" s="128"/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30"/>
    </row>
    <row r="33" spans="1:16">
      <c r="A33" s="131"/>
      <c r="B33" s="132"/>
      <c r="C33" s="132"/>
      <c r="D33" s="133"/>
      <c r="E33" s="133"/>
      <c r="F33" s="133"/>
      <c r="G33" s="133"/>
      <c r="H33" s="133"/>
      <c r="I33" s="133"/>
      <c r="J33" s="133"/>
      <c r="K33" s="133"/>
      <c r="L33" s="133"/>
      <c r="M33" s="136" t="s">
        <v>96</v>
      </c>
      <c r="N33" s="136"/>
      <c r="O33" s="136"/>
      <c r="P33" s="134">
        <v>6107</v>
      </c>
    </row>
    <row r="34" spans="1:16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9"/>
    </row>
    <row r="35" spans="1:16" ht="15.75" customHeight="1" thickBot="1">
      <c r="A35" s="140" t="s">
        <v>52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 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63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978602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1605114</v>
      </c>
      <c r="L5" s="59">
        <f t="shared" si="0"/>
        <v>0</v>
      </c>
      <c r="M5" s="59">
        <f t="shared" si="0"/>
        <v>0</v>
      </c>
      <c r="N5" s="60">
        <f t="shared" ref="N5:N32" si="1">SUM(D5:M5)</f>
        <v>2583716</v>
      </c>
      <c r="O5" s="61">
        <f t="shared" ref="O5:O32" si="2">(N5/O$34)</f>
        <v>466.71170520231215</v>
      </c>
      <c r="P5" s="62"/>
    </row>
    <row r="6" spans="1:133">
      <c r="A6" s="64"/>
      <c r="B6" s="65">
        <v>511</v>
      </c>
      <c r="C6" s="66" t="s">
        <v>19</v>
      </c>
      <c r="D6" s="67">
        <v>131528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131528</v>
      </c>
      <c r="O6" s="68">
        <f t="shared" si="2"/>
        <v>23.758670520231213</v>
      </c>
      <c r="P6" s="69"/>
    </row>
    <row r="7" spans="1:133">
      <c r="A7" s="64"/>
      <c r="B7" s="65">
        <v>512</v>
      </c>
      <c r="C7" s="66" t="s">
        <v>20</v>
      </c>
      <c r="D7" s="67">
        <v>34419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34419</v>
      </c>
      <c r="O7" s="68">
        <f t="shared" si="2"/>
        <v>6.2173049132947975</v>
      </c>
      <c r="P7" s="69"/>
    </row>
    <row r="8" spans="1:133">
      <c r="A8" s="64"/>
      <c r="B8" s="65">
        <v>513</v>
      </c>
      <c r="C8" s="66" t="s">
        <v>21</v>
      </c>
      <c r="D8" s="67">
        <v>746910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102438</v>
      </c>
      <c r="L8" s="67">
        <v>0</v>
      </c>
      <c r="M8" s="67">
        <v>0</v>
      </c>
      <c r="N8" s="67">
        <f t="shared" si="1"/>
        <v>849348</v>
      </c>
      <c r="O8" s="68">
        <f t="shared" si="2"/>
        <v>153.42268786127167</v>
      </c>
      <c r="P8" s="69"/>
    </row>
    <row r="9" spans="1:133">
      <c r="A9" s="64"/>
      <c r="B9" s="65">
        <v>514</v>
      </c>
      <c r="C9" s="66" t="s">
        <v>22</v>
      </c>
      <c r="D9" s="67">
        <v>18000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18000</v>
      </c>
      <c r="O9" s="68">
        <f t="shared" si="2"/>
        <v>3.2514450867052025</v>
      </c>
      <c r="P9" s="69"/>
    </row>
    <row r="10" spans="1:133">
      <c r="A10" s="64"/>
      <c r="B10" s="65">
        <v>515</v>
      </c>
      <c r="C10" s="66" t="s">
        <v>23</v>
      </c>
      <c r="D10" s="67">
        <v>47745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47745</v>
      </c>
      <c r="O10" s="68">
        <f t="shared" si="2"/>
        <v>8.6244580924855487</v>
      </c>
      <c r="P10" s="69"/>
    </row>
    <row r="11" spans="1:133">
      <c r="A11" s="64"/>
      <c r="B11" s="65">
        <v>518</v>
      </c>
      <c r="C11" s="66" t="s">
        <v>48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1502676</v>
      </c>
      <c r="L11" s="67">
        <v>0</v>
      </c>
      <c r="M11" s="67">
        <v>0</v>
      </c>
      <c r="N11" s="67">
        <f t="shared" si="1"/>
        <v>1502676</v>
      </c>
      <c r="O11" s="68">
        <f t="shared" si="2"/>
        <v>271.4371387283237</v>
      </c>
      <c r="P11" s="69"/>
    </row>
    <row r="12" spans="1:133" ht="15.75">
      <c r="A12" s="70" t="s">
        <v>26</v>
      </c>
      <c r="B12" s="71"/>
      <c r="C12" s="72"/>
      <c r="D12" s="73">
        <f t="shared" ref="D12:M12" si="3">SUM(D13:D18)</f>
        <v>2657633</v>
      </c>
      <c r="E12" s="73">
        <f t="shared" si="3"/>
        <v>32097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2689730</v>
      </c>
      <c r="O12" s="75">
        <f t="shared" si="2"/>
        <v>485.86163294797689</v>
      </c>
      <c r="P12" s="76"/>
    </row>
    <row r="13" spans="1:133">
      <c r="A13" s="64"/>
      <c r="B13" s="65">
        <v>521</v>
      </c>
      <c r="C13" s="66" t="s">
        <v>27</v>
      </c>
      <c r="D13" s="67">
        <v>1584709</v>
      </c>
      <c r="E13" s="67">
        <v>7605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1592314</v>
      </c>
      <c r="O13" s="68">
        <f t="shared" si="2"/>
        <v>287.62897398843933</v>
      </c>
      <c r="P13" s="69"/>
    </row>
    <row r="14" spans="1:133">
      <c r="A14" s="64"/>
      <c r="B14" s="65">
        <v>522</v>
      </c>
      <c r="C14" s="66" t="s">
        <v>28</v>
      </c>
      <c r="D14" s="67">
        <v>931418</v>
      </c>
      <c r="E14" s="67">
        <v>24492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955910</v>
      </c>
      <c r="O14" s="68">
        <f t="shared" si="2"/>
        <v>172.67160404624278</v>
      </c>
      <c r="P14" s="69"/>
    </row>
    <row r="15" spans="1:133">
      <c r="A15" s="64"/>
      <c r="B15" s="65">
        <v>523</v>
      </c>
      <c r="C15" s="66" t="s">
        <v>64</v>
      </c>
      <c r="D15" s="67">
        <v>40312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40312</v>
      </c>
      <c r="O15" s="68">
        <f t="shared" si="2"/>
        <v>7.2817919075144513</v>
      </c>
      <c r="P15" s="69"/>
    </row>
    <row r="16" spans="1:133">
      <c r="A16" s="64"/>
      <c r="B16" s="65">
        <v>524</v>
      </c>
      <c r="C16" s="66" t="s">
        <v>55</v>
      </c>
      <c r="D16" s="67">
        <v>13125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13125</v>
      </c>
      <c r="O16" s="68">
        <f t="shared" si="2"/>
        <v>2.3708453757225434</v>
      </c>
      <c r="P16" s="69"/>
    </row>
    <row r="17" spans="1:119">
      <c r="A17" s="64"/>
      <c r="B17" s="65">
        <v>526</v>
      </c>
      <c r="C17" s="66" t="s">
        <v>56</v>
      </c>
      <c r="D17" s="67">
        <v>42169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42169</v>
      </c>
      <c r="O17" s="68">
        <f t="shared" si="2"/>
        <v>7.6172326589595372</v>
      </c>
      <c r="P17" s="69"/>
    </row>
    <row r="18" spans="1:119">
      <c r="A18" s="64"/>
      <c r="B18" s="65">
        <v>529</v>
      </c>
      <c r="C18" s="66" t="s">
        <v>29</v>
      </c>
      <c r="D18" s="67">
        <v>45900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45900</v>
      </c>
      <c r="O18" s="68">
        <f t="shared" si="2"/>
        <v>8.2911849710982661</v>
      </c>
      <c r="P18" s="69"/>
    </row>
    <row r="19" spans="1:119" ht="15.75">
      <c r="A19" s="70" t="s">
        <v>30</v>
      </c>
      <c r="B19" s="71"/>
      <c r="C19" s="72"/>
      <c r="D19" s="73">
        <f t="shared" ref="D19:M19" si="4">SUM(D20:D23)</f>
        <v>0</v>
      </c>
      <c r="E19" s="73">
        <f t="shared" si="4"/>
        <v>0</v>
      </c>
      <c r="F19" s="73">
        <f t="shared" si="4"/>
        <v>0</v>
      </c>
      <c r="G19" s="73">
        <f t="shared" si="4"/>
        <v>0</v>
      </c>
      <c r="H19" s="73">
        <f t="shared" si="4"/>
        <v>0</v>
      </c>
      <c r="I19" s="73">
        <f t="shared" si="4"/>
        <v>10734069</v>
      </c>
      <c r="J19" s="73">
        <f t="shared" si="4"/>
        <v>0</v>
      </c>
      <c r="K19" s="73">
        <f t="shared" si="4"/>
        <v>0</v>
      </c>
      <c r="L19" s="73">
        <f t="shared" si="4"/>
        <v>0</v>
      </c>
      <c r="M19" s="73">
        <f t="shared" si="4"/>
        <v>0</v>
      </c>
      <c r="N19" s="74">
        <f t="shared" si="1"/>
        <v>10734069</v>
      </c>
      <c r="O19" s="75">
        <f t="shared" si="2"/>
        <v>1938.9575505780347</v>
      </c>
      <c r="P19" s="76"/>
    </row>
    <row r="20" spans="1:119">
      <c r="A20" s="64"/>
      <c r="B20" s="65">
        <v>531</v>
      </c>
      <c r="C20" s="66" t="s">
        <v>31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7808007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7808007</v>
      </c>
      <c r="O20" s="68">
        <f t="shared" si="2"/>
        <v>1410.4058887283236</v>
      </c>
      <c r="P20" s="69"/>
    </row>
    <row r="21" spans="1:119">
      <c r="A21" s="64"/>
      <c r="B21" s="65">
        <v>532</v>
      </c>
      <c r="C21" s="66" t="s">
        <v>32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636637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636637</v>
      </c>
      <c r="O21" s="68">
        <f t="shared" si="2"/>
        <v>114.99945809248555</v>
      </c>
      <c r="P21" s="69"/>
    </row>
    <row r="22" spans="1:119">
      <c r="A22" s="64"/>
      <c r="B22" s="65">
        <v>533</v>
      </c>
      <c r="C22" s="66" t="s">
        <v>33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670583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670583</v>
      </c>
      <c r="O22" s="68">
        <f t="shared" si="2"/>
        <v>121.13132225433526</v>
      </c>
      <c r="P22" s="69"/>
    </row>
    <row r="23" spans="1:119">
      <c r="A23" s="64"/>
      <c r="B23" s="65">
        <v>535</v>
      </c>
      <c r="C23" s="66" t="s">
        <v>34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1618842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1618842</v>
      </c>
      <c r="O23" s="68">
        <f t="shared" si="2"/>
        <v>292.42088150289015</v>
      </c>
      <c r="P23" s="69"/>
    </row>
    <row r="24" spans="1:119" ht="15.75">
      <c r="A24" s="70" t="s">
        <v>35</v>
      </c>
      <c r="B24" s="71"/>
      <c r="C24" s="72"/>
      <c r="D24" s="73">
        <f t="shared" ref="D24:M24" si="5">SUM(D25:D25)</f>
        <v>0</v>
      </c>
      <c r="E24" s="73">
        <f t="shared" si="5"/>
        <v>862271</v>
      </c>
      <c r="F24" s="73">
        <f t="shared" si="5"/>
        <v>0</v>
      </c>
      <c r="G24" s="73">
        <f t="shared" si="5"/>
        <v>0</v>
      </c>
      <c r="H24" s="73">
        <f t="shared" si="5"/>
        <v>0</v>
      </c>
      <c r="I24" s="73">
        <f t="shared" si="5"/>
        <v>0</v>
      </c>
      <c r="J24" s="73">
        <f t="shared" si="5"/>
        <v>0</v>
      </c>
      <c r="K24" s="73">
        <f t="shared" si="5"/>
        <v>0</v>
      </c>
      <c r="L24" s="73">
        <f t="shared" si="5"/>
        <v>0</v>
      </c>
      <c r="M24" s="73">
        <f t="shared" si="5"/>
        <v>0</v>
      </c>
      <c r="N24" s="73">
        <f t="shared" si="1"/>
        <v>862271</v>
      </c>
      <c r="O24" s="75">
        <f t="shared" si="2"/>
        <v>155.75704479768785</v>
      </c>
      <c r="P24" s="76"/>
    </row>
    <row r="25" spans="1:119">
      <c r="A25" s="64"/>
      <c r="B25" s="65">
        <v>541</v>
      </c>
      <c r="C25" s="66" t="s">
        <v>65</v>
      </c>
      <c r="D25" s="67">
        <v>0</v>
      </c>
      <c r="E25" s="67">
        <v>862271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862271</v>
      </c>
      <c r="O25" s="68">
        <f t="shared" si="2"/>
        <v>155.75704479768785</v>
      </c>
      <c r="P25" s="69"/>
    </row>
    <row r="26" spans="1:119" ht="15.75">
      <c r="A26" s="70" t="s">
        <v>44</v>
      </c>
      <c r="B26" s="71"/>
      <c r="C26" s="72"/>
      <c r="D26" s="73">
        <f t="shared" ref="D26:M26" si="6">SUM(D27:D27)</f>
        <v>0</v>
      </c>
      <c r="E26" s="73">
        <f t="shared" si="6"/>
        <v>0</v>
      </c>
      <c r="F26" s="73">
        <f t="shared" si="6"/>
        <v>0</v>
      </c>
      <c r="G26" s="73">
        <f t="shared" si="6"/>
        <v>0</v>
      </c>
      <c r="H26" s="73">
        <f t="shared" si="6"/>
        <v>0</v>
      </c>
      <c r="I26" s="73">
        <f t="shared" si="6"/>
        <v>0</v>
      </c>
      <c r="J26" s="73">
        <f t="shared" si="6"/>
        <v>0</v>
      </c>
      <c r="K26" s="73">
        <f t="shared" si="6"/>
        <v>0</v>
      </c>
      <c r="L26" s="73">
        <f t="shared" si="6"/>
        <v>0</v>
      </c>
      <c r="M26" s="73">
        <f t="shared" si="6"/>
        <v>175</v>
      </c>
      <c r="N26" s="73">
        <f t="shared" si="1"/>
        <v>175</v>
      </c>
      <c r="O26" s="75">
        <f t="shared" si="2"/>
        <v>3.1611271676300581E-2</v>
      </c>
      <c r="P26" s="76"/>
    </row>
    <row r="27" spans="1:119">
      <c r="A27" s="64"/>
      <c r="B27" s="65">
        <v>559</v>
      </c>
      <c r="C27" s="66" t="s">
        <v>45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175</v>
      </c>
      <c r="N27" s="67">
        <f t="shared" si="1"/>
        <v>175</v>
      </c>
      <c r="O27" s="68">
        <f t="shared" si="2"/>
        <v>3.1611271676300581E-2</v>
      </c>
      <c r="P27" s="69"/>
    </row>
    <row r="28" spans="1:119" ht="15.75">
      <c r="A28" s="70" t="s">
        <v>37</v>
      </c>
      <c r="B28" s="71"/>
      <c r="C28" s="72"/>
      <c r="D28" s="73">
        <f t="shared" ref="D28:M28" si="7">SUM(D29:D29)</f>
        <v>70107</v>
      </c>
      <c r="E28" s="73">
        <f t="shared" si="7"/>
        <v>0</v>
      </c>
      <c r="F28" s="73">
        <f t="shared" si="7"/>
        <v>0</v>
      </c>
      <c r="G28" s="73">
        <f t="shared" si="7"/>
        <v>0</v>
      </c>
      <c r="H28" s="73">
        <f t="shared" si="7"/>
        <v>0</v>
      </c>
      <c r="I28" s="73">
        <f t="shared" si="7"/>
        <v>0</v>
      </c>
      <c r="J28" s="73">
        <f t="shared" si="7"/>
        <v>0</v>
      </c>
      <c r="K28" s="73">
        <f t="shared" si="7"/>
        <v>0</v>
      </c>
      <c r="L28" s="73">
        <f t="shared" si="7"/>
        <v>0</v>
      </c>
      <c r="M28" s="73">
        <f t="shared" si="7"/>
        <v>0</v>
      </c>
      <c r="N28" s="73">
        <f t="shared" si="1"/>
        <v>70107</v>
      </c>
      <c r="O28" s="75">
        <f t="shared" si="2"/>
        <v>12.663836705202312</v>
      </c>
      <c r="P28" s="69"/>
    </row>
    <row r="29" spans="1:119">
      <c r="A29" s="64"/>
      <c r="B29" s="65">
        <v>572</v>
      </c>
      <c r="C29" s="66" t="s">
        <v>66</v>
      </c>
      <c r="D29" s="67">
        <v>70107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"/>
        <v>70107</v>
      </c>
      <c r="O29" s="68">
        <f t="shared" si="2"/>
        <v>12.663836705202312</v>
      </c>
      <c r="P29" s="69"/>
    </row>
    <row r="30" spans="1:119" ht="15.75">
      <c r="A30" s="70" t="s">
        <v>67</v>
      </c>
      <c r="B30" s="71"/>
      <c r="C30" s="72"/>
      <c r="D30" s="73">
        <f t="shared" ref="D30:M30" si="8">SUM(D31:D31)</f>
        <v>51672</v>
      </c>
      <c r="E30" s="73">
        <f t="shared" si="8"/>
        <v>0</v>
      </c>
      <c r="F30" s="73">
        <f t="shared" si="8"/>
        <v>0</v>
      </c>
      <c r="G30" s="73">
        <f t="shared" si="8"/>
        <v>0</v>
      </c>
      <c r="H30" s="73">
        <f t="shared" si="8"/>
        <v>0</v>
      </c>
      <c r="I30" s="73">
        <f t="shared" si="8"/>
        <v>494252</v>
      </c>
      <c r="J30" s="73">
        <f t="shared" si="8"/>
        <v>0</v>
      </c>
      <c r="K30" s="73">
        <f t="shared" si="8"/>
        <v>0</v>
      </c>
      <c r="L30" s="73">
        <f t="shared" si="8"/>
        <v>0</v>
      </c>
      <c r="M30" s="73">
        <f t="shared" si="8"/>
        <v>0</v>
      </c>
      <c r="N30" s="73">
        <f t="shared" si="1"/>
        <v>545924</v>
      </c>
      <c r="O30" s="75">
        <f t="shared" si="2"/>
        <v>98.613439306358387</v>
      </c>
      <c r="P30" s="69"/>
    </row>
    <row r="31" spans="1:119" ht="15.75" thickBot="1">
      <c r="A31" s="64"/>
      <c r="B31" s="65">
        <v>581</v>
      </c>
      <c r="C31" s="66" t="s">
        <v>68</v>
      </c>
      <c r="D31" s="67">
        <v>51672</v>
      </c>
      <c r="E31" s="67">
        <v>0</v>
      </c>
      <c r="F31" s="67">
        <v>0</v>
      </c>
      <c r="G31" s="67">
        <v>0</v>
      </c>
      <c r="H31" s="67">
        <v>0</v>
      </c>
      <c r="I31" s="67">
        <v>494252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"/>
        <v>545924</v>
      </c>
      <c r="O31" s="68">
        <f t="shared" si="2"/>
        <v>98.613439306358387</v>
      </c>
      <c r="P31" s="69"/>
    </row>
    <row r="32" spans="1:119" ht="16.5" thickBot="1">
      <c r="A32" s="77" t="s">
        <v>10</v>
      </c>
      <c r="B32" s="78"/>
      <c r="C32" s="79"/>
      <c r="D32" s="80">
        <f>SUM(D5,D12,D19,D24,D26,D28,D30)</f>
        <v>3758014</v>
      </c>
      <c r="E32" s="80">
        <f t="shared" ref="E32:M32" si="9">SUM(E5,E12,E19,E24,E26,E28,E30)</f>
        <v>894368</v>
      </c>
      <c r="F32" s="80">
        <f t="shared" si="9"/>
        <v>0</v>
      </c>
      <c r="G32" s="80">
        <f t="shared" si="9"/>
        <v>0</v>
      </c>
      <c r="H32" s="80">
        <f t="shared" si="9"/>
        <v>0</v>
      </c>
      <c r="I32" s="80">
        <f t="shared" si="9"/>
        <v>11228321</v>
      </c>
      <c r="J32" s="80">
        <f t="shared" si="9"/>
        <v>0</v>
      </c>
      <c r="K32" s="80">
        <f t="shared" si="9"/>
        <v>1605114</v>
      </c>
      <c r="L32" s="80">
        <f t="shared" si="9"/>
        <v>0</v>
      </c>
      <c r="M32" s="80">
        <f t="shared" si="9"/>
        <v>175</v>
      </c>
      <c r="N32" s="80">
        <f t="shared" si="1"/>
        <v>17485992</v>
      </c>
      <c r="O32" s="81">
        <f t="shared" si="2"/>
        <v>3158.5968208092486</v>
      </c>
      <c r="P32" s="62"/>
      <c r="Q32" s="82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</row>
    <row r="33" spans="1:15">
      <c r="A33" s="84"/>
      <c r="B33" s="85"/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/>
    </row>
    <row r="34" spans="1:15">
      <c r="A34" s="88"/>
      <c r="B34" s="89"/>
      <c r="C34" s="89"/>
      <c r="D34" s="90"/>
      <c r="E34" s="90"/>
      <c r="F34" s="90"/>
      <c r="G34" s="90"/>
      <c r="H34" s="90"/>
      <c r="I34" s="90"/>
      <c r="J34" s="90"/>
      <c r="K34" s="90"/>
      <c r="L34" s="174" t="s">
        <v>69</v>
      </c>
      <c r="M34" s="174"/>
      <c r="N34" s="174"/>
      <c r="O34" s="91">
        <v>5536</v>
      </c>
    </row>
    <row r="35" spans="1:15">
      <c r="A35" s="175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7"/>
    </row>
    <row r="36" spans="1:15" ht="15.75" customHeight="1" thickBot="1">
      <c r="A36" s="178" t="s">
        <v>52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749654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1467266</v>
      </c>
      <c r="L5" s="24">
        <f t="shared" si="0"/>
        <v>0</v>
      </c>
      <c r="M5" s="24">
        <f t="shared" si="0"/>
        <v>0</v>
      </c>
      <c r="N5" s="25">
        <f t="shared" ref="N5:N32" si="1">SUM(D5:M5)</f>
        <v>2216920</v>
      </c>
      <c r="O5" s="30">
        <f t="shared" ref="O5:O32" si="2">(N5/O$34)</f>
        <v>400.02165283291231</v>
      </c>
      <c r="P5" s="6"/>
    </row>
    <row r="6" spans="1:133">
      <c r="A6" s="12"/>
      <c r="B6" s="42">
        <v>511</v>
      </c>
      <c r="C6" s="19" t="s">
        <v>19</v>
      </c>
      <c r="D6" s="46">
        <v>114539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114539</v>
      </c>
      <c r="O6" s="47">
        <f t="shared" si="2"/>
        <v>20.667448574521835</v>
      </c>
      <c r="P6" s="9"/>
    </row>
    <row r="7" spans="1:133">
      <c r="A7" s="12"/>
      <c r="B7" s="42">
        <v>512</v>
      </c>
      <c r="C7" s="19" t="s">
        <v>20</v>
      </c>
      <c r="D7" s="46">
        <v>63210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63210</v>
      </c>
      <c r="O7" s="47">
        <f t="shared" si="2"/>
        <v>11.4056297365572</v>
      </c>
      <c r="P7" s="9"/>
    </row>
    <row r="8" spans="1:133">
      <c r="A8" s="12"/>
      <c r="B8" s="42">
        <v>513</v>
      </c>
      <c r="C8" s="19" t="s">
        <v>21</v>
      </c>
      <c r="D8" s="46">
        <v>529895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81112</v>
      </c>
      <c r="L8" s="46">
        <v>0</v>
      </c>
      <c r="M8" s="46">
        <v>0</v>
      </c>
      <c r="N8" s="46">
        <f t="shared" si="1"/>
        <v>611007</v>
      </c>
      <c r="O8" s="47">
        <f t="shared" si="2"/>
        <v>110.2502706604114</v>
      </c>
      <c r="P8" s="9"/>
    </row>
    <row r="9" spans="1:133">
      <c r="A9" s="12"/>
      <c r="B9" s="42">
        <v>514</v>
      </c>
      <c r="C9" s="19" t="s">
        <v>22</v>
      </c>
      <c r="D9" s="46">
        <v>28100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28100</v>
      </c>
      <c r="O9" s="47">
        <f t="shared" si="2"/>
        <v>5.0703717069649947</v>
      </c>
      <c r="P9" s="9"/>
    </row>
    <row r="10" spans="1:133">
      <c r="A10" s="12"/>
      <c r="B10" s="42">
        <v>515</v>
      </c>
      <c r="C10" s="19" t="s">
        <v>23</v>
      </c>
      <c r="D10" s="46">
        <v>13910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13910</v>
      </c>
      <c r="O10" s="47">
        <f t="shared" si="2"/>
        <v>2.5099242150848071</v>
      </c>
      <c r="P10" s="9"/>
    </row>
    <row r="11" spans="1:133">
      <c r="A11" s="12"/>
      <c r="B11" s="42">
        <v>518</v>
      </c>
      <c r="C11" s="19" t="s">
        <v>48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1386154</v>
      </c>
      <c r="L11" s="46">
        <v>0</v>
      </c>
      <c r="M11" s="46">
        <v>0</v>
      </c>
      <c r="N11" s="46">
        <f t="shared" si="1"/>
        <v>1386154</v>
      </c>
      <c r="O11" s="47">
        <f t="shared" si="2"/>
        <v>250.11800793937206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SUM(D13:D18)</f>
        <v>2408785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2408785</v>
      </c>
      <c r="O12" s="41">
        <f t="shared" si="2"/>
        <v>434.64182605557562</v>
      </c>
      <c r="P12" s="10"/>
    </row>
    <row r="13" spans="1:133">
      <c r="A13" s="12"/>
      <c r="B13" s="42">
        <v>521</v>
      </c>
      <c r="C13" s="19" t="s">
        <v>27</v>
      </c>
      <c r="D13" s="46">
        <v>1369317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1369317</v>
      </c>
      <c r="O13" s="47">
        <f t="shared" si="2"/>
        <v>247.07993504150127</v>
      </c>
      <c r="P13" s="9"/>
    </row>
    <row r="14" spans="1:133">
      <c r="A14" s="12"/>
      <c r="B14" s="42">
        <v>522</v>
      </c>
      <c r="C14" s="19" t="s">
        <v>28</v>
      </c>
      <c r="D14" s="46">
        <v>900563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900563</v>
      </c>
      <c r="O14" s="47">
        <f t="shared" si="2"/>
        <v>162.49783471670878</v>
      </c>
      <c r="P14" s="9"/>
    </row>
    <row r="15" spans="1:133">
      <c r="A15" s="12"/>
      <c r="B15" s="42">
        <v>523</v>
      </c>
      <c r="C15" s="19" t="s">
        <v>59</v>
      </c>
      <c r="D15" s="46">
        <v>49564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49564</v>
      </c>
      <c r="O15" s="47">
        <f t="shared" si="2"/>
        <v>8.9433417538794657</v>
      </c>
      <c r="P15" s="9"/>
    </row>
    <row r="16" spans="1:133">
      <c r="A16" s="12"/>
      <c r="B16" s="42">
        <v>524</v>
      </c>
      <c r="C16" s="19" t="s">
        <v>55</v>
      </c>
      <c r="D16" s="46">
        <v>5407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5407</v>
      </c>
      <c r="O16" s="47">
        <f t="shared" si="2"/>
        <v>0.97564056297365576</v>
      </c>
      <c r="P16" s="9"/>
    </row>
    <row r="17" spans="1:119">
      <c r="A17" s="12"/>
      <c r="B17" s="42">
        <v>526</v>
      </c>
      <c r="C17" s="19" t="s">
        <v>56</v>
      </c>
      <c r="D17" s="46">
        <v>39133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39133</v>
      </c>
      <c r="O17" s="47">
        <f t="shared" si="2"/>
        <v>7.0611692529772645</v>
      </c>
      <c r="P17" s="9"/>
    </row>
    <row r="18" spans="1:119">
      <c r="A18" s="12"/>
      <c r="B18" s="42">
        <v>529</v>
      </c>
      <c r="C18" s="19" t="s">
        <v>29</v>
      </c>
      <c r="D18" s="46">
        <v>44801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44801</v>
      </c>
      <c r="O18" s="47">
        <f t="shared" si="2"/>
        <v>8.0839047275351863</v>
      </c>
      <c r="P18" s="9"/>
    </row>
    <row r="19" spans="1:119" ht="15.75">
      <c r="A19" s="26" t="s">
        <v>30</v>
      </c>
      <c r="B19" s="27"/>
      <c r="C19" s="28"/>
      <c r="D19" s="29">
        <f t="shared" ref="D19:M19" si="4">SUM(D20:D23)</f>
        <v>0</v>
      </c>
      <c r="E19" s="29">
        <f t="shared" si="4"/>
        <v>0</v>
      </c>
      <c r="F19" s="29">
        <f t="shared" si="4"/>
        <v>0</v>
      </c>
      <c r="G19" s="29">
        <f t="shared" si="4"/>
        <v>0</v>
      </c>
      <c r="H19" s="29">
        <f t="shared" si="4"/>
        <v>0</v>
      </c>
      <c r="I19" s="29">
        <f t="shared" si="4"/>
        <v>10719024</v>
      </c>
      <c r="J19" s="29">
        <f t="shared" si="4"/>
        <v>0</v>
      </c>
      <c r="K19" s="29">
        <f t="shared" si="4"/>
        <v>0</v>
      </c>
      <c r="L19" s="29">
        <f t="shared" si="4"/>
        <v>0</v>
      </c>
      <c r="M19" s="29">
        <f t="shared" si="4"/>
        <v>0</v>
      </c>
      <c r="N19" s="40">
        <f t="shared" si="1"/>
        <v>10719024</v>
      </c>
      <c r="O19" s="41">
        <f t="shared" si="2"/>
        <v>1934.1436304583183</v>
      </c>
      <c r="P19" s="10"/>
    </row>
    <row r="20" spans="1:119">
      <c r="A20" s="12"/>
      <c r="B20" s="42">
        <v>531</v>
      </c>
      <c r="C20" s="19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7935626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7935626</v>
      </c>
      <c r="O20" s="47">
        <f t="shared" si="2"/>
        <v>1431.9065319379285</v>
      </c>
      <c r="P20" s="9"/>
    </row>
    <row r="21" spans="1:119">
      <c r="A21" s="12"/>
      <c r="B21" s="42">
        <v>532</v>
      </c>
      <c r="C21" s="19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519249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519249</v>
      </c>
      <c r="O21" s="47">
        <f t="shared" si="2"/>
        <v>93.693431974016605</v>
      </c>
      <c r="P21" s="9"/>
    </row>
    <row r="22" spans="1:119">
      <c r="A22" s="12"/>
      <c r="B22" s="42">
        <v>533</v>
      </c>
      <c r="C22" s="19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622322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622322</v>
      </c>
      <c r="O22" s="47">
        <f t="shared" si="2"/>
        <v>112.29195236376759</v>
      </c>
      <c r="P22" s="9"/>
    </row>
    <row r="23" spans="1:119">
      <c r="A23" s="12"/>
      <c r="B23" s="42">
        <v>535</v>
      </c>
      <c r="C23" s="19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1641827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1641827</v>
      </c>
      <c r="O23" s="47">
        <f t="shared" si="2"/>
        <v>296.25171418260555</v>
      </c>
      <c r="P23" s="9"/>
    </row>
    <row r="24" spans="1:119" ht="15.75">
      <c r="A24" s="26" t="s">
        <v>35</v>
      </c>
      <c r="B24" s="27"/>
      <c r="C24" s="28"/>
      <c r="D24" s="29">
        <f t="shared" ref="D24:M24" si="5">SUM(D25:D25)</f>
        <v>0</v>
      </c>
      <c r="E24" s="29">
        <f t="shared" si="5"/>
        <v>307882</v>
      </c>
      <c r="F24" s="29">
        <f t="shared" si="5"/>
        <v>0</v>
      </c>
      <c r="G24" s="29">
        <f t="shared" si="5"/>
        <v>0</v>
      </c>
      <c r="H24" s="29">
        <f t="shared" si="5"/>
        <v>0</v>
      </c>
      <c r="I24" s="29">
        <f t="shared" si="5"/>
        <v>0</v>
      </c>
      <c r="J24" s="29">
        <f t="shared" si="5"/>
        <v>0</v>
      </c>
      <c r="K24" s="29">
        <f t="shared" si="5"/>
        <v>0</v>
      </c>
      <c r="L24" s="29">
        <f t="shared" si="5"/>
        <v>0</v>
      </c>
      <c r="M24" s="29">
        <f t="shared" si="5"/>
        <v>0</v>
      </c>
      <c r="N24" s="29">
        <f t="shared" si="1"/>
        <v>307882</v>
      </c>
      <c r="O24" s="41">
        <f t="shared" si="2"/>
        <v>55.554312522555037</v>
      </c>
      <c r="P24" s="10"/>
    </row>
    <row r="25" spans="1:119">
      <c r="A25" s="12"/>
      <c r="B25" s="42">
        <v>541</v>
      </c>
      <c r="C25" s="19" t="s">
        <v>36</v>
      </c>
      <c r="D25" s="46">
        <v>0</v>
      </c>
      <c r="E25" s="46">
        <v>307882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307882</v>
      </c>
      <c r="O25" s="47">
        <f t="shared" si="2"/>
        <v>55.554312522555037</v>
      </c>
      <c r="P25" s="9"/>
    </row>
    <row r="26" spans="1:119" ht="15.75">
      <c r="A26" s="26" t="s">
        <v>44</v>
      </c>
      <c r="B26" s="27"/>
      <c r="C26" s="28"/>
      <c r="D26" s="29">
        <f t="shared" ref="D26:M26" si="6">SUM(D27:D27)</f>
        <v>267562</v>
      </c>
      <c r="E26" s="29">
        <f t="shared" si="6"/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167</v>
      </c>
      <c r="N26" s="29">
        <f t="shared" si="1"/>
        <v>267729</v>
      </c>
      <c r="O26" s="41">
        <f t="shared" si="2"/>
        <v>48.30909418982317</v>
      </c>
      <c r="P26" s="10"/>
    </row>
    <row r="27" spans="1:119">
      <c r="A27" s="43"/>
      <c r="B27" s="44">
        <v>559</v>
      </c>
      <c r="C27" s="45" t="s">
        <v>45</v>
      </c>
      <c r="D27" s="46">
        <v>267562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167</v>
      </c>
      <c r="N27" s="46">
        <f t="shared" si="1"/>
        <v>267729</v>
      </c>
      <c r="O27" s="47">
        <f t="shared" si="2"/>
        <v>48.30909418982317</v>
      </c>
      <c r="P27" s="9"/>
    </row>
    <row r="28" spans="1:119" ht="15.75">
      <c r="A28" s="26" t="s">
        <v>37</v>
      </c>
      <c r="B28" s="27"/>
      <c r="C28" s="28"/>
      <c r="D28" s="29">
        <f t="shared" ref="D28:M28" si="7">SUM(D29:D29)</f>
        <v>117870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117870</v>
      </c>
      <c r="O28" s="41">
        <f t="shared" si="2"/>
        <v>21.268495128112594</v>
      </c>
      <c r="P28" s="9"/>
    </row>
    <row r="29" spans="1:119">
      <c r="A29" s="12"/>
      <c r="B29" s="42">
        <v>572</v>
      </c>
      <c r="C29" s="19" t="s">
        <v>38</v>
      </c>
      <c r="D29" s="46">
        <v>117870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117870</v>
      </c>
      <c r="O29" s="47">
        <f t="shared" si="2"/>
        <v>21.268495128112594</v>
      </c>
      <c r="P29" s="9"/>
    </row>
    <row r="30" spans="1:119" ht="15.75">
      <c r="A30" s="26" t="s">
        <v>40</v>
      </c>
      <c r="B30" s="27"/>
      <c r="C30" s="28"/>
      <c r="D30" s="29">
        <f t="shared" ref="D30:M30" si="8">SUM(D31:D31)</f>
        <v>297600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688500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1"/>
        <v>986100</v>
      </c>
      <c r="O30" s="41">
        <f t="shared" si="2"/>
        <v>177.93215445687477</v>
      </c>
      <c r="P30" s="9"/>
    </row>
    <row r="31" spans="1:119" ht="15.75" thickBot="1">
      <c r="A31" s="12"/>
      <c r="B31" s="42">
        <v>581</v>
      </c>
      <c r="C31" s="19" t="s">
        <v>39</v>
      </c>
      <c r="D31" s="46">
        <v>297600</v>
      </c>
      <c r="E31" s="46">
        <v>0</v>
      </c>
      <c r="F31" s="46">
        <v>0</v>
      </c>
      <c r="G31" s="46">
        <v>0</v>
      </c>
      <c r="H31" s="46">
        <v>0</v>
      </c>
      <c r="I31" s="46">
        <v>688500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986100</v>
      </c>
      <c r="O31" s="47">
        <f t="shared" si="2"/>
        <v>177.93215445687477</v>
      </c>
      <c r="P31" s="9"/>
    </row>
    <row r="32" spans="1:119" ht="16.5" thickBot="1">
      <c r="A32" s="13" t="s">
        <v>10</v>
      </c>
      <c r="B32" s="21"/>
      <c r="C32" s="20"/>
      <c r="D32" s="14">
        <f>SUM(D5,D12,D19,D24,D26,D28,D30)</f>
        <v>3841471</v>
      </c>
      <c r="E32" s="14">
        <f t="shared" ref="E32:M32" si="9">SUM(E5,E12,E19,E24,E26,E28,E30)</f>
        <v>307882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11407524</v>
      </c>
      <c r="J32" s="14">
        <f t="shared" si="9"/>
        <v>0</v>
      </c>
      <c r="K32" s="14">
        <f t="shared" si="9"/>
        <v>1467266</v>
      </c>
      <c r="L32" s="14">
        <f t="shared" si="9"/>
        <v>0</v>
      </c>
      <c r="M32" s="14">
        <f t="shared" si="9"/>
        <v>167</v>
      </c>
      <c r="N32" s="14">
        <f t="shared" si="1"/>
        <v>17024310</v>
      </c>
      <c r="O32" s="35">
        <f t="shared" si="2"/>
        <v>3071.8711656441719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0" t="s">
        <v>60</v>
      </c>
      <c r="M34" s="160"/>
      <c r="N34" s="160"/>
      <c r="O34" s="39">
        <v>5542</v>
      </c>
    </row>
    <row r="35" spans="1:15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5.75" customHeight="1" thickBot="1">
      <c r="A36" s="162" t="s">
        <v>52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827192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1321420</v>
      </c>
      <c r="L5" s="24">
        <f t="shared" si="0"/>
        <v>0</v>
      </c>
      <c r="M5" s="24">
        <f t="shared" si="0"/>
        <v>0</v>
      </c>
      <c r="N5" s="25">
        <f>SUM(D5:M5)</f>
        <v>2148612</v>
      </c>
      <c r="O5" s="30">
        <f t="shared" ref="O5:O35" si="1">(N5/O$37)</f>
        <v>395.18337318374103</v>
      </c>
      <c r="P5" s="6"/>
    </row>
    <row r="6" spans="1:133">
      <c r="A6" s="12"/>
      <c r="B6" s="42">
        <v>511</v>
      </c>
      <c r="C6" s="19" t="s">
        <v>19</v>
      </c>
      <c r="D6" s="46">
        <v>112502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112502</v>
      </c>
      <c r="O6" s="47">
        <f t="shared" si="1"/>
        <v>20.691925694316719</v>
      </c>
      <c r="P6" s="9"/>
    </row>
    <row r="7" spans="1:133">
      <c r="A7" s="12"/>
      <c r="B7" s="42">
        <v>512</v>
      </c>
      <c r="C7" s="19" t="s">
        <v>20</v>
      </c>
      <c r="D7" s="46">
        <v>59917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59917</v>
      </c>
      <c r="O7" s="47">
        <f t="shared" si="1"/>
        <v>11.020231745447857</v>
      </c>
      <c r="P7" s="9"/>
    </row>
    <row r="8" spans="1:133">
      <c r="A8" s="12"/>
      <c r="B8" s="42">
        <v>513</v>
      </c>
      <c r="C8" s="19" t="s">
        <v>21</v>
      </c>
      <c r="D8" s="46">
        <v>200568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94909</v>
      </c>
      <c r="L8" s="46">
        <v>0</v>
      </c>
      <c r="M8" s="46">
        <v>0</v>
      </c>
      <c r="N8" s="46">
        <f t="shared" si="2"/>
        <v>295477</v>
      </c>
      <c r="O8" s="47">
        <f t="shared" si="1"/>
        <v>54.345594997241129</v>
      </c>
      <c r="P8" s="9"/>
    </row>
    <row r="9" spans="1:133">
      <c r="A9" s="12"/>
      <c r="B9" s="42">
        <v>514</v>
      </c>
      <c r="C9" s="19" t="s">
        <v>22</v>
      </c>
      <c r="D9" s="46">
        <v>36493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36493</v>
      </c>
      <c r="O9" s="47">
        <f t="shared" si="1"/>
        <v>6.7119735148059592</v>
      </c>
      <c r="P9" s="9"/>
    </row>
    <row r="10" spans="1:133">
      <c r="A10" s="12"/>
      <c r="B10" s="42">
        <v>515</v>
      </c>
      <c r="C10" s="19" t="s">
        <v>23</v>
      </c>
      <c r="D10" s="46">
        <v>12423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12423</v>
      </c>
      <c r="O10" s="47">
        <f t="shared" si="1"/>
        <v>2.2848997608975536</v>
      </c>
      <c r="P10" s="9"/>
    </row>
    <row r="11" spans="1:133">
      <c r="A11" s="12"/>
      <c r="B11" s="42">
        <v>518</v>
      </c>
      <c r="C11" s="19" t="s">
        <v>48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1226511</v>
      </c>
      <c r="L11" s="46">
        <v>0</v>
      </c>
      <c r="M11" s="46">
        <v>0</v>
      </c>
      <c r="N11" s="46">
        <f t="shared" si="2"/>
        <v>1226511</v>
      </c>
      <c r="O11" s="47">
        <f t="shared" si="1"/>
        <v>225.5859849181534</v>
      </c>
      <c r="P11" s="9"/>
    </row>
    <row r="12" spans="1:133">
      <c r="A12" s="12"/>
      <c r="B12" s="42">
        <v>519</v>
      </c>
      <c r="C12" s="19" t="s">
        <v>25</v>
      </c>
      <c r="D12" s="46">
        <v>405289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405289</v>
      </c>
      <c r="O12" s="47">
        <f t="shared" si="1"/>
        <v>74.542762552878429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SUM(D14:D19)</f>
        <v>2338994</v>
      </c>
      <c r="E13" s="29">
        <f t="shared" si="3"/>
        <v>7733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5" si="4">SUM(D13:M13)</f>
        <v>2346727</v>
      </c>
      <c r="O13" s="41">
        <f t="shared" si="1"/>
        <v>431.62166636012506</v>
      </c>
      <c r="P13" s="10"/>
    </row>
    <row r="14" spans="1:133">
      <c r="A14" s="12"/>
      <c r="B14" s="42">
        <v>521</v>
      </c>
      <c r="C14" s="19" t="s">
        <v>27</v>
      </c>
      <c r="D14" s="46">
        <v>1387801</v>
      </c>
      <c r="E14" s="46">
        <v>4360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1392161</v>
      </c>
      <c r="O14" s="47">
        <f t="shared" si="1"/>
        <v>256.0531543130403</v>
      </c>
      <c r="P14" s="9"/>
    </row>
    <row r="15" spans="1:133">
      <c r="A15" s="12"/>
      <c r="B15" s="42">
        <v>522</v>
      </c>
      <c r="C15" s="19" t="s">
        <v>28</v>
      </c>
      <c r="D15" s="46">
        <v>808740</v>
      </c>
      <c r="E15" s="46">
        <v>3373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812113</v>
      </c>
      <c r="O15" s="47">
        <f t="shared" si="1"/>
        <v>149.36784991723377</v>
      </c>
      <c r="P15" s="9"/>
    </row>
    <row r="16" spans="1:133">
      <c r="A16" s="12"/>
      <c r="B16" s="42">
        <v>523</v>
      </c>
      <c r="C16" s="19" t="s">
        <v>54</v>
      </c>
      <c r="D16" s="46">
        <v>70050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70050</v>
      </c>
      <c r="O16" s="47">
        <f t="shared" si="1"/>
        <v>12.883943351112746</v>
      </c>
      <c r="P16" s="9"/>
    </row>
    <row r="17" spans="1:16">
      <c r="A17" s="12"/>
      <c r="B17" s="42">
        <v>524</v>
      </c>
      <c r="C17" s="19" t="s">
        <v>55</v>
      </c>
      <c r="D17" s="46">
        <v>9173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9173</v>
      </c>
      <c r="O17" s="47">
        <f t="shared" si="1"/>
        <v>1.6871436453926798</v>
      </c>
      <c r="P17" s="9"/>
    </row>
    <row r="18" spans="1:16">
      <c r="A18" s="12"/>
      <c r="B18" s="42">
        <v>526</v>
      </c>
      <c r="C18" s="19" t="s">
        <v>56</v>
      </c>
      <c r="D18" s="46">
        <v>2503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2503</v>
      </c>
      <c r="O18" s="47">
        <f t="shared" si="1"/>
        <v>0.46036417141806141</v>
      </c>
      <c r="P18" s="9"/>
    </row>
    <row r="19" spans="1:16">
      <c r="A19" s="12"/>
      <c r="B19" s="42">
        <v>529</v>
      </c>
      <c r="C19" s="19" t="s">
        <v>29</v>
      </c>
      <c r="D19" s="46">
        <v>60727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60727</v>
      </c>
      <c r="O19" s="47">
        <f t="shared" si="1"/>
        <v>11.169210961927533</v>
      </c>
      <c r="P19" s="9"/>
    </row>
    <row r="20" spans="1:16" ht="15.75">
      <c r="A20" s="26" t="s">
        <v>30</v>
      </c>
      <c r="B20" s="27"/>
      <c r="C20" s="28"/>
      <c r="D20" s="29">
        <f t="shared" ref="D20:M20" si="5">SUM(D21:D25)</f>
        <v>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10753039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40">
        <f t="shared" si="4"/>
        <v>10753039</v>
      </c>
      <c r="O20" s="41">
        <f t="shared" si="1"/>
        <v>1977.752253080743</v>
      </c>
      <c r="P20" s="10"/>
    </row>
    <row r="21" spans="1:16">
      <c r="A21" s="12"/>
      <c r="B21" s="42">
        <v>531</v>
      </c>
      <c r="C21" s="19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8009092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8009092</v>
      </c>
      <c r="O21" s="47">
        <f t="shared" si="1"/>
        <v>1473.0719146588192</v>
      </c>
      <c r="P21" s="9"/>
    </row>
    <row r="22" spans="1:16">
      <c r="A22" s="12"/>
      <c r="B22" s="42">
        <v>532</v>
      </c>
      <c r="C22" s="19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475224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475224</v>
      </c>
      <c r="O22" s="47">
        <f t="shared" si="1"/>
        <v>87.405554533750234</v>
      </c>
      <c r="P22" s="9"/>
    </row>
    <row r="23" spans="1:16">
      <c r="A23" s="12"/>
      <c r="B23" s="42">
        <v>533</v>
      </c>
      <c r="C23" s="19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560131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560131</v>
      </c>
      <c r="O23" s="47">
        <f t="shared" si="1"/>
        <v>103.02207099503403</v>
      </c>
      <c r="P23" s="9"/>
    </row>
    <row r="24" spans="1:16">
      <c r="A24" s="12"/>
      <c r="B24" s="42">
        <v>535</v>
      </c>
      <c r="C24" s="19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1521025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1521025</v>
      </c>
      <c r="O24" s="47">
        <f t="shared" si="1"/>
        <v>279.75446018024644</v>
      </c>
      <c r="P24" s="9"/>
    </row>
    <row r="25" spans="1:16">
      <c r="A25" s="12"/>
      <c r="B25" s="42">
        <v>539</v>
      </c>
      <c r="C25" s="19" t="s">
        <v>49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187567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187567</v>
      </c>
      <c r="O25" s="47">
        <f t="shared" si="1"/>
        <v>34.498252712893141</v>
      </c>
      <c r="P25" s="9"/>
    </row>
    <row r="26" spans="1:16" ht="15.75">
      <c r="A26" s="26" t="s">
        <v>35</v>
      </c>
      <c r="B26" s="27"/>
      <c r="C26" s="28"/>
      <c r="D26" s="29">
        <f t="shared" ref="D26:M26" si="6">SUM(D27:D27)</f>
        <v>0</v>
      </c>
      <c r="E26" s="29">
        <f t="shared" si="6"/>
        <v>338726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0</v>
      </c>
      <c r="N26" s="29">
        <f t="shared" si="4"/>
        <v>338726</v>
      </c>
      <c r="O26" s="41">
        <f t="shared" si="1"/>
        <v>62.300165532462756</v>
      </c>
      <c r="P26" s="10"/>
    </row>
    <row r="27" spans="1:16">
      <c r="A27" s="12"/>
      <c r="B27" s="42">
        <v>541</v>
      </c>
      <c r="C27" s="19" t="s">
        <v>36</v>
      </c>
      <c r="D27" s="46">
        <v>0</v>
      </c>
      <c r="E27" s="46">
        <v>338726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338726</v>
      </c>
      <c r="O27" s="47">
        <f t="shared" si="1"/>
        <v>62.300165532462756</v>
      </c>
      <c r="P27" s="9"/>
    </row>
    <row r="28" spans="1:16" ht="15.75">
      <c r="A28" s="26" t="s">
        <v>44</v>
      </c>
      <c r="B28" s="27"/>
      <c r="C28" s="28"/>
      <c r="D28" s="29">
        <f t="shared" ref="D28:M28" si="7">SUM(D29:D29)</f>
        <v>418996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167</v>
      </c>
      <c r="N28" s="29">
        <f t="shared" si="4"/>
        <v>419163</v>
      </c>
      <c r="O28" s="41">
        <f t="shared" si="1"/>
        <v>77.094537428729083</v>
      </c>
      <c r="P28" s="10"/>
    </row>
    <row r="29" spans="1:16">
      <c r="A29" s="43"/>
      <c r="B29" s="44">
        <v>559</v>
      </c>
      <c r="C29" s="45" t="s">
        <v>45</v>
      </c>
      <c r="D29" s="46">
        <v>418996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167</v>
      </c>
      <c r="N29" s="46">
        <f t="shared" si="4"/>
        <v>419163</v>
      </c>
      <c r="O29" s="47">
        <f t="shared" si="1"/>
        <v>77.094537428729083</v>
      </c>
      <c r="P29" s="9"/>
    </row>
    <row r="30" spans="1:16" ht="15.75">
      <c r="A30" s="26" t="s">
        <v>37</v>
      </c>
      <c r="B30" s="27"/>
      <c r="C30" s="28"/>
      <c r="D30" s="29">
        <f t="shared" ref="D30:M30" si="8">SUM(D31:D31)</f>
        <v>139104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139104</v>
      </c>
      <c r="O30" s="41">
        <f t="shared" si="1"/>
        <v>25.584697443443076</v>
      </c>
      <c r="P30" s="9"/>
    </row>
    <row r="31" spans="1:16">
      <c r="A31" s="12"/>
      <c r="B31" s="42">
        <v>572</v>
      </c>
      <c r="C31" s="19" t="s">
        <v>38</v>
      </c>
      <c r="D31" s="46">
        <v>139104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139104</v>
      </c>
      <c r="O31" s="47">
        <f t="shared" si="1"/>
        <v>25.584697443443076</v>
      </c>
      <c r="P31" s="9"/>
    </row>
    <row r="32" spans="1:16" ht="15.75">
      <c r="A32" s="26" t="s">
        <v>40</v>
      </c>
      <c r="B32" s="27"/>
      <c r="C32" s="28"/>
      <c r="D32" s="29">
        <f t="shared" ref="D32:M32" si="9">SUM(D33:D34)</f>
        <v>0</v>
      </c>
      <c r="E32" s="29">
        <f t="shared" si="9"/>
        <v>0</v>
      </c>
      <c r="F32" s="29">
        <f t="shared" si="9"/>
        <v>0</v>
      </c>
      <c r="G32" s="29">
        <f t="shared" si="9"/>
        <v>0</v>
      </c>
      <c r="H32" s="29">
        <f t="shared" si="9"/>
        <v>0</v>
      </c>
      <c r="I32" s="29">
        <f t="shared" si="9"/>
        <v>566717</v>
      </c>
      <c r="J32" s="29">
        <f t="shared" si="9"/>
        <v>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 t="shared" si="4"/>
        <v>566717</v>
      </c>
      <c r="O32" s="41">
        <f t="shared" si="1"/>
        <v>104.23340077248483</v>
      </c>
      <c r="P32" s="9"/>
    </row>
    <row r="33" spans="1:119">
      <c r="A33" s="12"/>
      <c r="B33" s="42">
        <v>581</v>
      </c>
      <c r="C33" s="19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312200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312200</v>
      </c>
      <c r="O33" s="47">
        <f t="shared" si="1"/>
        <v>57.421372080191283</v>
      </c>
      <c r="P33" s="9"/>
    </row>
    <row r="34" spans="1:119" ht="15.75" thickBot="1">
      <c r="A34" s="12"/>
      <c r="B34" s="42">
        <v>591</v>
      </c>
      <c r="C34" s="19" t="s">
        <v>50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254517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254517</v>
      </c>
      <c r="O34" s="47">
        <f t="shared" si="1"/>
        <v>46.812028692293545</v>
      </c>
      <c r="P34" s="9"/>
    </row>
    <row r="35" spans="1:119" ht="16.5" thickBot="1">
      <c r="A35" s="13" t="s">
        <v>10</v>
      </c>
      <c r="B35" s="21"/>
      <c r="C35" s="20"/>
      <c r="D35" s="14">
        <f>SUM(D5,D13,D20,D26,D28,D30,D32)</f>
        <v>3724286</v>
      </c>
      <c r="E35" s="14">
        <f t="shared" ref="E35:M35" si="10">SUM(E5,E13,E20,E26,E28,E30,E32)</f>
        <v>346459</v>
      </c>
      <c r="F35" s="14">
        <f t="shared" si="10"/>
        <v>0</v>
      </c>
      <c r="G35" s="14">
        <f t="shared" si="10"/>
        <v>0</v>
      </c>
      <c r="H35" s="14">
        <f t="shared" si="10"/>
        <v>0</v>
      </c>
      <c r="I35" s="14">
        <f t="shared" si="10"/>
        <v>11319756</v>
      </c>
      <c r="J35" s="14">
        <f t="shared" si="10"/>
        <v>0</v>
      </c>
      <c r="K35" s="14">
        <f t="shared" si="10"/>
        <v>1321420</v>
      </c>
      <c r="L35" s="14">
        <f t="shared" si="10"/>
        <v>0</v>
      </c>
      <c r="M35" s="14">
        <f t="shared" si="10"/>
        <v>167</v>
      </c>
      <c r="N35" s="14">
        <f t="shared" si="4"/>
        <v>16712088</v>
      </c>
      <c r="O35" s="35">
        <f t="shared" si="1"/>
        <v>3073.7700938017288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160" t="s">
        <v>57</v>
      </c>
      <c r="M37" s="160"/>
      <c r="N37" s="160"/>
      <c r="O37" s="39">
        <v>5437</v>
      </c>
    </row>
    <row r="38" spans="1:119">
      <c r="A38" s="161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9"/>
    </row>
    <row r="39" spans="1:119" ht="15.75" customHeight="1" thickBot="1">
      <c r="A39" s="162" t="s">
        <v>52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747880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1055519</v>
      </c>
      <c r="L5" s="24">
        <f t="shared" si="0"/>
        <v>0</v>
      </c>
      <c r="M5" s="24">
        <f t="shared" si="0"/>
        <v>0</v>
      </c>
      <c r="N5" s="25">
        <f>SUM(D5:M5)</f>
        <v>1803399</v>
      </c>
      <c r="O5" s="30">
        <f t="shared" ref="O5:O32" si="1">(N5/O$34)</f>
        <v>331.44624149972429</v>
      </c>
      <c r="P5" s="6"/>
    </row>
    <row r="6" spans="1:133">
      <c r="A6" s="12"/>
      <c r="B6" s="42">
        <v>511</v>
      </c>
      <c r="C6" s="19" t="s">
        <v>19</v>
      </c>
      <c r="D6" s="46">
        <v>110459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110459</v>
      </c>
      <c r="O6" s="47">
        <f t="shared" si="1"/>
        <v>20.301231391288365</v>
      </c>
      <c r="P6" s="9"/>
    </row>
    <row r="7" spans="1:133">
      <c r="A7" s="12"/>
      <c r="B7" s="42">
        <v>512</v>
      </c>
      <c r="C7" s="19" t="s">
        <v>20</v>
      </c>
      <c r="D7" s="46">
        <v>59645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59645</v>
      </c>
      <c r="O7" s="47">
        <f t="shared" si="1"/>
        <v>10.962139312626356</v>
      </c>
      <c r="P7" s="9"/>
    </row>
    <row r="8" spans="1:133">
      <c r="A8" s="12"/>
      <c r="B8" s="42">
        <v>513</v>
      </c>
      <c r="C8" s="19" t="s">
        <v>21</v>
      </c>
      <c r="D8" s="46">
        <v>203761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86381</v>
      </c>
      <c r="L8" s="46">
        <v>0</v>
      </c>
      <c r="M8" s="46">
        <v>0</v>
      </c>
      <c r="N8" s="46">
        <f t="shared" si="2"/>
        <v>290142</v>
      </c>
      <c r="O8" s="47">
        <f t="shared" si="1"/>
        <v>53.325124058077556</v>
      </c>
      <c r="P8" s="9"/>
    </row>
    <row r="9" spans="1:133">
      <c r="A9" s="12"/>
      <c r="B9" s="42">
        <v>514</v>
      </c>
      <c r="C9" s="19" t="s">
        <v>22</v>
      </c>
      <c r="D9" s="46">
        <v>31094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31094</v>
      </c>
      <c r="O9" s="47">
        <f t="shared" si="1"/>
        <v>5.7147583164859403</v>
      </c>
      <c r="P9" s="9"/>
    </row>
    <row r="10" spans="1:133">
      <c r="A10" s="12"/>
      <c r="B10" s="42">
        <v>515</v>
      </c>
      <c r="C10" s="19" t="s">
        <v>23</v>
      </c>
      <c r="D10" s="46">
        <v>12729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12729</v>
      </c>
      <c r="O10" s="47">
        <f t="shared" si="1"/>
        <v>2.3394596581510751</v>
      </c>
      <c r="P10" s="9"/>
    </row>
    <row r="11" spans="1:133">
      <c r="A11" s="12"/>
      <c r="B11" s="42">
        <v>518</v>
      </c>
      <c r="C11" s="19" t="s">
        <v>48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969138</v>
      </c>
      <c r="L11" s="46">
        <v>0</v>
      </c>
      <c r="M11" s="46">
        <v>0</v>
      </c>
      <c r="N11" s="46">
        <f t="shared" si="2"/>
        <v>969138</v>
      </c>
      <c r="O11" s="47">
        <f t="shared" si="1"/>
        <v>178.11762543650065</v>
      </c>
      <c r="P11" s="9"/>
    </row>
    <row r="12" spans="1:133">
      <c r="A12" s="12"/>
      <c r="B12" s="42">
        <v>519</v>
      </c>
      <c r="C12" s="19" t="s">
        <v>25</v>
      </c>
      <c r="D12" s="46">
        <v>330192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330192</v>
      </c>
      <c r="O12" s="47">
        <f t="shared" si="1"/>
        <v>60.685903326594378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2475956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2475956</v>
      </c>
      <c r="O13" s="41">
        <f t="shared" si="1"/>
        <v>455.05532071310421</v>
      </c>
      <c r="P13" s="10"/>
    </row>
    <row r="14" spans="1:133">
      <c r="A14" s="12"/>
      <c r="B14" s="42">
        <v>521</v>
      </c>
      <c r="C14" s="19" t="s">
        <v>27</v>
      </c>
      <c r="D14" s="46">
        <v>1431041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1431041</v>
      </c>
      <c r="O14" s="47">
        <f t="shared" si="1"/>
        <v>263.01065980518285</v>
      </c>
      <c r="P14" s="9"/>
    </row>
    <row r="15" spans="1:133">
      <c r="A15" s="12"/>
      <c r="B15" s="42">
        <v>522</v>
      </c>
      <c r="C15" s="19" t="s">
        <v>28</v>
      </c>
      <c r="D15" s="46">
        <v>873114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873114</v>
      </c>
      <c r="O15" s="47">
        <f t="shared" si="1"/>
        <v>160.46939900753537</v>
      </c>
      <c r="P15" s="9"/>
    </row>
    <row r="16" spans="1:133">
      <c r="A16" s="12"/>
      <c r="B16" s="42">
        <v>529</v>
      </c>
      <c r="C16" s="19" t="s">
        <v>29</v>
      </c>
      <c r="D16" s="46">
        <v>171801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171801</v>
      </c>
      <c r="O16" s="47">
        <f t="shared" si="1"/>
        <v>31.575261900385957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11106213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11106213</v>
      </c>
      <c r="O17" s="41">
        <f t="shared" si="1"/>
        <v>2041.2080499908104</v>
      </c>
      <c r="P17" s="10"/>
    </row>
    <row r="18" spans="1:119">
      <c r="A18" s="12"/>
      <c r="B18" s="42">
        <v>531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8222040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8222040</v>
      </c>
      <c r="O18" s="47">
        <f t="shared" si="1"/>
        <v>1511.1266311339828</v>
      </c>
      <c r="P18" s="9"/>
    </row>
    <row r="19" spans="1:119">
      <c r="A19" s="12"/>
      <c r="B19" s="42">
        <v>532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596075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596075</v>
      </c>
      <c r="O19" s="47">
        <f t="shared" si="1"/>
        <v>109.55247197206396</v>
      </c>
      <c r="P19" s="9"/>
    </row>
    <row r="20" spans="1:119">
      <c r="A20" s="12"/>
      <c r="B20" s="42">
        <v>533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535586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535586</v>
      </c>
      <c r="O20" s="47">
        <f t="shared" si="1"/>
        <v>98.435214115052375</v>
      </c>
      <c r="P20" s="9"/>
    </row>
    <row r="21" spans="1:119">
      <c r="A21" s="12"/>
      <c r="B21" s="42">
        <v>535</v>
      </c>
      <c r="C21" s="19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1578557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1578557</v>
      </c>
      <c r="O21" s="47">
        <f t="shared" si="1"/>
        <v>290.12258775960299</v>
      </c>
      <c r="P21" s="9"/>
    </row>
    <row r="22" spans="1:119">
      <c r="A22" s="12"/>
      <c r="B22" s="42">
        <v>539</v>
      </c>
      <c r="C22" s="19" t="s">
        <v>49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173955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173955</v>
      </c>
      <c r="O22" s="47">
        <f t="shared" si="1"/>
        <v>31.971145010108437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0</v>
      </c>
      <c r="E23" s="29">
        <f t="shared" si="6"/>
        <v>405298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405298</v>
      </c>
      <c r="O23" s="41">
        <f t="shared" si="1"/>
        <v>74.489615879433927</v>
      </c>
      <c r="P23" s="10"/>
    </row>
    <row r="24" spans="1:119">
      <c r="A24" s="12"/>
      <c r="B24" s="42">
        <v>541</v>
      </c>
      <c r="C24" s="19" t="s">
        <v>36</v>
      </c>
      <c r="D24" s="46">
        <v>0</v>
      </c>
      <c r="E24" s="46">
        <v>405298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405298</v>
      </c>
      <c r="O24" s="47">
        <f t="shared" si="1"/>
        <v>74.489615879433927</v>
      </c>
      <c r="P24" s="9"/>
    </row>
    <row r="25" spans="1:119" ht="15.75">
      <c r="A25" s="26" t="s">
        <v>44</v>
      </c>
      <c r="B25" s="27"/>
      <c r="C25" s="28"/>
      <c r="D25" s="29">
        <f t="shared" ref="D25:M25" si="7">SUM(D26:D26)</f>
        <v>13200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167</v>
      </c>
      <c r="N25" s="29">
        <f t="shared" si="4"/>
        <v>13367</v>
      </c>
      <c r="O25" s="41">
        <f t="shared" si="1"/>
        <v>2.4567175151626541</v>
      </c>
      <c r="P25" s="10"/>
    </row>
    <row r="26" spans="1:119">
      <c r="A26" s="43"/>
      <c r="B26" s="44">
        <v>559</v>
      </c>
      <c r="C26" s="45" t="s">
        <v>45</v>
      </c>
      <c r="D26" s="46">
        <v>13200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167</v>
      </c>
      <c r="N26" s="46">
        <f t="shared" si="4"/>
        <v>13367</v>
      </c>
      <c r="O26" s="47">
        <f t="shared" si="1"/>
        <v>2.4567175151626541</v>
      </c>
      <c r="P26" s="9"/>
    </row>
    <row r="27" spans="1:119" ht="15.75">
      <c r="A27" s="26" t="s">
        <v>37</v>
      </c>
      <c r="B27" s="27"/>
      <c r="C27" s="28"/>
      <c r="D27" s="29">
        <f t="shared" ref="D27:M27" si="8">SUM(D28:D28)</f>
        <v>466810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466810</v>
      </c>
      <c r="O27" s="41">
        <f t="shared" si="1"/>
        <v>85.794890645102001</v>
      </c>
      <c r="P27" s="9"/>
    </row>
    <row r="28" spans="1:119">
      <c r="A28" s="12"/>
      <c r="B28" s="42">
        <v>572</v>
      </c>
      <c r="C28" s="19" t="s">
        <v>38</v>
      </c>
      <c r="D28" s="46">
        <v>466810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466810</v>
      </c>
      <c r="O28" s="47">
        <f t="shared" si="1"/>
        <v>85.794890645102001</v>
      </c>
      <c r="P28" s="9"/>
    </row>
    <row r="29" spans="1:119" ht="15.75">
      <c r="A29" s="26" t="s">
        <v>40</v>
      </c>
      <c r="B29" s="27"/>
      <c r="C29" s="28"/>
      <c r="D29" s="29">
        <f t="shared" ref="D29:M29" si="9">SUM(D30:D31)</f>
        <v>0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1103812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1103812</v>
      </c>
      <c r="O29" s="41">
        <f t="shared" si="1"/>
        <v>202.86932549163757</v>
      </c>
      <c r="P29" s="9"/>
    </row>
    <row r="30" spans="1:119">
      <c r="A30" s="12"/>
      <c r="B30" s="42">
        <v>581</v>
      </c>
      <c r="C30" s="19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721000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721000</v>
      </c>
      <c r="O30" s="47">
        <f t="shared" si="1"/>
        <v>132.51240580775593</v>
      </c>
      <c r="P30" s="9"/>
    </row>
    <row r="31" spans="1:119" ht="15.75" thickBot="1">
      <c r="A31" s="12"/>
      <c r="B31" s="42">
        <v>591</v>
      </c>
      <c r="C31" s="19" t="s">
        <v>50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382812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382812</v>
      </c>
      <c r="O31" s="47">
        <f t="shared" si="1"/>
        <v>70.356919683881642</v>
      </c>
      <c r="P31" s="9"/>
    </row>
    <row r="32" spans="1:119" ht="16.5" thickBot="1">
      <c r="A32" s="13" t="s">
        <v>10</v>
      </c>
      <c r="B32" s="21"/>
      <c r="C32" s="20"/>
      <c r="D32" s="14">
        <f>SUM(D5,D13,D17,D23,D25,D27,D29)</f>
        <v>3703846</v>
      </c>
      <c r="E32" s="14">
        <f t="shared" ref="E32:M32" si="10">SUM(E5,E13,E17,E23,E25,E27,E29)</f>
        <v>405298</v>
      </c>
      <c r="F32" s="14">
        <f t="shared" si="10"/>
        <v>0</v>
      </c>
      <c r="G32" s="14">
        <f t="shared" si="10"/>
        <v>0</v>
      </c>
      <c r="H32" s="14">
        <f t="shared" si="10"/>
        <v>0</v>
      </c>
      <c r="I32" s="14">
        <f t="shared" si="10"/>
        <v>12210025</v>
      </c>
      <c r="J32" s="14">
        <f t="shared" si="10"/>
        <v>0</v>
      </c>
      <c r="K32" s="14">
        <f t="shared" si="10"/>
        <v>1055519</v>
      </c>
      <c r="L32" s="14">
        <f t="shared" si="10"/>
        <v>0</v>
      </c>
      <c r="M32" s="14">
        <f t="shared" si="10"/>
        <v>167</v>
      </c>
      <c r="N32" s="14">
        <f t="shared" si="4"/>
        <v>17374855</v>
      </c>
      <c r="O32" s="35">
        <f t="shared" si="1"/>
        <v>3193.320161734975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0" t="s">
        <v>51</v>
      </c>
      <c r="M34" s="160"/>
      <c r="N34" s="160"/>
      <c r="O34" s="39">
        <v>5441</v>
      </c>
    </row>
    <row r="35" spans="1:15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5.75" customHeight="1" thickBot="1">
      <c r="A36" s="162" t="s">
        <v>52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728492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728492</v>
      </c>
      <c r="O5" s="30">
        <f t="shared" ref="O5:O28" si="2">(N5/O$30)</f>
        <v>133.69278766746191</v>
      </c>
      <c r="P5" s="6"/>
    </row>
    <row r="6" spans="1:133">
      <c r="A6" s="12"/>
      <c r="B6" s="42">
        <v>511</v>
      </c>
      <c r="C6" s="19" t="s">
        <v>19</v>
      </c>
      <c r="D6" s="46">
        <v>30588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30588</v>
      </c>
      <c r="O6" s="47">
        <f t="shared" si="2"/>
        <v>5.6135070655166084</v>
      </c>
      <c r="P6" s="9"/>
    </row>
    <row r="7" spans="1:133">
      <c r="A7" s="12"/>
      <c r="B7" s="42">
        <v>512</v>
      </c>
      <c r="C7" s="19" t="s">
        <v>20</v>
      </c>
      <c r="D7" s="46">
        <v>55877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55877</v>
      </c>
      <c r="O7" s="47">
        <f t="shared" si="2"/>
        <v>10.254542117819783</v>
      </c>
      <c r="P7" s="9"/>
    </row>
    <row r="8" spans="1:133">
      <c r="A8" s="12"/>
      <c r="B8" s="42">
        <v>513</v>
      </c>
      <c r="C8" s="19" t="s">
        <v>21</v>
      </c>
      <c r="D8" s="46">
        <v>195744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195744</v>
      </c>
      <c r="O8" s="47">
        <f t="shared" si="2"/>
        <v>35.922921636997614</v>
      </c>
      <c r="P8" s="9"/>
    </row>
    <row r="9" spans="1:133">
      <c r="A9" s="12"/>
      <c r="B9" s="42">
        <v>515</v>
      </c>
      <c r="C9" s="19" t="s">
        <v>23</v>
      </c>
      <c r="D9" s="46">
        <v>13233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13233</v>
      </c>
      <c r="O9" s="47">
        <f t="shared" si="2"/>
        <v>2.4285189943108829</v>
      </c>
      <c r="P9" s="9"/>
    </row>
    <row r="10" spans="1:133">
      <c r="A10" s="12"/>
      <c r="B10" s="42">
        <v>519</v>
      </c>
      <c r="C10" s="19" t="s">
        <v>25</v>
      </c>
      <c r="D10" s="46">
        <v>433050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433050</v>
      </c>
      <c r="O10" s="47">
        <f t="shared" si="2"/>
        <v>79.473297852817026</v>
      </c>
      <c r="P10" s="9"/>
    </row>
    <row r="11" spans="1:133" ht="15.75">
      <c r="A11" s="26" t="s">
        <v>26</v>
      </c>
      <c r="B11" s="27"/>
      <c r="C11" s="28"/>
      <c r="D11" s="29">
        <f t="shared" ref="D11:M11" si="3">SUM(D12:D14)</f>
        <v>2493921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2493921</v>
      </c>
      <c r="O11" s="41">
        <f t="shared" si="2"/>
        <v>457.6841622316021</v>
      </c>
      <c r="P11" s="10"/>
    </row>
    <row r="12" spans="1:133">
      <c r="A12" s="12"/>
      <c r="B12" s="42">
        <v>521</v>
      </c>
      <c r="C12" s="19" t="s">
        <v>27</v>
      </c>
      <c r="D12" s="46">
        <v>1428493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1428493</v>
      </c>
      <c r="O12" s="47">
        <f t="shared" si="2"/>
        <v>262.15690952468344</v>
      </c>
      <c r="P12" s="9"/>
    </row>
    <row r="13" spans="1:133">
      <c r="A13" s="12"/>
      <c r="B13" s="42">
        <v>522</v>
      </c>
      <c r="C13" s="19" t="s">
        <v>28</v>
      </c>
      <c r="D13" s="46">
        <v>905345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905345</v>
      </c>
      <c r="O13" s="47">
        <f t="shared" si="2"/>
        <v>166.14883464855936</v>
      </c>
      <c r="P13" s="9"/>
    </row>
    <row r="14" spans="1:133">
      <c r="A14" s="12"/>
      <c r="B14" s="42">
        <v>529</v>
      </c>
      <c r="C14" s="19" t="s">
        <v>29</v>
      </c>
      <c r="D14" s="46">
        <v>160083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160083</v>
      </c>
      <c r="O14" s="47">
        <f t="shared" si="2"/>
        <v>29.378418058359333</v>
      </c>
      <c r="P14" s="9"/>
    </row>
    <row r="15" spans="1:133" ht="15.75">
      <c r="A15" s="26" t="s">
        <v>30</v>
      </c>
      <c r="B15" s="27"/>
      <c r="C15" s="28"/>
      <c r="D15" s="29">
        <f t="shared" ref="D15:M15" si="4">SUM(D16:D19)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12665161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12665161</v>
      </c>
      <c r="O15" s="41">
        <f t="shared" si="2"/>
        <v>2324.309231051569</v>
      </c>
      <c r="P15" s="10"/>
    </row>
    <row r="16" spans="1:133">
      <c r="A16" s="12"/>
      <c r="B16" s="42">
        <v>531</v>
      </c>
      <c r="C16" s="19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9548331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9548331</v>
      </c>
      <c r="O16" s="47">
        <f t="shared" si="2"/>
        <v>1752.3088640117453</v>
      </c>
      <c r="P16" s="9"/>
    </row>
    <row r="17" spans="1:119">
      <c r="A17" s="12"/>
      <c r="B17" s="42">
        <v>532</v>
      </c>
      <c r="C17" s="19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734206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734206</v>
      </c>
      <c r="O17" s="47">
        <f t="shared" si="2"/>
        <v>134.74142044411818</v>
      </c>
      <c r="P17" s="9"/>
    </row>
    <row r="18" spans="1:119">
      <c r="A18" s="12"/>
      <c r="B18" s="42">
        <v>533</v>
      </c>
      <c r="C18" s="19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511042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511042</v>
      </c>
      <c r="O18" s="47">
        <f t="shared" si="2"/>
        <v>93.78638282253624</v>
      </c>
      <c r="P18" s="9"/>
    </row>
    <row r="19" spans="1:119">
      <c r="A19" s="12"/>
      <c r="B19" s="42">
        <v>535</v>
      </c>
      <c r="C19" s="19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1871582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1871582</v>
      </c>
      <c r="O19" s="47">
        <f t="shared" si="2"/>
        <v>343.47256377316938</v>
      </c>
      <c r="P19" s="9"/>
    </row>
    <row r="20" spans="1:119" ht="15.75">
      <c r="A20" s="26" t="s">
        <v>35</v>
      </c>
      <c r="B20" s="27"/>
      <c r="C20" s="28"/>
      <c r="D20" s="29">
        <f t="shared" ref="D20:M20" si="5">SUM(D21:D21)</f>
        <v>0</v>
      </c>
      <c r="E20" s="29">
        <f t="shared" si="5"/>
        <v>502768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502768</v>
      </c>
      <c r="O20" s="41">
        <f t="shared" si="2"/>
        <v>92.26793907138925</v>
      </c>
      <c r="P20" s="10"/>
    </row>
    <row r="21" spans="1:119">
      <c r="A21" s="12"/>
      <c r="B21" s="42">
        <v>541</v>
      </c>
      <c r="C21" s="19" t="s">
        <v>36</v>
      </c>
      <c r="D21" s="46">
        <v>0</v>
      </c>
      <c r="E21" s="46">
        <v>502768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502768</v>
      </c>
      <c r="O21" s="47">
        <f t="shared" si="2"/>
        <v>92.26793907138925</v>
      </c>
      <c r="P21" s="9"/>
    </row>
    <row r="22" spans="1:119" ht="15.75">
      <c r="A22" s="26" t="s">
        <v>44</v>
      </c>
      <c r="B22" s="27"/>
      <c r="C22" s="28"/>
      <c r="D22" s="29">
        <f t="shared" ref="D22:M22" si="6">SUM(D23:D23)</f>
        <v>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167</v>
      </c>
      <c r="N22" s="29">
        <f t="shared" si="1"/>
        <v>167</v>
      </c>
      <c r="O22" s="41">
        <f t="shared" si="2"/>
        <v>3.0647825289043862E-2</v>
      </c>
      <c r="P22" s="10"/>
    </row>
    <row r="23" spans="1:119">
      <c r="A23" s="43"/>
      <c r="B23" s="44">
        <v>559</v>
      </c>
      <c r="C23" s="45" t="s">
        <v>45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167</v>
      </c>
      <c r="N23" s="46">
        <f t="shared" si="1"/>
        <v>167</v>
      </c>
      <c r="O23" s="47">
        <f t="shared" si="2"/>
        <v>3.0647825289043862E-2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0</v>
      </c>
      <c r="E24" s="29">
        <f t="shared" si="7"/>
        <v>682866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682866</v>
      </c>
      <c r="O24" s="41">
        <f t="shared" si="2"/>
        <v>125.31950816663608</v>
      </c>
      <c r="P24" s="9"/>
    </row>
    <row r="25" spans="1:119">
      <c r="A25" s="12"/>
      <c r="B25" s="42">
        <v>572</v>
      </c>
      <c r="C25" s="19" t="s">
        <v>38</v>
      </c>
      <c r="D25" s="46">
        <v>0</v>
      </c>
      <c r="E25" s="46">
        <v>682866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682866</v>
      </c>
      <c r="O25" s="47">
        <f t="shared" si="2"/>
        <v>125.31950816663608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395750</v>
      </c>
      <c r="E26" s="29">
        <f t="shared" si="8"/>
        <v>327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675772</v>
      </c>
      <c r="J26" s="29">
        <f t="shared" si="8"/>
        <v>91612</v>
      </c>
      <c r="K26" s="29">
        <f t="shared" si="8"/>
        <v>0</v>
      </c>
      <c r="L26" s="29">
        <f t="shared" si="8"/>
        <v>0</v>
      </c>
      <c r="M26" s="29">
        <f t="shared" si="8"/>
        <v>77658</v>
      </c>
      <c r="N26" s="29">
        <f t="shared" si="1"/>
        <v>1241119</v>
      </c>
      <c r="O26" s="41">
        <f t="shared" si="2"/>
        <v>227.77004955037623</v>
      </c>
      <c r="P26" s="9"/>
    </row>
    <row r="27" spans="1:119" ht="15.75" thickBot="1">
      <c r="A27" s="12"/>
      <c r="B27" s="42">
        <v>581</v>
      </c>
      <c r="C27" s="19" t="s">
        <v>39</v>
      </c>
      <c r="D27" s="46">
        <v>395750</v>
      </c>
      <c r="E27" s="46">
        <v>327</v>
      </c>
      <c r="F27" s="46">
        <v>0</v>
      </c>
      <c r="G27" s="46">
        <v>0</v>
      </c>
      <c r="H27" s="46">
        <v>0</v>
      </c>
      <c r="I27" s="46">
        <v>675772</v>
      </c>
      <c r="J27" s="46">
        <v>91612</v>
      </c>
      <c r="K27" s="46">
        <v>0</v>
      </c>
      <c r="L27" s="46">
        <v>0</v>
      </c>
      <c r="M27" s="46">
        <v>77658</v>
      </c>
      <c r="N27" s="46">
        <f t="shared" si="1"/>
        <v>1241119</v>
      </c>
      <c r="O27" s="47">
        <f t="shared" si="2"/>
        <v>227.77004955037623</v>
      </c>
      <c r="P27" s="9"/>
    </row>
    <row r="28" spans="1:119" ht="16.5" thickBot="1">
      <c r="A28" s="13" t="s">
        <v>10</v>
      </c>
      <c r="B28" s="21"/>
      <c r="C28" s="20"/>
      <c r="D28" s="14">
        <f>SUM(D5,D11,D15,D20,D22,D24,D26)</f>
        <v>3618163</v>
      </c>
      <c r="E28" s="14">
        <f t="shared" ref="E28:M28" si="9">SUM(E5,E11,E15,E20,E22,E24,E26)</f>
        <v>1185961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13340933</v>
      </c>
      <c r="J28" s="14">
        <f t="shared" si="9"/>
        <v>91612</v>
      </c>
      <c r="K28" s="14">
        <f t="shared" si="9"/>
        <v>0</v>
      </c>
      <c r="L28" s="14">
        <f t="shared" si="9"/>
        <v>0</v>
      </c>
      <c r="M28" s="14">
        <f t="shared" si="9"/>
        <v>77825</v>
      </c>
      <c r="N28" s="14">
        <f t="shared" si="1"/>
        <v>18314494</v>
      </c>
      <c r="O28" s="35">
        <f t="shared" si="2"/>
        <v>3361.0743255643238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46</v>
      </c>
      <c r="M30" s="160"/>
      <c r="N30" s="160"/>
      <c r="O30" s="39">
        <v>5449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thickBot="1">
      <c r="A32" s="162" t="s">
        <v>52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A32:O32"/>
    <mergeCell ref="L30:N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700410</v>
      </c>
      <c r="E5" s="24">
        <f t="shared" si="0"/>
        <v>229103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255506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1185019</v>
      </c>
      <c r="O5" s="30">
        <f t="shared" ref="O5:O28" si="1">(N5/O$30)</f>
        <v>203.57653324171105</v>
      </c>
      <c r="P5" s="6"/>
    </row>
    <row r="6" spans="1:133">
      <c r="A6" s="12"/>
      <c r="B6" s="42">
        <v>511</v>
      </c>
      <c r="C6" s="19" t="s">
        <v>19</v>
      </c>
      <c r="D6" s="46">
        <v>100897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100897</v>
      </c>
      <c r="O6" s="47">
        <f t="shared" si="1"/>
        <v>17.333276069403883</v>
      </c>
      <c r="P6" s="9"/>
    </row>
    <row r="7" spans="1:133">
      <c r="A7" s="12"/>
      <c r="B7" s="42">
        <v>512</v>
      </c>
      <c r="C7" s="19" t="s">
        <v>20</v>
      </c>
      <c r="D7" s="46">
        <v>54290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54290</v>
      </c>
      <c r="O7" s="47">
        <f t="shared" si="1"/>
        <v>9.3265761896581338</v>
      </c>
      <c r="P7" s="9"/>
    </row>
    <row r="8" spans="1:133">
      <c r="A8" s="12"/>
      <c r="B8" s="42">
        <v>513</v>
      </c>
      <c r="C8" s="19" t="s">
        <v>21</v>
      </c>
      <c r="D8" s="46">
        <v>196519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196519</v>
      </c>
      <c r="O8" s="47">
        <f t="shared" si="1"/>
        <v>33.760350455248236</v>
      </c>
      <c r="P8" s="9"/>
    </row>
    <row r="9" spans="1:133">
      <c r="A9" s="12"/>
      <c r="B9" s="42">
        <v>514</v>
      </c>
      <c r="C9" s="19" t="s">
        <v>22</v>
      </c>
      <c r="D9" s="46">
        <v>28984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28984</v>
      </c>
      <c r="O9" s="47">
        <f t="shared" si="1"/>
        <v>4.9792131936093451</v>
      </c>
      <c r="P9" s="9"/>
    </row>
    <row r="10" spans="1:133">
      <c r="A10" s="12"/>
      <c r="B10" s="42">
        <v>515</v>
      </c>
      <c r="C10" s="19" t="s">
        <v>23</v>
      </c>
      <c r="D10" s="46">
        <v>24578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24578</v>
      </c>
      <c r="O10" s="47">
        <f t="shared" si="1"/>
        <v>4.2222985741281569</v>
      </c>
      <c r="P10" s="9"/>
    </row>
    <row r="11" spans="1:133">
      <c r="A11" s="12"/>
      <c r="B11" s="42">
        <v>517</v>
      </c>
      <c r="C11" s="19" t="s">
        <v>24</v>
      </c>
      <c r="D11" s="46">
        <v>54341</v>
      </c>
      <c r="E11" s="46">
        <v>199499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253840</v>
      </c>
      <c r="O11" s="47">
        <f t="shared" si="1"/>
        <v>43.60762755540285</v>
      </c>
      <c r="P11" s="9"/>
    </row>
    <row r="12" spans="1:133">
      <c r="A12" s="12"/>
      <c r="B12" s="42">
        <v>519</v>
      </c>
      <c r="C12" s="19" t="s">
        <v>25</v>
      </c>
      <c r="D12" s="46">
        <v>240801</v>
      </c>
      <c r="E12" s="46">
        <v>29604</v>
      </c>
      <c r="F12" s="46">
        <v>0</v>
      </c>
      <c r="G12" s="46">
        <v>0</v>
      </c>
      <c r="H12" s="46">
        <v>0</v>
      </c>
      <c r="I12" s="46">
        <v>0</v>
      </c>
      <c r="J12" s="46">
        <v>255506</v>
      </c>
      <c r="K12" s="46">
        <v>0</v>
      </c>
      <c r="L12" s="46">
        <v>0</v>
      </c>
      <c r="M12" s="46">
        <v>0</v>
      </c>
      <c r="N12" s="46">
        <f t="shared" si="2"/>
        <v>525911</v>
      </c>
      <c r="O12" s="47">
        <f t="shared" si="1"/>
        <v>90.34719120426044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2359440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2359440</v>
      </c>
      <c r="O13" s="41">
        <f t="shared" si="1"/>
        <v>405.33241711046213</v>
      </c>
      <c r="P13" s="10"/>
    </row>
    <row r="14" spans="1:133">
      <c r="A14" s="12"/>
      <c r="B14" s="42">
        <v>521</v>
      </c>
      <c r="C14" s="19" t="s">
        <v>27</v>
      </c>
      <c r="D14" s="46">
        <v>1378137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1378137</v>
      </c>
      <c r="O14" s="47">
        <f t="shared" si="1"/>
        <v>236.75261982477238</v>
      </c>
      <c r="P14" s="9"/>
    </row>
    <row r="15" spans="1:133">
      <c r="A15" s="12"/>
      <c r="B15" s="42">
        <v>522</v>
      </c>
      <c r="C15" s="19" t="s">
        <v>28</v>
      </c>
      <c r="D15" s="46">
        <v>826094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826094</v>
      </c>
      <c r="O15" s="47">
        <f t="shared" si="1"/>
        <v>141.91616560728397</v>
      </c>
      <c r="P15" s="9"/>
    </row>
    <row r="16" spans="1:133">
      <c r="A16" s="12"/>
      <c r="B16" s="42">
        <v>529</v>
      </c>
      <c r="C16" s="19" t="s">
        <v>29</v>
      </c>
      <c r="D16" s="46">
        <v>155209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155209</v>
      </c>
      <c r="O16" s="47">
        <f t="shared" si="1"/>
        <v>26.663631678405771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12638783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12638783</v>
      </c>
      <c r="O17" s="41">
        <f t="shared" si="1"/>
        <v>2171.2391341693865</v>
      </c>
      <c r="P17" s="10"/>
    </row>
    <row r="18" spans="1:119">
      <c r="A18" s="12"/>
      <c r="B18" s="42">
        <v>531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9698758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9698758</v>
      </c>
      <c r="O18" s="47">
        <f t="shared" si="1"/>
        <v>1666.1669816182787</v>
      </c>
      <c r="P18" s="9"/>
    </row>
    <row r="19" spans="1:119">
      <c r="A19" s="12"/>
      <c r="B19" s="42">
        <v>532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735025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735025</v>
      </c>
      <c r="O19" s="47">
        <f t="shared" si="1"/>
        <v>126.27125923380862</v>
      </c>
      <c r="P19" s="9"/>
    </row>
    <row r="20" spans="1:119">
      <c r="A20" s="12"/>
      <c r="B20" s="42">
        <v>533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566709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566709</v>
      </c>
      <c r="O20" s="47">
        <f t="shared" si="1"/>
        <v>97.355952585466412</v>
      </c>
      <c r="P20" s="9"/>
    </row>
    <row r="21" spans="1:119">
      <c r="A21" s="12"/>
      <c r="B21" s="42">
        <v>535</v>
      </c>
      <c r="C21" s="19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1638291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1638291</v>
      </c>
      <c r="O21" s="47">
        <f t="shared" si="1"/>
        <v>281.44494073183301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0</v>
      </c>
      <c r="E22" s="29">
        <f t="shared" si="6"/>
        <v>327673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327673</v>
      </c>
      <c r="O22" s="41">
        <f t="shared" si="1"/>
        <v>56.29153066483422</v>
      </c>
      <c r="P22" s="10"/>
    </row>
    <row r="23" spans="1:119">
      <c r="A23" s="12"/>
      <c r="B23" s="42">
        <v>541</v>
      </c>
      <c r="C23" s="19" t="s">
        <v>36</v>
      </c>
      <c r="D23" s="46">
        <v>0</v>
      </c>
      <c r="E23" s="46">
        <v>327673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327673</v>
      </c>
      <c r="O23" s="47">
        <f t="shared" si="1"/>
        <v>56.29153066483422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594108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134482</v>
      </c>
      <c r="N24" s="29">
        <f t="shared" si="4"/>
        <v>728590</v>
      </c>
      <c r="O24" s="41">
        <f t="shared" si="1"/>
        <v>125.16577907576018</v>
      </c>
      <c r="P24" s="9"/>
    </row>
    <row r="25" spans="1:119">
      <c r="A25" s="12"/>
      <c r="B25" s="42">
        <v>572</v>
      </c>
      <c r="C25" s="19" t="s">
        <v>38</v>
      </c>
      <c r="D25" s="46">
        <v>594108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134482</v>
      </c>
      <c r="N25" s="46">
        <f t="shared" si="4"/>
        <v>728590</v>
      </c>
      <c r="O25" s="47">
        <f t="shared" si="1"/>
        <v>125.16577907576018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747083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747083</v>
      </c>
      <c r="O26" s="41">
        <f t="shared" si="1"/>
        <v>128.34272461776328</v>
      </c>
      <c r="P26" s="9"/>
    </row>
    <row r="27" spans="1:119" ht="15.75" thickBot="1">
      <c r="A27" s="12"/>
      <c r="B27" s="42">
        <v>581</v>
      </c>
      <c r="C27" s="19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747083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747083</v>
      </c>
      <c r="O27" s="47">
        <f t="shared" si="1"/>
        <v>128.34272461776328</v>
      </c>
      <c r="P27" s="9"/>
    </row>
    <row r="28" spans="1:119" ht="16.5" thickBot="1">
      <c r="A28" s="13" t="s">
        <v>10</v>
      </c>
      <c r="B28" s="21"/>
      <c r="C28" s="20"/>
      <c r="D28" s="14">
        <f>SUM(D5,D13,D17,D22,D24,D26)</f>
        <v>3653958</v>
      </c>
      <c r="E28" s="14">
        <f t="shared" ref="E28:M28" si="9">SUM(E5,E13,E17,E22,E24,E26)</f>
        <v>556776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13385866</v>
      </c>
      <c r="J28" s="14">
        <f t="shared" si="9"/>
        <v>255506</v>
      </c>
      <c r="K28" s="14">
        <f t="shared" si="9"/>
        <v>0</v>
      </c>
      <c r="L28" s="14">
        <f t="shared" si="9"/>
        <v>0</v>
      </c>
      <c r="M28" s="14">
        <f t="shared" si="9"/>
        <v>134482</v>
      </c>
      <c r="N28" s="14">
        <f t="shared" si="4"/>
        <v>17986588</v>
      </c>
      <c r="O28" s="35">
        <f t="shared" si="1"/>
        <v>3089.9481188799177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41</v>
      </c>
      <c r="M30" s="160"/>
      <c r="N30" s="160"/>
      <c r="O30" s="39">
        <v>5821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thickBot="1">
      <c r="A32" s="162" t="s">
        <v>52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681132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166978</v>
      </c>
      <c r="K5" s="24">
        <f t="shared" si="0"/>
        <v>982873</v>
      </c>
      <c r="L5" s="24">
        <f t="shared" si="0"/>
        <v>0</v>
      </c>
      <c r="M5" s="24">
        <f t="shared" si="0"/>
        <v>0</v>
      </c>
      <c r="N5" s="25">
        <f>SUM(D5:M5)</f>
        <v>1830983</v>
      </c>
      <c r="O5" s="30">
        <f t="shared" ref="O5:O29" si="1">(N5/O$31)</f>
        <v>303.89759336099587</v>
      </c>
      <c r="P5" s="6"/>
    </row>
    <row r="6" spans="1:133">
      <c r="A6" s="12"/>
      <c r="B6" s="42">
        <v>511</v>
      </c>
      <c r="C6" s="19" t="s">
        <v>19</v>
      </c>
      <c r="D6" s="46">
        <v>97780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97780</v>
      </c>
      <c r="O6" s="47">
        <f t="shared" si="1"/>
        <v>16.229045643153526</v>
      </c>
      <c r="P6" s="9"/>
    </row>
    <row r="7" spans="1:133">
      <c r="A7" s="12"/>
      <c r="B7" s="42">
        <v>512</v>
      </c>
      <c r="C7" s="19" t="s">
        <v>20</v>
      </c>
      <c r="D7" s="46">
        <v>53493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53493</v>
      </c>
      <c r="O7" s="47">
        <f t="shared" si="1"/>
        <v>8.8785062240663901</v>
      </c>
      <c r="P7" s="9"/>
    </row>
    <row r="8" spans="1:133">
      <c r="A8" s="12"/>
      <c r="B8" s="42">
        <v>513</v>
      </c>
      <c r="C8" s="19" t="s">
        <v>21</v>
      </c>
      <c r="D8" s="46">
        <v>206664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166978</v>
      </c>
      <c r="K8" s="46">
        <v>87134</v>
      </c>
      <c r="L8" s="46">
        <v>0</v>
      </c>
      <c r="M8" s="46">
        <v>0</v>
      </c>
      <c r="N8" s="46">
        <f t="shared" si="2"/>
        <v>460776</v>
      </c>
      <c r="O8" s="47">
        <f t="shared" si="1"/>
        <v>76.47734439834025</v>
      </c>
      <c r="P8" s="9"/>
    </row>
    <row r="9" spans="1:133">
      <c r="A9" s="12"/>
      <c r="B9" s="42">
        <v>514</v>
      </c>
      <c r="C9" s="19" t="s">
        <v>22</v>
      </c>
      <c r="D9" s="46">
        <v>23417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23417</v>
      </c>
      <c r="O9" s="47">
        <f t="shared" si="1"/>
        <v>3.8866390041493775</v>
      </c>
      <c r="P9" s="9"/>
    </row>
    <row r="10" spans="1:133">
      <c r="A10" s="12"/>
      <c r="B10" s="42">
        <v>515</v>
      </c>
      <c r="C10" s="19" t="s">
        <v>23</v>
      </c>
      <c r="D10" s="46">
        <v>26196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26196</v>
      </c>
      <c r="O10" s="47">
        <f t="shared" si="1"/>
        <v>4.3478838174273857</v>
      </c>
      <c r="P10" s="9"/>
    </row>
    <row r="11" spans="1:133">
      <c r="A11" s="12"/>
      <c r="B11" s="42">
        <v>518</v>
      </c>
      <c r="C11" s="19" t="s">
        <v>48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895739</v>
      </c>
      <c r="L11" s="46">
        <v>0</v>
      </c>
      <c r="M11" s="46">
        <v>0</v>
      </c>
      <c r="N11" s="46">
        <f t="shared" si="2"/>
        <v>895739</v>
      </c>
      <c r="O11" s="47">
        <f t="shared" si="1"/>
        <v>148.67037344398341</v>
      </c>
      <c r="P11" s="9"/>
    </row>
    <row r="12" spans="1:133">
      <c r="A12" s="12"/>
      <c r="B12" s="42">
        <v>519</v>
      </c>
      <c r="C12" s="19" t="s">
        <v>25</v>
      </c>
      <c r="D12" s="46">
        <v>273582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273582</v>
      </c>
      <c r="O12" s="47">
        <f t="shared" si="1"/>
        <v>45.407800829875519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2767581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2767581</v>
      </c>
      <c r="O13" s="41">
        <f t="shared" si="1"/>
        <v>459.34954356846475</v>
      </c>
      <c r="P13" s="10"/>
    </row>
    <row r="14" spans="1:133">
      <c r="A14" s="12"/>
      <c r="B14" s="42">
        <v>521</v>
      </c>
      <c r="C14" s="19" t="s">
        <v>27</v>
      </c>
      <c r="D14" s="46">
        <v>1481699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1481699</v>
      </c>
      <c r="O14" s="47">
        <f t="shared" si="1"/>
        <v>245.92514522821577</v>
      </c>
      <c r="P14" s="9"/>
    </row>
    <row r="15" spans="1:133">
      <c r="A15" s="12"/>
      <c r="B15" s="42">
        <v>522</v>
      </c>
      <c r="C15" s="19" t="s">
        <v>28</v>
      </c>
      <c r="D15" s="46">
        <v>1028818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1028818</v>
      </c>
      <c r="O15" s="47">
        <f t="shared" si="1"/>
        <v>170.75817427385891</v>
      </c>
      <c r="P15" s="9"/>
    </row>
    <row r="16" spans="1:133">
      <c r="A16" s="12"/>
      <c r="B16" s="42">
        <v>529</v>
      </c>
      <c r="C16" s="19" t="s">
        <v>29</v>
      </c>
      <c r="D16" s="46">
        <v>257064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257064</v>
      </c>
      <c r="O16" s="47">
        <f t="shared" si="1"/>
        <v>42.666224066390043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12916690</v>
      </c>
      <c r="J17" s="29">
        <f t="shared" si="5"/>
        <v>112762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13029452</v>
      </c>
      <c r="O17" s="41">
        <f t="shared" si="1"/>
        <v>2162.5646473029046</v>
      </c>
      <c r="P17" s="10"/>
    </row>
    <row r="18" spans="1:119">
      <c r="A18" s="12"/>
      <c r="B18" s="42">
        <v>531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9706001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9706001</v>
      </c>
      <c r="O18" s="47">
        <f t="shared" si="1"/>
        <v>1610.9545228215768</v>
      </c>
      <c r="P18" s="9"/>
    </row>
    <row r="19" spans="1:119">
      <c r="A19" s="12"/>
      <c r="B19" s="42">
        <v>532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1139576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1139576</v>
      </c>
      <c r="O19" s="47">
        <f t="shared" si="1"/>
        <v>189.14124481327801</v>
      </c>
      <c r="P19" s="9"/>
    </row>
    <row r="20" spans="1:119">
      <c r="A20" s="12"/>
      <c r="B20" s="42">
        <v>533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576727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576727</v>
      </c>
      <c r="O20" s="47">
        <f t="shared" si="1"/>
        <v>95.722323651452285</v>
      </c>
      <c r="P20" s="9"/>
    </row>
    <row r="21" spans="1:119">
      <c r="A21" s="12"/>
      <c r="B21" s="42">
        <v>535</v>
      </c>
      <c r="C21" s="19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1494386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1494386</v>
      </c>
      <c r="O21" s="47">
        <f t="shared" si="1"/>
        <v>248.0308713692946</v>
      </c>
      <c r="P21" s="9"/>
    </row>
    <row r="22" spans="1:119">
      <c r="A22" s="12"/>
      <c r="B22" s="42">
        <v>539</v>
      </c>
      <c r="C22" s="19" t="s">
        <v>49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112762</v>
      </c>
      <c r="K22" s="46">
        <v>0</v>
      </c>
      <c r="L22" s="46">
        <v>0</v>
      </c>
      <c r="M22" s="46">
        <v>0</v>
      </c>
      <c r="N22" s="46">
        <f t="shared" si="4"/>
        <v>112762</v>
      </c>
      <c r="O22" s="47">
        <f t="shared" si="1"/>
        <v>18.715684647302904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0</v>
      </c>
      <c r="E23" s="29">
        <f t="shared" si="6"/>
        <v>568977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568977</v>
      </c>
      <c r="O23" s="41">
        <f t="shared" si="1"/>
        <v>94.436016597510374</v>
      </c>
      <c r="P23" s="10"/>
    </row>
    <row r="24" spans="1:119">
      <c r="A24" s="12"/>
      <c r="B24" s="42">
        <v>541</v>
      </c>
      <c r="C24" s="19" t="s">
        <v>36</v>
      </c>
      <c r="D24" s="46">
        <v>0</v>
      </c>
      <c r="E24" s="46">
        <v>568977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568977</v>
      </c>
      <c r="O24" s="47">
        <f t="shared" si="1"/>
        <v>94.436016597510374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795369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179314</v>
      </c>
      <c r="N25" s="29">
        <f t="shared" si="4"/>
        <v>974683</v>
      </c>
      <c r="O25" s="41">
        <f t="shared" si="1"/>
        <v>161.77311203319502</v>
      </c>
      <c r="P25" s="9"/>
    </row>
    <row r="26" spans="1:119">
      <c r="A26" s="12"/>
      <c r="B26" s="42">
        <v>572</v>
      </c>
      <c r="C26" s="19" t="s">
        <v>38</v>
      </c>
      <c r="D26" s="46">
        <v>795369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179314</v>
      </c>
      <c r="N26" s="46">
        <f t="shared" si="4"/>
        <v>974683</v>
      </c>
      <c r="O26" s="47">
        <f t="shared" si="1"/>
        <v>161.77311203319502</v>
      </c>
      <c r="P26" s="9"/>
    </row>
    <row r="27" spans="1:119" ht="15.75">
      <c r="A27" s="26" t="s">
        <v>40</v>
      </c>
      <c r="B27" s="27"/>
      <c r="C27" s="28"/>
      <c r="D27" s="29">
        <f t="shared" ref="D27:M27" si="8">SUM(D28:D28)</f>
        <v>61500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838899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900399</v>
      </c>
      <c r="O27" s="41">
        <f t="shared" si="1"/>
        <v>149.44381742738588</v>
      </c>
      <c r="P27" s="9"/>
    </row>
    <row r="28" spans="1:119" ht="15.75" thickBot="1">
      <c r="A28" s="12"/>
      <c r="B28" s="42">
        <v>581</v>
      </c>
      <c r="C28" s="19" t="s">
        <v>39</v>
      </c>
      <c r="D28" s="46">
        <v>61500</v>
      </c>
      <c r="E28" s="46">
        <v>0</v>
      </c>
      <c r="F28" s="46">
        <v>0</v>
      </c>
      <c r="G28" s="46">
        <v>0</v>
      </c>
      <c r="H28" s="46">
        <v>0</v>
      </c>
      <c r="I28" s="46">
        <v>838899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900399</v>
      </c>
      <c r="O28" s="47">
        <f t="shared" si="1"/>
        <v>149.44381742738588</v>
      </c>
      <c r="P28" s="9"/>
    </row>
    <row r="29" spans="1:119" ht="16.5" thickBot="1">
      <c r="A29" s="13" t="s">
        <v>10</v>
      </c>
      <c r="B29" s="21"/>
      <c r="C29" s="20"/>
      <c r="D29" s="14">
        <f>SUM(D5,D13,D17,D23,D25,D27)</f>
        <v>4305582</v>
      </c>
      <c r="E29" s="14">
        <f t="shared" ref="E29:M29" si="9">SUM(E5,E13,E17,E23,E25,E27)</f>
        <v>568977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13755589</v>
      </c>
      <c r="J29" s="14">
        <f t="shared" si="9"/>
        <v>279740</v>
      </c>
      <c r="K29" s="14">
        <f t="shared" si="9"/>
        <v>982873</v>
      </c>
      <c r="L29" s="14">
        <f t="shared" si="9"/>
        <v>0</v>
      </c>
      <c r="M29" s="14">
        <f t="shared" si="9"/>
        <v>179314</v>
      </c>
      <c r="N29" s="14">
        <f t="shared" si="4"/>
        <v>20072075</v>
      </c>
      <c r="O29" s="35">
        <f t="shared" si="1"/>
        <v>3331.4647302904564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0" t="s">
        <v>62</v>
      </c>
      <c r="M31" s="160"/>
      <c r="N31" s="160"/>
      <c r="O31" s="39">
        <v>6025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52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711791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152902</v>
      </c>
      <c r="K5" s="24">
        <f t="shared" si="0"/>
        <v>918213</v>
      </c>
      <c r="L5" s="24">
        <f t="shared" si="0"/>
        <v>0</v>
      </c>
      <c r="M5" s="24">
        <f t="shared" si="0"/>
        <v>0</v>
      </c>
      <c r="N5" s="25">
        <f>SUM(D5:M5)</f>
        <v>1782906</v>
      </c>
      <c r="O5" s="30">
        <f t="shared" ref="O5:O29" si="1">(N5/O$31)</f>
        <v>292.90389354361753</v>
      </c>
      <c r="P5" s="6"/>
    </row>
    <row r="6" spans="1:133">
      <c r="A6" s="12"/>
      <c r="B6" s="42">
        <v>511</v>
      </c>
      <c r="C6" s="19" t="s">
        <v>19</v>
      </c>
      <c r="D6" s="46">
        <v>91589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91589</v>
      </c>
      <c r="O6" s="47">
        <f t="shared" si="1"/>
        <v>15.046656809594218</v>
      </c>
      <c r="P6" s="9"/>
    </row>
    <row r="7" spans="1:133">
      <c r="A7" s="12"/>
      <c r="B7" s="42">
        <v>512</v>
      </c>
      <c r="C7" s="19" t="s">
        <v>20</v>
      </c>
      <c r="D7" s="46">
        <v>50209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50209</v>
      </c>
      <c r="O7" s="47">
        <f t="shared" si="1"/>
        <v>8.2485625102677833</v>
      </c>
      <c r="P7" s="9"/>
    </row>
    <row r="8" spans="1:133">
      <c r="A8" s="12"/>
      <c r="B8" s="42">
        <v>513</v>
      </c>
      <c r="C8" s="19" t="s">
        <v>21</v>
      </c>
      <c r="D8" s="46">
        <v>209114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152902</v>
      </c>
      <c r="K8" s="46">
        <v>61327</v>
      </c>
      <c r="L8" s="46">
        <v>0</v>
      </c>
      <c r="M8" s="46">
        <v>0</v>
      </c>
      <c r="N8" s="46">
        <f t="shared" si="2"/>
        <v>423343</v>
      </c>
      <c r="O8" s="47">
        <f t="shared" si="1"/>
        <v>69.548710366354527</v>
      </c>
      <c r="P8" s="9"/>
    </row>
    <row r="9" spans="1:133">
      <c r="A9" s="12"/>
      <c r="B9" s="42">
        <v>514</v>
      </c>
      <c r="C9" s="19" t="s">
        <v>22</v>
      </c>
      <c r="D9" s="46">
        <v>65114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65114</v>
      </c>
      <c r="O9" s="47">
        <f t="shared" si="1"/>
        <v>10.697223591260062</v>
      </c>
      <c r="P9" s="9"/>
    </row>
    <row r="10" spans="1:133">
      <c r="A10" s="12"/>
      <c r="B10" s="42">
        <v>515</v>
      </c>
      <c r="C10" s="19" t="s">
        <v>23</v>
      </c>
      <c r="D10" s="46">
        <v>30714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30714</v>
      </c>
      <c r="O10" s="47">
        <f t="shared" si="1"/>
        <v>5.0458353868900936</v>
      </c>
      <c r="P10" s="9"/>
    </row>
    <row r="11" spans="1:133">
      <c r="A11" s="12"/>
      <c r="B11" s="42">
        <v>518</v>
      </c>
      <c r="C11" s="19" t="s">
        <v>48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856886</v>
      </c>
      <c r="L11" s="46">
        <v>0</v>
      </c>
      <c r="M11" s="46">
        <v>0</v>
      </c>
      <c r="N11" s="46">
        <f t="shared" si="2"/>
        <v>856886</v>
      </c>
      <c r="O11" s="47">
        <f t="shared" si="1"/>
        <v>140.77312304912107</v>
      </c>
      <c r="P11" s="9"/>
    </row>
    <row r="12" spans="1:133">
      <c r="A12" s="12"/>
      <c r="B12" s="42">
        <v>519</v>
      </c>
      <c r="C12" s="19" t="s">
        <v>25</v>
      </c>
      <c r="D12" s="46">
        <v>265051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265051</v>
      </c>
      <c r="O12" s="47">
        <f t="shared" si="1"/>
        <v>43.543781830129788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2451921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2451921</v>
      </c>
      <c r="O13" s="41">
        <f t="shared" si="1"/>
        <v>402.81271562345984</v>
      </c>
      <c r="P13" s="10"/>
    </row>
    <row r="14" spans="1:133">
      <c r="A14" s="12"/>
      <c r="B14" s="42">
        <v>521</v>
      </c>
      <c r="C14" s="19" t="s">
        <v>27</v>
      </c>
      <c r="D14" s="46">
        <v>1472395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1472395</v>
      </c>
      <c r="O14" s="47">
        <f t="shared" si="1"/>
        <v>241.89173648759652</v>
      </c>
      <c r="P14" s="9"/>
    </row>
    <row r="15" spans="1:133">
      <c r="A15" s="12"/>
      <c r="B15" s="42">
        <v>522</v>
      </c>
      <c r="C15" s="19" t="s">
        <v>28</v>
      </c>
      <c r="D15" s="46">
        <v>702544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702544</v>
      </c>
      <c r="O15" s="47">
        <f t="shared" si="1"/>
        <v>115.41711844915393</v>
      </c>
      <c r="P15" s="9"/>
    </row>
    <row r="16" spans="1:133">
      <c r="A16" s="12"/>
      <c r="B16" s="42">
        <v>529</v>
      </c>
      <c r="C16" s="19" t="s">
        <v>29</v>
      </c>
      <c r="D16" s="46">
        <v>276982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276982</v>
      </c>
      <c r="O16" s="47">
        <f t="shared" si="1"/>
        <v>45.50386068670938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11492146</v>
      </c>
      <c r="J17" s="29">
        <f t="shared" si="5"/>
        <v>112975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11605121</v>
      </c>
      <c r="O17" s="41">
        <f t="shared" si="1"/>
        <v>1906.5419747001806</v>
      </c>
      <c r="P17" s="10"/>
    </row>
    <row r="18" spans="1:119">
      <c r="A18" s="12"/>
      <c r="B18" s="42">
        <v>531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8511791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8511791</v>
      </c>
      <c r="O18" s="47">
        <f t="shared" si="1"/>
        <v>1398.3556760308854</v>
      </c>
      <c r="P18" s="9"/>
    </row>
    <row r="19" spans="1:119">
      <c r="A19" s="12"/>
      <c r="B19" s="42">
        <v>532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911075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911075</v>
      </c>
      <c r="O19" s="47">
        <f t="shared" si="1"/>
        <v>149.67553803187121</v>
      </c>
      <c r="P19" s="9"/>
    </row>
    <row r="20" spans="1:119">
      <c r="A20" s="12"/>
      <c r="B20" s="42">
        <v>533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578438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578438</v>
      </c>
      <c r="O20" s="47">
        <f t="shared" si="1"/>
        <v>95.028421225562681</v>
      </c>
      <c r="P20" s="9"/>
    </row>
    <row r="21" spans="1:119">
      <c r="A21" s="12"/>
      <c r="B21" s="42">
        <v>535</v>
      </c>
      <c r="C21" s="19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1490842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1490842</v>
      </c>
      <c r="O21" s="47">
        <f t="shared" si="1"/>
        <v>244.9222934121899</v>
      </c>
      <c r="P21" s="9"/>
    </row>
    <row r="22" spans="1:119">
      <c r="A22" s="12"/>
      <c r="B22" s="42">
        <v>539</v>
      </c>
      <c r="C22" s="19" t="s">
        <v>49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112975</v>
      </c>
      <c r="K22" s="46">
        <v>0</v>
      </c>
      <c r="L22" s="46">
        <v>0</v>
      </c>
      <c r="M22" s="46">
        <v>0</v>
      </c>
      <c r="N22" s="46">
        <f t="shared" si="4"/>
        <v>112975</v>
      </c>
      <c r="O22" s="47">
        <f t="shared" si="1"/>
        <v>18.560045999671431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0</v>
      </c>
      <c r="E23" s="29">
        <f t="shared" si="6"/>
        <v>1382505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1382505</v>
      </c>
      <c r="O23" s="41">
        <f t="shared" si="1"/>
        <v>227.12419911286349</v>
      </c>
      <c r="P23" s="10"/>
    </row>
    <row r="24" spans="1:119">
      <c r="A24" s="12"/>
      <c r="B24" s="42">
        <v>541</v>
      </c>
      <c r="C24" s="19" t="s">
        <v>36</v>
      </c>
      <c r="D24" s="46">
        <v>0</v>
      </c>
      <c r="E24" s="46">
        <v>1382505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1382505</v>
      </c>
      <c r="O24" s="47">
        <f t="shared" si="1"/>
        <v>227.12419911286349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554741</v>
      </c>
      <c r="E25" s="29">
        <f t="shared" si="7"/>
        <v>152757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707498</v>
      </c>
      <c r="O25" s="41">
        <f t="shared" si="1"/>
        <v>116.23098406439954</v>
      </c>
      <c r="P25" s="9"/>
    </row>
    <row r="26" spans="1:119">
      <c r="A26" s="12"/>
      <c r="B26" s="42">
        <v>572</v>
      </c>
      <c r="C26" s="19" t="s">
        <v>38</v>
      </c>
      <c r="D26" s="46">
        <v>554741</v>
      </c>
      <c r="E26" s="46">
        <v>152757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707498</v>
      </c>
      <c r="O26" s="47">
        <f t="shared" si="1"/>
        <v>116.23098406439954</v>
      </c>
      <c r="P26" s="9"/>
    </row>
    <row r="27" spans="1:119" ht="15.75">
      <c r="A27" s="26" t="s">
        <v>40</v>
      </c>
      <c r="B27" s="27"/>
      <c r="C27" s="28"/>
      <c r="D27" s="29">
        <f t="shared" ref="D27:M27" si="8">SUM(D28:D28)</f>
        <v>151790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739276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891066</v>
      </c>
      <c r="O27" s="41">
        <f t="shared" si="1"/>
        <v>146.38836865450961</v>
      </c>
      <c r="P27" s="9"/>
    </row>
    <row r="28" spans="1:119" ht="15.75" thickBot="1">
      <c r="A28" s="12"/>
      <c r="B28" s="42">
        <v>581</v>
      </c>
      <c r="C28" s="19" t="s">
        <v>39</v>
      </c>
      <c r="D28" s="46">
        <v>151790</v>
      </c>
      <c r="E28" s="46">
        <v>0</v>
      </c>
      <c r="F28" s="46">
        <v>0</v>
      </c>
      <c r="G28" s="46">
        <v>0</v>
      </c>
      <c r="H28" s="46">
        <v>0</v>
      </c>
      <c r="I28" s="46">
        <v>739276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891066</v>
      </c>
      <c r="O28" s="47">
        <f t="shared" si="1"/>
        <v>146.38836865450961</v>
      </c>
      <c r="P28" s="9"/>
    </row>
    <row r="29" spans="1:119" ht="16.5" thickBot="1">
      <c r="A29" s="13" t="s">
        <v>10</v>
      </c>
      <c r="B29" s="21"/>
      <c r="C29" s="20"/>
      <c r="D29" s="14">
        <f>SUM(D5,D13,D17,D23,D25,D27)</f>
        <v>3870243</v>
      </c>
      <c r="E29" s="14">
        <f t="shared" ref="E29:M29" si="9">SUM(E5,E13,E17,E23,E25,E27)</f>
        <v>1535262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12231422</v>
      </c>
      <c r="J29" s="14">
        <f t="shared" si="9"/>
        <v>265877</v>
      </c>
      <c r="K29" s="14">
        <f t="shared" si="9"/>
        <v>918213</v>
      </c>
      <c r="L29" s="14">
        <f t="shared" si="9"/>
        <v>0</v>
      </c>
      <c r="M29" s="14">
        <f t="shared" si="9"/>
        <v>0</v>
      </c>
      <c r="N29" s="14">
        <f t="shared" si="4"/>
        <v>18821017</v>
      </c>
      <c r="O29" s="35">
        <f t="shared" si="1"/>
        <v>3092.0021356990305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0" t="s">
        <v>71</v>
      </c>
      <c r="M31" s="160"/>
      <c r="N31" s="160"/>
      <c r="O31" s="39">
        <v>6087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52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93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87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910265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1719691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2629956</v>
      </c>
      <c r="P5" s="30">
        <f t="shared" ref="P5:P31" si="1">(O5/P$33)</f>
        <v>448.26248508607466</v>
      </c>
      <c r="Q5" s="6"/>
    </row>
    <row r="6" spans="1:134">
      <c r="A6" s="12"/>
      <c r="B6" s="42">
        <v>511</v>
      </c>
      <c r="C6" s="19" t="s">
        <v>19</v>
      </c>
      <c r="D6" s="46">
        <v>138143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138143</v>
      </c>
      <c r="P6" s="47">
        <f t="shared" si="1"/>
        <v>23.545764445201979</v>
      </c>
      <c r="Q6" s="9"/>
    </row>
    <row r="7" spans="1:134">
      <c r="A7" s="12"/>
      <c r="B7" s="42">
        <v>512</v>
      </c>
      <c r="C7" s="19" t="s">
        <v>20</v>
      </c>
      <c r="D7" s="46">
        <v>47379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47379</v>
      </c>
      <c r="P7" s="47">
        <f t="shared" si="1"/>
        <v>8.0755070734617345</v>
      </c>
      <c r="Q7" s="9"/>
    </row>
    <row r="8" spans="1:134">
      <c r="A8" s="12"/>
      <c r="B8" s="42">
        <v>513</v>
      </c>
      <c r="C8" s="19" t="s">
        <v>21</v>
      </c>
      <c r="D8" s="46">
        <v>202368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202368</v>
      </c>
      <c r="P8" s="47">
        <f t="shared" si="1"/>
        <v>34.492585648542693</v>
      </c>
      <c r="Q8" s="9"/>
    </row>
    <row r="9" spans="1:134">
      <c r="A9" s="12"/>
      <c r="B9" s="42">
        <v>514</v>
      </c>
      <c r="C9" s="19" t="s">
        <v>22</v>
      </c>
      <c r="D9" s="46">
        <v>33375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33375</v>
      </c>
      <c r="P9" s="47">
        <f t="shared" si="1"/>
        <v>5.6885972387932506</v>
      </c>
      <c r="Q9" s="9"/>
    </row>
    <row r="10" spans="1:134">
      <c r="A10" s="12"/>
      <c r="B10" s="42">
        <v>515</v>
      </c>
      <c r="C10" s="19" t="s">
        <v>23</v>
      </c>
      <c r="D10" s="46">
        <v>78765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78765</v>
      </c>
      <c r="P10" s="47">
        <f t="shared" si="1"/>
        <v>13.425089483552071</v>
      </c>
      <c r="Q10" s="9"/>
    </row>
    <row r="11" spans="1:134">
      <c r="A11" s="12"/>
      <c r="B11" s="42">
        <v>518</v>
      </c>
      <c r="C11" s="19" t="s">
        <v>48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1719691</v>
      </c>
      <c r="L11" s="46">
        <v>0</v>
      </c>
      <c r="M11" s="46">
        <v>0</v>
      </c>
      <c r="N11" s="46">
        <v>0</v>
      </c>
      <c r="O11" s="46">
        <f t="shared" si="2"/>
        <v>1719691</v>
      </c>
      <c r="P11" s="47">
        <f t="shared" si="1"/>
        <v>293.11249360831772</v>
      </c>
      <c r="Q11" s="9"/>
    </row>
    <row r="12" spans="1:134">
      <c r="A12" s="12"/>
      <c r="B12" s="42">
        <v>519</v>
      </c>
      <c r="C12" s="19" t="s">
        <v>25</v>
      </c>
      <c r="D12" s="46">
        <v>410235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410235</v>
      </c>
      <c r="P12" s="47">
        <f t="shared" si="1"/>
        <v>69.922447588205216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SUM(D14:D19)</f>
        <v>3836815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3836815</v>
      </c>
      <c r="P13" s="41">
        <f t="shared" si="1"/>
        <v>653.96539969319929</v>
      </c>
      <c r="Q13" s="10"/>
    </row>
    <row r="14" spans="1:134">
      <c r="A14" s="12"/>
      <c r="B14" s="42">
        <v>521</v>
      </c>
      <c r="C14" s="19" t="s">
        <v>27</v>
      </c>
      <c r="D14" s="46">
        <v>2002106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2002106</v>
      </c>
      <c r="P14" s="47">
        <f t="shared" si="1"/>
        <v>341.24867905232657</v>
      </c>
      <c r="Q14" s="9"/>
    </row>
    <row r="15" spans="1:134">
      <c r="A15" s="12"/>
      <c r="B15" s="42">
        <v>522</v>
      </c>
      <c r="C15" s="19" t="s">
        <v>28</v>
      </c>
      <c r="D15" s="46">
        <v>1505508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4">SUM(D15:N15)</f>
        <v>1505508</v>
      </c>
      <c r="P15" s="47">
        <f t="shared" si="1"/>
        <v>256.60610192602695</v>
      </c>
      <c r="Q15" s="9"/>
    </row>
    <row r="16" spans="1:134">
      <c r="A16" s="12"/>
      <c r="B16" s="42">
        <v>523</v>
      </c>
      <c r="C16" s="19" t="s">
        <v>54</v>
      </c>
      <c r="D16" s="46">
        <v>89374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89374</v>
      </c>
      <c r="P16" s="47">
        <f t="shared" si="1"/>
        <v>15.233339014828703</v>
      </c>
      <c r="Q16" s="9"/>
    </row>
    <row r="17" spans="1:120">
      <c r="A17" s="12"/>
      <c r="B17" s="42">
        <v>524</v>
      </c>
      <c r="C17" s="19" t="s">
        <v>55</v>
      </c>
      <c r="D17" s="46">
        <v>64510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64510</v>
      </c>
      <c r="P17" s="47">
        <f t="shared" si="1"/>
        <v>10.995397988750639</v>
      </c>
      <c r="Q17" s="9"/>
    </row>
    <row r="18" spans="1:120">
      <c r="A18" s="12"/>
      <c r="B18" s="42">
        <v>526</v>
      </c>
      <c r="C18" s="19" t="s">
        <v>56</v>
      </c>
      <c r="D18" s="46">
        <v>51547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51547</v>
      </c>
      <c r="P18" s="47">
        <f t="shared" si="1"/>
        <v>8.7859212544741769</v>
      </c>
      <c r="Q18" s="9"/>
    </row>
    <row r="19" spans="1:120">
      <c r="A19" s="12"/>
      <c r="B19" s="42">
        <v>529</v>
      </c>
      <c r="C19" s="19" t="s">
        <v>29</v>
      </c>
      <c r="D19" s="46">
        <v>123770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123770</v>
      </c>
      <c r="P19" s="47">
        <f t="shared" si="1"/>
        <v>21.095960456792227</v>
      </c>
      <c r="Q19" s="9"/>
    </row>
    <row r="20" spans="1:120" ht="15.75">
      <c r="A20" s="26" t="s">
        <v>30</v>
      </c>
      <c r="B20" s="27"/>
      <c r="C20" s="28"/>
      <c r="D20" s="29">
        <f t="shared" ref="D20:N20" si="5">SUM(D21:D24)</f>
        <v>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12078182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40">
        <f>SUM(D20:N20)</f>
        <v>12078182</v>
      </c>
      <c r="P20" s="41">
        <f t="shared" si="1"/>
        <v>2058.6640531787966</v>
      </c>
      <c r="Q20" s="10"/>
    </row>
    <row r="21" spans="1:120">
      <c r="A21" s="12"/>
      <c r="B21" s="42">
        <v>531</v>
      </c>
      <c r="C21" s="19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8883635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8883635</v>
      </c>
      <c r="P21" s="47">
        <f t="shared" si="1"/>
        <v>1514.1699335265041</v>
      </c>
      <c r="Q21" s="9"/>
    </row>
    <row r="22" spans="1:120">
      <c r="A22" s="12"/>
      <c r="B22" s="42">
        <v>532</v>
      </c>
      <c r="C22" s="19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722457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722457</v>
      </c>
      <c r="P22" s="47">
        <f t="shared" si="1"/>
        <v>123.13908300664735</v>
      </c>
      <c r="Q22" s="9"/>
    </row>
    <row r="23" spans="1:120">
      <c r="A23" s="12"/>
      <c r="B23" s="42">
        <v>533</v>
      </c>
      <c r="C23" s="19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730322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6">SUM(D23:N23)</f>
        <v>730322</v>
      </c>
      <c r="P23" s="47">
        <f t="shared" si="1"/>
        <v>124.47963183910005</v>
      </c>
      <c r="Q23" s="9"/>
    </row>
    <row r="24" spans="1:120">
      <c r="A24" s="12"/>
      <c r="B24" s="42">
        <v>535</v>
      </c>
      <c r="C24" s="19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1741768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1741768</v>
      </c>
      <c r="P24" s="47">
        <f t="shared" si="1"/>
        <v>296.87540480654508</v>
      </c>
      <c r="Q24" s="9"/>
    </row>
    <row r="25" spans="1:120" ht="15.75">
      <c r="A25" s="26" t="s">
        <v>35</v>
      </c>
      <c r="B25" s="27"/>
      <c r="C25" s="28"/>
      <c r="D25" s="29">
        <f t="shared" ref="D25:N25" si="7">SUM(D26:D26)</f>
        <v>0</v>
      </c>
      <c r="E25" s="29">
        <f t="shared" si="7"/>
        <v>923011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6"/>
        <v>923011</v>
      </c>
      <c r="P25" s="41">
        <f t="shared" si="1"/>
        <v>157.32248167717742</v>
      </c>
      <c r="Q25" s="10"/>
    </row>
    <row r="26" spans="1:120">
      <c r="A26" s="12"/>
      <c r="B26" s="42">
        <v>541</v>
      </c>
      <c r="C26" s="19" t="s">
        <v>36</v>
      </c>
      <c r="D26" s="46">
        <v>0</v>
      </c>
      <c r="E26" s="46">
        <v>923011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923011</v>
      </c>
      <c r="P26" s="47">
        <f t="shared" si="1"/>
        <v>157.32248167717742</v>
      </c>
      <c r="Q26" s="9"/>
    </row>
    <row r="27" spans="1:120" ht="15.75">
      <c r="A27" s="26" t="s">
        <v>37</v>
      </c>
      <c r="B27" s="27"/>
      <c r="C27" s="28"/>
      <c r="D27" s="29">
        <f t="shared" ref="D27:N27" si="8">SUM(D28:D28)</f>
        <v>317357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>SUM(D27:N27)</f>
        <v>317357</v>
      </c>
      <c r="P27" s="41">
        <f t="shared" si="1"/>
        <v>54.091869780126132</v>
      </c>
      <c r="Q27" s="9"/>
    </row>
    <row r="28" spans="1:120">
      <c r="A28" s="12"/>
      <c r="B28" s="42">
        <v>572</v>
      </c>
      <c r="C28" s="19" t="s">
        <v>38</v>
      </c>
      <c r="D28" s="46">
        <v>317357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317357</v>
      </c>
      <c r="P28" s="47">
        <f t="shared" si="1"/>
        <v>54.091869780126132</v>
      </c>
      <c r="Q28" s="9"/>
    </row>
    <row r="29" spans="1:120" ht="15.75">
      <c r="A29" s="26" t="s">
        <v>40</v>
      </c>
      <c r="B29" s="27"/>
      <c r="C29" s="28"/>
      <c r="D29" s="29">
        <f t="shared" ref="D29:N29" si="9">SUM(D30:D30)</f>
        <v>0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602205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9"/>
        <v>0</v>
      </c>
      <c r="O29" s="29">
        <f>SUM(D29:N29)</f>
        <v>602205</v>
      </c>
      <c r="P29" s="41">
        <f t="shared" si="1"/>
        <v>102.64274757116073</v>
      </c>
      <c r="Q29" s="9"/>
    </row>
    <row r="30" spans="1:120" ht="15.75" thickBot="1">
      <c r="A30" s="12"/>
      <c r="B30" s="42">
        <v>581</v>
      </c>
      <c r="C30" s="19" t="s">
        <v>91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602205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602205</v>
      </c>
      <c r="P30" s="47">
        <f t="shared" si="1"/>
        <v>102.64274757116073</v>
      </c>
      <c r="Q30" s="9"/>
    </row>
    <row r="31" spans="1:120" ht="16.5" thickBot="1">
      <c r="A31" s="13" t="s">
        <v>10</v>
      </c>
      <c r="B31" s="21"/>
      <c r="C31" s="20"/>
      <c r="D31" s="14">
        <f>SUM(D5,D13,D20,D25,D27,D29)</f>
        <v>5064437</v>
      </c>
      <c r="E31" s="14">
        <f t="shared" ref="E31:N31" si="10">SUM(E5,E13,E20,E25,E27,E29)</f>
        <v>923011</v>
      </c>
      <c r="F31" s="14">
        <f t="shared" si="10"/>
        <v>0</v>
      </c>
      <c r="G31" s="14">
        <f t="shared" si="10"/>
        <v>0</v>
      </c>
      <c r="H31" s="14">
        <f t="shared" si="10"/>
        <v>0</v>
      </c>
      <c r="I31" s="14">
        <f t="shared" si="10"/>
        <v>12680387</v>
      </c>
      <c r="J31" s="14">
        <f t="shared" si="10"/>
        <v>0</v>
      </c>
      <c r="K31" s="14">
        <f t="shared" si="10"/>
        <v>1719691</v>
      </c>
      <c r="L31" s="14">
        <f t="shared" si="10"/>
        <v>0</v>
      </c>
      <c r="M31" s="14">
        <f t="shared" si="10"/>
        <v>0</v>
      </c>
      <c r="N31" s="14">
        <f t="shared" si="10"/>
        <v>0</v>
      </c>
      <c r="O31" s="14">
        <f>SUM(D31:N31)</f>
        <v>20387526</v>
      </c>
      <c r="P31" s="35">
        <f t="shared" si="1"/>
        <v>3474.9490369865348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160" t="s">
        <v>94</v>
      </c>
      <c r="N33" s="160"/>
      <c r="O33" s="160"/>
      <c r="P33" s="39">
        <v>5867</v>
      </c>
    </row>
    <row r="34" spans="1:16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9"/>
    </row>
    <row r="35" spans="1:16" ht="15.75" customHeight="1" thickBot="1">
      <c r="A35" s="162" t="s">
        <v>52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87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918975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1839931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2758906</v>
      </c>
      <c r="P5" s="30">
        <f t="shared" ref="P5:P32" si="1">(O5/P$34)</f>
        <v>475.67344827586209</v>
      </c>
      <c r="Q5" s="6"/>
    </row>
    <row r="6" spans="1:134">
      <c r="A6" s="12"/>
      <c r="B6" s="42">
        <v>511</v>
      </c>
      <c r="C6" s="19" t="s">
        <v>19</v>
      </c>
      <c r="D6" s="46">
        <v>150245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150245</v>
      </c>
      <c r="P6" s="47">
        <f t="shared" si="1"/>
        <v>25.904310344827586</v>
      </c>
      <c r="Q6" s="9"/>
    </row>
    <row r="7" spans="1:134">
      <c r="A7" s="12"/>
      <c r="B7" s="42">
        <v>512</v>
      </c>
      <c r="C7" s="19" t="s">
        <v>20</v>
      </c>
      <c r="D7" s="46">
        <v>37986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37986</v>
      </c>
      <c r="P7" s="47">
        <f t="shared" si="1"/>
        <v>6.5493103448275862</v>
      </c>
      <c r="Q7" s="9"/>
    </row>
    <row r="8" spans="1:134">
      <c r="A8" s="12"/>
      <c r="B8" s="42">
        <v>513</v>
      </c>
      <c r="C8" s="19" t="s">
        <v>21</v>
      </c>
      <c r="D8" s="46">
        <v>161727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161727</v>
      </c>
      <c r="P8" s="47">
        <f t="shared" si="1"/>
        <v>27.883965517241379</v>
      </c>
      <c r="Q8" s="9"/>
    </row>
    <row r="9" spans="1:134">
      <c r="A9" s="12"/>
      <c r="B9" s="42">
        <v>514</v>
      </c>
      <c r="C9" s="19" t="s">
        <v>22</v>
      </c>
      <c r="D9" s="46">
        <v>28323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28323</v>
      </c>
      <c r="P9" s="47">
        <f t="shared" si="1"/>
        <v>4.8832758620689658</v>
      </c>
      <c r="Q9" s="9"/>
    </row>
    <row r="10" spans="1:134">
      <c r="A10" s="12"/>
      <c r="B10" s="42">
        <v>515</v>
      </c>
      <c r="C10" s="19" t="s">
        <v>23</v>
      </c>
      <c r="D10" s="46">
        <v>61464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61464</v>
      </c>
      <c r="P10" s="47">
        <f t="shared" si="1"/>
        <v>10.597241379310345</v>
      </c>
      <c r="Q10" s="9"/>
    </row>
    <row r="11" spans="1:134">
      <c r="A11" s="12"/>
      <c r="B11" s="42">
        <v>518</v>
      </c>
      <c r="C11" s="19" t="s">
        <v>48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1839931</v>
      </c>
      <c r="L11" s="46">
        <v>0</v>
      </c>
      <c r="M11" s="46">
        <v>0</v>
      </c>
      <c r="N11" s="46">
        <v>0</v>
      </c>
      <c r="O11" s="46">
        <f t="shared" si="2"/>
        <v>1839931</v>
      </c>
      <c r="P11" s="47">
        <f t="shared" si="1"/>
        <v>317.22948275862069</v>
      </c>
      <c r="Q11" s="9"/>
    </row>
    <row r="12" spans="1:134">
      <c r="A12" s="12"/>
      <c r="B12" s="42">
        <v>519</v>
      </c>
      <c r="C12" s="19" t="s">
        <v>25</v>
      </c>
      <c r="D12" s="46">
        <v>479230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479230</v>
      </c>
      <c r="P12" s="47">
        <f t="shared" si="1"/>
        <v>82.625862068965517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SUM(D14:D19)</f>
        <v>3726063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2" si="4">SUM(D13:N13)</f>
        <v>3726063</v>
      </c>
      <c r="P13" s="41">
        <f t="shared" si="1"/>
        <v>642.42465517241385</v>
      </c>
      <c r="Q13" s="10"/>
    </row>
    <row r="14" spans="1:134">
      <c r="A14" s="12"/>
      <c r="B14" s="42">
        <v>521</v>
      </c>
      <c r="C14" s="19" t="s">
        <v>27</v>
      </c>
      <c r="D14" s="46">
        <v>1934122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1934122</v>
      </c>
      <c r="P14" s="47">
        <f t="shared" si="1"/>
        <v>333.46931034482759</v>
      </c>
      <c r="Q14" s="9"/>
    </row>
    <row r="15" spans="1:134">
      <c r="A15" s="12"/>
      <c r="B15" s="42">
        <v>522</v>
      </c>
      <c r="C15" s="19" t="s">
        <v>28</v>
      </c>
      <c r="D15" s="46">
        <v>1569510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1569510</v>
      </c>
      <c r="P15" s="47">
        <f t="shared" si="1"/>
        <v>270.60517241379313</v>
      </c>
      <c r="Q15" s="9"/>
    </row>
    <row r="16" spans="1:134">
      <c r="A16" s="12"/>
      <c r="B16" s="42">
        <v>523</v>
      </c>
      <c r="C16" s="19" t="s">
        <v>54</v>
      </c>
      <c r="D16" s="46">
        <v>53961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53961</v>
      </c>
      <c r="P16" s="47">
        <f t="shared" si="1"/>
        <v>9.3036206896551725</v>
      </c>
      <c r="Q16" s="9"/>
    </row>
    <row r="17" spans="1:120">
      <c r="A17" s="12"/>
      <c r="B17" s="42">
        <v>524</v>
      </c>
      <c r="C17" s="19" t="s">
        <v>55</v>
      </c>
      <c r="D17" s="46">
        <v>48807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48807</v>
      </c>
      <c r="P17" s="47">
        <f t="shared" si="1"/>
        <v>8.4149999999999991</v>
      </c>
      <c r="Q17" s="9"/>
    </row>
    <row r="18" spans="1:120">
      <c r="A18" s="12"/>
      <c r="B18" s="42">
        <v>526</v>
      </c>
      <c r="C18" s="19" t="s">
        <v>56</v>
      </c>
      <c r="D18" s="46">
        <v>648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648</v>
      </c>
      <c r="P18" s="47">
        <f t="shared" si="1"/>
        <v>0.11172413793103449</v>
      </c>
      <c r="Q18" s="9"/>
    </row>
    <row r="19" spans="1:120">
      <c r="A19" s="12"/>
      <c r="B19" s="42">
        <v>529</v>
      </c>
      <c r="C19" s="19" t="s">
        <v>29</v>
      </c>
      <c r="D19" s="46">
        <v>119015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119015</v>
      </c>
      <c r="P19" s="47">
        <f t="shared" si="1"/>
        <v>20.519827586206898</v>
      </c>
      <c r="Q19" s="9"/>
    </row>
    <row r="20" spans="1:120" ht="15.75">
      <c r="A20" s="26" t="s">
        <v>30</v>
      </c>
      <c r="B20" s="27"/>
      <c r="C20" s="28"/>
      <c r="D20" s="29">
        <f t="shared" ref="D20:N20" si="5">SUM(D21:D25)</f>
        <v>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11062009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40">
        <f t="shared" si="4"/>
        <v>11062009</v>
      </c>
      <c r="P20" s="41">
        <f t="shared" si="1"/>
        <v>1907.2429310344828</v>
      </c>
      <c r="Q20" s="10"/>
    </row>
    <row r="21" spans="1:120">
      <c r="A21" s="12"/>
      <c r="B21" s="42">
        <v>531</v>
      </c>
      <c r="C21" s="19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7348469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7348469</v>
      </c>
      <c r="P21" s="47">
        <f t="shared" si="1"/>
        <v>1266.9774137931036</v>
      </c>
      <c r="Q21" s="9"/>
    </row>
    <row r="22" spans="1:120">
      <c r="A22" s="12"/>
      <c r="B22" s="42">
        <v>532</v>
      </c>
      <c r="C22" s="19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527560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527560</v>
      </c>
      <c r="P22" s="47">
        <f t="shared" si="1"/>
        <v>90.958620689655177</v>
      </c>
      <c r="Q22" s="9"/>
    </row>
    <row r="23" spans="1:120">
      <c r="A23" s="12"/>
      <c r="B23" s="42">
        <v>533</v>
      </c>
      <c r="C23" s="19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590178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590178</v>
      </c>
      <c r="P23" s="47">
        <f t="shared" si="1"/>
        <v>101.7548275862069</v>
      </c>
      <c r="Q23" s="9"/>
    </row>
    <row r="24" spans="1:120">
      <c r="A24" s="12"/>
      <c r="B24" s="42">
        <v>534</v>
      </c>
      <c r="C24" s="19" t="s">
        <v>90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1034191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1034191</v>
      </c>
      <c r="P24" s="47">
        <f t="shared" si="1"/>
        <v>178.30879310344827</v>
      </c>
      <c r="Q24" s="9"/>
    </row>
    <row r="25" spans="1:120">
      <c r="A25" s="12"/>
      <c r="B25" s="42">
        <v>535</v>
      </c>
      <c r="C25" s="19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1561611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1561611</v>
      </c>
      <c r="P25" s="47">
        <f t="shared" si="1"/>
        <v>269.24327586206897</v>
      </c>
      <c r="Q25" s="9"/>
    </row>
    <row r="26" spans="1:120" ht="15.75">
      <c r="A26" s="26" t="s">
        <v>35</v>
      </c>
      <c r="B26" s="27"/>
      <c r="C26" s="28"/>
      <c r="D26" s="29">
        <f t="shared" ref="D26:N26" si="6">SUM(D27:D27)</f>
        <v>0</v>
      </c>
      <c r="E26" s="29">
        <f t="shared" si="6"/>
        <v>604882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0</v>
      </c>
      <c r="N26" s="29">
        <f t="shared" si="6"/>
        <v>0</v>
      </c>
      <c r="O26" s="29">
        <f t="shared" si="4"/>
        <v>604882</v>
      </c>
      <c r="P26" s="41">
        <f t="shared" si="1"/>
        <v>104.29</v>
      </c>
      <c r="Q26" s="10"/>
    </row>
    <row r="27" spans="1:120">
      <c r="A27" s="12"/>
      <c r="B27" s="42">
        <v>541</v>
      </c>
      <c r="C27" s="19" t="s">
        <v>36</v>
      </c>
      <c r="D27" s="46">
        <v>0</v>
      </c>
      <c r="E27" s="46">
        <v>604882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604882</v>
      </c>
      <c r="P27" s="47">
        <f t="shared" si="1"/>
        <v>104.29</v>
      </c>
      <c r="Q27" s="9"/>
    </row>
    <row r="28" spans="1:120" ht="15.75">
      <c r="A28" s="26" t="s">
        <v>37</v>
      </c>
      <c r="B28" s="27"/>
      <c r="C28" s="28"/>
      <c r="D28" s="29">
        <f t="shared" ref="D28:N28" si="7">SUM(D29:D29)</f>
        <v>309855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7"/>
        <v>0</v>
      </c>
      <c r="O28" s="29">
        <f t="shared" si="4"/>
        <v>309855</v>
      </c>
      <c r="P28" s="41">
        <f t="shared" si="1"/>
        <v>53.423275862068962</v>
      </c>
      <c r="Q28" s="9"/>
    </row>
    <row r="29" spans="1:120">
      <c r="A29" s="12"/>
      <c r="B29" s="42">
        <v>572</v>
      </c>
      <c r="C29" s="19" t="s">
        <v>38</v>
      </c>
      <c r="D29" s="46">
        <v>309855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309855</v>
      </c>
      <c r="P29" s="47">
        <f t="shared" si="1"/>
        <v>53.423275862068962</v>
      </c>
      <c r="Q29" s="9"/>
    </row>
    <row r="30" spans="1:120" ht="15.75">
      <c r="A30" s="26" t="s">
        <v>40</v>
      </c>
      <c r="B30" s="27"/>
      <c r="C30" s="28"/>
      <c r="D30" s="29">
        <f t="shared" ref="D30:N30" si="8">SUM(D31:D31)</f>
        <v>0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809802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8"/>
        <v>0</v>
      </c>
      <c r="O30" s="29">
        <f t="shared" si="4"/>
        <v>809802</v>
      </c>
      <c r="P30" s="41">
        <f t="shared" si="1"/>
        <v>139.62103448275863</v>
      </c>
      <c r="Q30" s="9"/>
    </row>
    <row r="31" spans="1:120" ht="15.75" thickBot="1">
      <c r="A31" s="12"/>
      <c r="B31" s="42">
        <v>581</v>
      </c>
      <c r="C31" s="19" t="s">
        <v>91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809802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809802</v>
      </c>
      <c r="P31" s="47">
        <f t="shared" si="1"/>
        <v>139.62103448275863</v>
      </c>
      <c r="Q31" s="9"/>
    </row>
    <row r="32" spans="1:120" ht="16.5" thickBot="1">
      <c r="A32" s="13" t="s">
        <v>10</v>
      </c>
      <c r="B32" s="21"/>
      <c r="C32" s="20"/>
      <c r="D32" s="14">
        <f>SUM(D5,D13,D20,D26,D28,D30)</f>
        <v>4954893</v>
      </c>
      <c r="E32" s="14">
        <f t="shared" ref="E32:N32" si="9">SUM(E5,E13,E20,E26,E28,E30)</f>
        <v>604882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11871811</v>
      </c>
      <c r="J32" s="14">
        <f t="shared" si="9"/>
        <v>0</v>
      </c>
      <c r="K32" s="14">
        <f t="shared" si="9"/>
        <v>1839931</v>
      </c>
      <c r="L32" s="14">
        <f t="shared" si="9"/>
        <v>0</v>
      </c>
      <c r="M32" s="14">
        <f t="shared" si="9"/>
        <v>0</v>
      </c>
      <c r="N32" s="14">
        <f t="shared" si="9"/>
        <v>0</v>
      </c>
      <c r="O32" s="14">
        <f t="shared" si="4"/>
        <v>19271517</v>
      </c>
      <c r="P32" s="35">
        <f t="shared" si="1"/>
        <v>3322.6753448275863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160" t="s">
        <v>92</v>
      </c>
      <c r="N34" s="160"/>
      <c r="O34" s="160"/>
      <c r="P34" s="39">
        <v>5800</v>
      </c>
    </row>
    <row r="35" spans="1:16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9"/>
    </row>
    <row r="36" spans="1:16" ht="15.75" customHeight="1" thickBot="1">
      <c r="A36" s="162" t="s">
        <v>52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835671</v>
      </c>
      <c r="E5" s="24">
        <f t="shared" si="0"/>
        <v>1175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1907767</v>
      </c>
      <c r="L5" s="24">
        <f t="shared" si="0"/>
        <v>0</v>
      </c>
      <c r="M5" s="24">
        <f t="shared" si="0"/>
        <v>0</v>
      </c>
      <c r="N5" s="25">
        <f>SUM(D5:M5)</f>
        <v>2744613</v>
      </c>
      <c r="O5" s="30">
        <f t="shared" ref="O5:O32" si="1">(N5/O$34)</f>
        <v>502.67637362637362</v>
      </c>
      <c r="P5" s="6"/>
    </row>
    <row r="6" spans="1:133">
      <c r="A6" s="12"/>
      <c r="B6" s="42">
        <v>511</v>
      </c>
      <c r="C6" s="19" t="s">
        <v>19</v>
      </c>
      <c r="D6" s="46">
        <v>154015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154015</v>
      </c>
      <c r="O6" s="47">
        <f t="shared" si="1"/>
        <v>28.207875457875456</v>
      </c>
      <c r="P6" s="9"/>
    </row>
    <row r="7" spans="1:133">
      <c r="A7" s="12"/>
      <c r="B7" s="42">
        <v>512</v>
      </c>
      <c r="C7" s="19" t="s">
        <v>20</v>
      </c>
      <c r="D7" s="46">
        <v>43924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43924</v>
      </c>
      <c r="O7" s="47">
        <f t="shared" si="1"/>
        <v>8.0446886446886445</v>
      </c>
      <c r="P7" s="9"/>
    </row>
    <row r="8" spans="1:133">
      <c r="A8" s="12"/>
      <c r="B8" s="42">
        <v>513</v>
      </c>
      <c r="C8" s="19" t="s">
        <v>21</v>
      </c>
      <c r="D8" s="46">
        <v>248749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248749</v>
      </c>
      <c r="O8" s="47">
        <f t="shared" si="1"/>
        <v>45.558424908424911</v>
      </c>
      <c r="P8" s="9"/>
    </row>
    <row r="9" spans="1:133">
      <c r="A9" s="12"/>
      <c r="B9" s="42">
        <v>514</v>
      </c>
      <c r="C9" s="19" t="s">
        <v>22</v>
      </c>
      <c r="D9" s="46">
        <v>27022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27022</v>
      </c>
      <c r="O9" s="47">
        <f t="shared" si="1"/>
        <v>4.9490842490842493</v>
      </c>
      <c r="P9" s="9"/>
    </row>
    <row r="10" spans="1:133">
      <c r="A10" s="12"/>
      <c r="B10" s="42">
        <v>515</v>
      </c>
      <c r="C10" s="19" t="s">
        <v>23</v>
      </c>
      <c r="D10" s="46">
        <v>77838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77838</v>
      </c>
      <c r="O10" s="47">
        <f t="shared" si="1"/>
        <v>14.256043956043957</v>
      </c>
      <c r="P10" s="9"/>
    </row>
    <row r="11" spans="1:133">
      <c r="A11" s="12"/>
      <c r="B11" s="42">
        <v>518</v>
      </c>
      <c r="C11" s="19" t="s">
        <v>48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1907767</v>
      </c>
      <c r="L11" s="46">
        <v>0</v>
      </c>
      <c r="M11" s="46">
        <v>0</v>
      </c>
      <c r="N11" s="46">
        <f t="shared" si="2"/>
        <v>1907767</v>
      </c>
      <c r="O11" s="47">
        <f t="shared" si="1"/>
        <v>349.40787545787543</v>
      </c>
      <c r="P11" s="9"/>
    </row>
    <row r="12" spans="1:133">
      <c r="A12" s="12"/>
      <c r="B12" s="42">
        <v>519</v>
      </c>
      <c r="C12" s="19" t="s">
        <v>73</v>
      </c>
      <c r="D12" s="46">
        <v>284123</v>
      </c>
      <c r="E12" s="46">
        <v>1175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285298</v>
      </c>
      <c r="O12" s="47">
        <f t="shared" si="1"/>
        <v>52.252380952380953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SUM(D14:D19)</f>
        <v>3284938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3284938</v>
      </c>
      <c r="O13" s="41">
        <f t="shared" si="1"/>
        <v>601.63699633699639</v>
      </c>
      <c r="P13" s="10"/>
    </row>
    <row r="14" spans="1:133">
      <c r="A14" s="12"/>
      <c r="B14" s="42">
        <v>521</v>
      </c>
      <c r="C14" s="19" t="s">
        <v>27</v>
      </c>
      <c r="D14" s="46">
        <v>1680065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1680065</v>
      </c>
      <c r="O14" s="47">
        <f t="shared" si="1"/>
        <v>307.70421245421244</v>
      </c>
      <c r="P14" s="9"/>
    </row>
    <row r="15" spans="1:133">
      <c r="A15" s="12"/>
      <c r="B15" s="42">
        <v>522</v>
      </c>
      <c r="C15" s="19" t="s">
        <v>28</v>
      </c>
      <c r="D15" s="46">
        <v>1358838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1358838</v>
      </c>
      <c r="O15" s="47">
        <f t="shared" si="1"/>
        <v>248.87142857142857</v>
      </c>
      <c r="P15" s="9"/>
    </row>
    <row r="16" spans="1:133">
      <c r="A16" s="12"/>
      <c r="B16" s="42">
        <v>523</v>
      </c>
      <c r="C16" s="19" t="s">
        <v>64</v>
      </c>
      <c r="D16" s="46">
        <v>50302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50302</v>
      </c>
      <c r="O16" s="47">
        <f t="shared" si="1"/>
        <v>9.2128205128205121</v>
      </c>
      <c r="P16" s="9"/>
    </row>
    <row r="17" spans="1:119">
      <c r="A17" s="12"/>
      <c r="B17" s="42">
        <v>524</v>
      </c>
      <c r="C17" s="19" t="s">
        <v>55</v>
      </c>
      <c r="D17" s="46">
        <v>44260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44260</v>
      </c>
      <c r="O17" s="47">
        <f t="shared" si="1"/>
        <v>8.1062271062271058</v>
      </c>
      <c r="P17" s="9"/>
    </row>
    <row r="18" spans="1:119">
      <c r="A18" s="12"/>
      <c r="B18" s="42">
        <v>526</v>
      </c>
      <c r="C18" s="19" t="s">
        <v>56</v>
      </c>
      <c r="D18" s="46">
        <v>35426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35426</v>
      </c>
      <c r="O18" s="47">
        <f t="shared" si="1"/>
        <v>6.4882783882783883</v>
      </c>
      <c r="P18" s="9"/>
    </row>
    <row r="19" spans="1:119">
      <c r="A19" s="12"/>
      <c r="B19" s="42">
        <v>529</v>
      </c>
      <c r="C19" s="19" t="s">
        <v>29</v>
      </c>
      <c r="D19" s="46">
        <v>116047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116047</v>
      </c>
      <c r="O19" s="47">
        <f t="shared" si="1"/>
        <v>21.254029304029306</v>
      </c>
      <c r="P19" s="9"/>
    </row>
    <row r="20" spans="1:119" ht="15.75">
      <c r="A20" s="26" t="s">
        <v>30</v>
      </c>
      <c r="B20" s="27"/>
      <c r="C20" s="28"/>
      <c r="D20" s="29">
        <f t="shared" ref="D20:M20" si="5">SUM(D21:D24)</f>
        <v>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10224113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40">
        <f t="shared" si="4"/>
        <v>10224113</v>
      </c>
      <c r="O20" s="41">
        <f t="shared" si="1"/>
        <v>1872.5481684981685</v>
      </c>
      <c r="P20" s="10"/>
    </row>
    <row r="21" spans="1:119">
      <c r="A21" s="12"/>
      <c r="B21" s="42">
        <v>531</v>
      </c>
      <c r="C21" s="19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7536086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7536086</v>
      </c>
      <c r="O21" s="47">
        <f t="shared" si="1"/>
        <v>1380.2355311355311</v>
      </c>
      <c r="P21" s="9"/>
    </row>
    <row r="22" spans="1:119">
      <c r="A22" s="12"/>
      <c r="B22" s="42">
        <v>532</v>
      </c>
      <c r="C22" s="19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496978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496978</v>
      </c>
      <c r="O22" s="47">
        <f t="shared" si="1"/>
        <v>91.02161172161172</v>
      </c>
      <c r="P22" s="9"/>
    </row>
    <row r="23" spans="1:119">
      <c r="A23" s="12"/>
      <c r="B23" s="42">
        <v>533</v>
      </c>
      <c r="C23" s="19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547190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547190</v>
      </c>
      <c r="O23" s="47">
        <f t="shared" si="1"/>
        <v>100.21794871794872</v>
      </c>
      <c r="P23" s="9"/>
    </row>
    <row r="24" spans="1:119">
      <c r="A24" s="12"/>
      <c r="B24" s="42">
        <v>535</v>
      </c>
      <c r="C24" s="19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1643859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1643859</v>
      </c>
      <c r="O24" s="47">
        <f t="shared" si="1"/>
        <v>301.07307692307694</v>
      </c>
      <c r="P24" s="9"/>
    </row>
    <row r="25" spans="1:119" ht="15.75">
      <c r="A25" s="26" t="s">
        <v>35</v>
      </c>
      <c r="B25" s="27"/>
      <c r="C25" s="28"/>
      <c r="D25" s="29">
        <f t="shared" ref="D25:M25" si="6">SUM(D26:D26)</f>
        <v>0</v>
      </c>
      <c r="E25" s="29">
        <f t="shared" si="6"/>
        <v>346816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346816</v>
      </c>
      <c r="O25" s="41">
        <f t="shared" si="1"/>
        <v>63.519413919413921</v>
      </c>
      <c r="P25" s="10"/>
    </row>
    <row r="26" spans="1:119">
      <c r="A26" s="12"/>
      <c r="B26" s="42">
        <v>541</v>
      </c>
      <c r="C26" s="19" t="s">
        <v>65</v>
      </c>
      <c r="D26" s="46">
        <v>0</v>
      </c>
      <c r="E26" s="46">
        <v>346816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346816</v>
      </c>
      <c r="O26" s="47">
        <f t="shared" si="1"/>
        <v>63.519413919413921</v>
      </c>
      <c r="P26" s="9"/>
    </row>
    <row r="27" spans="1:119" ht="15.75">
      <c r="A27" s="26" t="s">
        <v>37</v>
      </c>
      <c r="B27" s="27"/>
      <c r="C27" s="28"/>
      <c r="D27" s="29">
        <f t="shared" ref="D27:M27" si="7">SUM(D28:D28)</f>
        <v>671293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671293</v>
      </c>
      <c r="O27" s="41">
        <f t="shared" si="1"/>
        <v>122.94743589743589</v>
      </c>
      <c r="P27" s="9"/>
    </row>
    <row r="28" spans="1:119">
      <c r="A28" s="12"/>
      <c r="B28" s="42">
        <v>572</v>
      </c>
      <c r="C28" s="19" t="s">
        <v>66</v>
      </c>
      <c r="D28" s="46">
        <v>671293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671293</v>
      </c>
      <c r="O28" s="47">
        <f t="shared" si="1"/>
        <v>122.94743589743589</v>
      </c>
      <c r="P28" s="9"/>
    </row>
    <row r="29" spans="1:119" ht="15.75">
      <c r="A29" s="26" t="s">
        <v>67</v>
      </c>
      <c r="B29" s="27"/>
      <c r="C29" s="28"/>
      <c r="D29" s="29">
        <f t="shared" ref="D29:M29" si="8">SUM(D30:D31)</f>
        <v>15034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829802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844836</v>
      </c>
      <c r="O29" s="41">
        <f t="shared" si="1"/>
        <v>154.73186813186814</v>
      </c>
      <c r="P29" s="9"/>
    </row>
    <row r="30" spans="1:119">
      <c r="A30" s="12"/>
      <c r="B30" s="42">
        <v>581</v>
      </c>
      <c r="C30" s="19" t="s">
        <v>68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829802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829802</v>
      </c>
      <c r="O30" s="47">
        <f t="shared" si="1"/>
        <v>151.97838827838828</v>
      </c>
      <c r="P30" s="9"/>
    </row>
    <row r="31" spans="1:119" ht="15.75" thickBot="1">
      <c r="A31" s="12"/>
      <c r="B31" s="42">
        <v>591</v>
      </c>
      <c r="C31" s="19" t="s">
        <v>84</v>
      </c>
      <c r="D31" s="46">
        <v>15034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15034</v>
      </c>
      <c r="O31" s="47">
        <f t="shared" si="1"/>
        <v>2.7534798534798535</v>
      </c>
      <c r="P31" s="9"/>
    </row>
    <row r="32" spans="1:119" ht="16.5" thickBot="1">
      <c r="A32" s="13" t="s">
        <v>10</v>
      </c>
      <c r="B32" s="21"/>
      <c r="C32" s="20"/>
      <c r="D32" s="14">
        <f>SUM(D5,D13,D20,D25,D27,D29)</f>
        <v>4806936</v>
      </c>
      <c r="E32" s="14">
        <f t="shared" ref="E32:M32" si="9">SUM(E5,E13,E20,E25,E27,E29)</f>
        <v>347991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11053915</v>
      </c>
      <c r="J32" s="14">
        <f t="shared" si="9"/>
        <v>0</v>
      </c>
      <c r="K32" s="14">
        <f t="shared" si="9"/>
        <v>1907767</v>
      </c>
      <c r="L32" s="14">
        <f t="shared" si="9"/>
        <v>0</v>
      </c>
      <c r="M32" s="14">
        <f t="shared" si="9"/>
        <v>0</v>
      </c>
      <c r="N32" s="14">
        <f t="shared" si="4"/>
        <v>18116609</v>
      </c>
      <c r="O32" s="35">
        <f t="shared" si="1"/>
        <v>3318.0602564102564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0" t="s">
        <v>85</v>
      </c>
      <c r="M34" s="160"/>
      <c r="N34" s="160"/>
      <c r="O34" s="39">
        <v>5460</v>
      </c>
    </row>
    <row r="35" spans="1:15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5.75" customHeight="1" thickBot="1">
      <c r="A36" s="162" t="s">
        <v>52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841261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1862552</v>
      </c>
      <c r="L5" s="24">
        <f t="shared" si="0"/>
        <v>0</v>
      </c>
      <c r="M5" s="24">
        <f t="shared" si="0"/>
        <v>0</v>
      </c>
      <c r="N5" s="25">
        <f>SUM(D5:M5)</f>
        <v>2703813</v>
      </c>
      <c r="O5" s="30">
        <f t="shared" ref="O5:O30" si="1">(N5/O$32)</f>
        <v>497.20724531077605</v>
      </c>
      <c r="P5" s="6"/>
    </row>
    <row r="6" spans="1:133">
      <c r="A6" s="12"/>
      <c r="B6" s="42">
        <v>511</v>
      </c>
      <c r="C6" s="19" t="s">
        <v>19</v>
      </c>
      <c r="D6" s="46">
        <v>139342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139342</v>
      </c>
      <c r="O6" s="47">
        <f t="shared" si="1"/>
        <v>25.623758734828982</v>
      </c>
      <c r="P6" s="9"/>
    </row>
    <row r="7" spans="1:133">
      <c r="A7" s="12"/>
      <c r="B7" s="42">
        <v>512</v>
      </c>
      <c r="C7" s="19" t="s">
        <v>20</v>
      </c>
      <c r="D7" s="46">
        <v>26343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26343</v>
      </c>
      <c r="O7" s="47">
        <f t="shared" si="1"/>
        <v>4.8442442074292016</v>
      </c>
      <c r="P7" s="9"/>
    </row>
    <row r="8" spans="1:133">
      <c r="A8" s="12"/>
      <c r="B8" s="42">
        <v>513</v>
      </c>
      <c r="C8" s="19" t="s">
        <v>21</v>
      </c>
      <c r="D8" s="46">
        <v>177959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177959</v>
      </c>
      <c r="O8" s="47">
        <f t="shared" si="1"/>
        <v>32.725082751011399</v>
      </c>
      <c r="P8" s="9"/>
    </row>
    <row r="9" spans="1:133">
      <c r="A9" s="12"/>
      <c r="B9" s="42">
        <v>514</v>
      </c>
      <c r="C9" s="19" t="s">
        <v>22</v>
      </c>
      <c r="D9" s="46">
        <v>32665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32665</v>
      </c>
      <c r="O9" s="47">
        <f t="shared" si="1"/>
        <v>6.0068039720485471</v>
      </c>
      <c r="P9" s="9"/>
    </row>
    <row r="10" spans="1:133">
      <c r="A10" s="12"/>
      <c r="B10" s="42">
        <v>515</v>
      </c>
      <c r="C10" s="19" t="s">
        <v>23</v>
      </c>
      <c r="D10" s="46">
        <v>61602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61602</v>
      </c>
      <c r="O10" s="47">
        <f t="shared" si="1"/>
        <v>11.328061787421847</v>
      </c>
      <c r="P10" s="9"/>
    </row>
    <row r="11" spans="1:133">
      <c r="A11" s="12"/>
      <c r="B11" s="42">
        <v>518</v>
      </c>
      <c r="C11" s="19" t="s">
        <v>48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1862552</v>
      </c>
      <c r="L11" s="46">
        <v>0</v>
      </c>
      <c r="M11" s="46">
        <v>0</v>
      </c>
      <c r="N11" s="46">
        <f t="shared" si="2"/>
        <v>1862552</v>
      </c>
      <c r="O11" s="47">
        <f t="shared" si="1"/>
        <v>342.50680397204854</v>
      </c>
      <c r="P11" s="9"/>
    </row>
    <row r="12" spans="1:133">
      <c r="A12" s="12"/>
      <c r="B12" s="42">
        <v>519</v>
      </c>
      <c r="C12" s="19" t="s">
        <v>73</v>
      </c>
      <c r="D12" s="46">
        <v>403350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403350</v>
      </c>
      <c r="O12" s="47">
        <f t="shared" si="1"/>
        <v>74.172489885987488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3147380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3147380</v>
      </c>
      <c r="O13" s="41">
        <f t="shared" si="1"/>
        <v>578.77528503126155</v>
      </c>
      <c r="P13" s="10"/>
    </row>
    <row r="14" spans="1:133">
      <c r="A14" s="12"/>
      <c r="B14" s="42">
        <v>521</v>
      </c>
      <c r="C14" s="19" t="s">
        <v>27</v>
      </c>
      <c r="D14" s="46">
        <v>1807246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1807246</v>
      </c>
      <c r="O14" s="47">
        <f t="shared" si="1"/>
        <v>332.33652077969845</v>
      </c>
      <c r="P14" s="9"/>
    </row>
    <row r="15" spans="1:133">
      <c r="A15" s="12"/>
      <c r="B15" s="42">
        <v>522</v>
      </c>
      <c r="C15" s="19" t="s">
        <v>28</v>
      </c>
      <c r="D15" s="46">
        <v>1206208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1206208</v>
      </c>
      <c r="O15" s="47">
        <f t="shared" si="1"/>
        <v>221.81095991173225</v>
      </c>
      <c r="P15" s="9"/>
    </row>
    <row r="16" spans="1:133">
      <c r="A16" s="12"/>
      <c r="B16" s="42">
        <v>529</v>
      </c>
      <c r="C16" s="19" t="s">
        <v>29</v>
      </c>
      <c r="D16" s="46">
        <v>133926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133926</v>
      </c>
      <c r="O16" s="47">
        <f t="shared" si="1"/>
        <v>24.627804339830821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9983794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9983794</v>
      </c>
      <c r="O17" s="41">
        <f t="shared" si="1"/>
        <v>1835.9312247149687</v>
      </c>
      <c r="P17" s="10"/>
    </row>
    <row r="18" spans="1:119">
      <c r="A18" s="12"/>
      <c r="B18" s="42">
        <v>531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7500663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7500663</v>
      </c>
      <c r="O18" s="47">
        <f t="shared" si="1"/>
        <v>1379.3054431776388</v>
      </c>
      <c r="P18" s="9"/>
    </row>
    <row r="19" spans="1:119">
      <c r="A19" s="12"/>
      <c r="B19" s="42">
        <v>532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486042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486042</v>
      </c>
      <c r="O19" s="47">
        <f t="shared" si="1"/>
        <v>89.378815741081283</v>
      </c>
      <c r="P19" s="9"/>
    </row>
    <row r="20" spans="1:119">
      <c r="A20" s="12"/>
      <c r="B20" s="42">
        <v>533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535131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535131</v>
      </c>
      <c r="O20" s="47">
        <f t="shared" si="1"/>
        <v>98.405847738139016</v>
      </c>
      <c r="P20" s="9"/>
    </row>
    <row r="21" spans="1:119">
      <c r="A21" s="12"/>
      <c r="B21" s="42">
        <v>535</v>
      </c>
      <c r="C21" s="19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1461958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1461958</v>
      </c>
      <c r="O21" s="47">
        <f t="shared" si="1"/>
        <v>268.8411180581096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0</v>
      </c>
      <c r="E22" s="29">
        <f t="shared" si="6"/>
        <v>387171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387171</v>
      </c>
      <c r="O22" s="41">
        <f t="shared" si="1"/>
        <v>71.197315189407874</v>
      </c>
      <c r="P22" s="10"/>
    </row>
    <row r="23" spans="1:119">
      <c r="A23" s="12"/>
      <c r="B23" s="42">
        <v>541</v>
      </c>
      <c r="C23" s="19" t="s">
        <v>65</v>
      </c>
      <c r="D23" s="46">
        <v>0</v>
      </c>
      <c r="E23" s="46">
        <v>387171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387171</v>
      </c>
      <c r="O23" s="47">
        <f t="shared" si="1"/>
        <v>71.197315189407874</v>
      </c>
      <c r="P23" s="9"/>
    </row>
    <row r="24" spans="1:119" ht="15.75">
      <c r="A24" s="26" t="s">
        <v>44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175</v>
      </c>
      <c r="N24" s="29">
        <f t="shared" si="4"/>
        <v>175</v>
      </c>
      <c r="O24" s="41">
        <f t="shared" si="1"/>
        <v>3.2180948878264067E-2</v>
      </c>
      <c r="P24" s="10"/>
    </row>
    <row r="25" spans="1:119">
      <c r="A25" s="43"/>
      <c r="B25" s="44">
        <v>559</v>
      </c>
      <c r="C25" s="45" t="s">
        <v>45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175</v>
      </c>
      <c r="N25" s="46">
        <f t="shared" si="4"/>
        <v>175</v>
      </c>
      <c r="O25" s="47">
        <f t="shared" si="1"/>
        <v>3.2180948878264067E-2</v>
      </c>
      <c r="P25" s="9"/>
    </row>
    <row r="26" spans="1:119" ht="15.75">
      <c r="A26" s="26" t="s">
        <v>37</v>
      </c>
      <c r="B26" s="27"/>
      <c r="C26" s="28"/>
      <c r="D26" s="29">
        <f t="shared" ref="D26:M26" si="8">SUM(D27:D27)</f>
        <v>307841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307841</v>
      </c>
      <c r="O26" s="41">
        <f t="shared" si="1"/>
        <v>56.60923133504965</v>
      </c>
      <c r="P26" s="9"/>
    </row>
    <row r="27" spans="1:119">
      <c r="A27" s="12"/>
      <c r="B27" s="42">
        <v>572</v>
      </c>
      <c r="C27" s="19" t="s">
        <v>66</v>
      </c>
      <c r="D27" s="46">
        <v>307841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307841</v>
      </c>
      <c r="O27" s="47">
        <f t="shared" si="1"/>
        <v>56.60923133504965</v>
      </c>
      <c r="P27" s="9"/>
    </row>
    <row r="28" spans="1:119" ht="15.75">
      <c r="A28" s="26" t="s">
        <v>67</v>
      </c>
      <c r="B28" s="27"/>
      <c r="C28" s="28"/>
      <c r="D28" s="29">
        <f t="shared" ref="D28:M28" si="9">SUM(D29:D29)</f>
        <v>0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621204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621204</v>
      </c>
      <c r="O28" s="41">
        <f t="shared" si="1"/>
        <v>114.23390952556086</v>
      </c>
      <c r="P28" s="9"/>
    </row>
    <row r="29" spans="1:119" ht="15.75" thickBot="1">
      <c r="A29" s="12"/>
      <c r="B29" s="42">
        <v>581</v>
      </c>
      <c r="C29" s="19" t="s">
        <v>68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621204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621204</v>
      </c>
      <c r="O29" s="47">
        <f t="shared" si="1"/>
        <v>114.23390952556086</v>
      </c>
      <c r="P29" s="9"/>
    </row>
    <row r="30" spans="1:119" ht="16.5" thickBot="1">
      <c r="A30" s="13" t="s">
        <v>10</v>
      </c>
      <c r="B30" s="21"/>
      <c r="C30" s="20"/>
      <c r="D30" s="14">
        <f>SUM(D5,D13,D17,D22,D24,D26,D28)</f>
        <v>4296482</v>
      </c>
      <c r="E30" s="14">
        <f t="shared" ref="E30:M30" si="10">SUM(E5,E13,E17,E22,E24,E26,E28)</f>
        <v>387171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10604998</v>
      </c>
      <c r="J30" s="14">
        <f t="shared" si="10"/>
        <v>0</v>
      </c>
      <c r="K30" s="14">
        <f t="shared" si="10"/>
        <v>1862552</v>
      </c>
      <c r="L30" s="14">
        <f t="shared" si="10"/>
        <v>0</v>
      </c>
      <c r="M30" s="14">
        <f t="shared" si="10"/>
        <v>175</v>
      </c>
      <c r="N30" s="14">
        <f t="shared" si="4"/>
        <v>17151378</v>
      </c>
      <c r="O30" s="35">
        <f t="shared" si="1"/>
        <v>3153.9863920559028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0" t="s">
        <v>82</v>
      </c>
      <c r="M32" s="160"/>
      <c r="N32" s="160"/>
      <c r="O32" s="39">
        <v>5438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52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741516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1918072</v>
      </c>
      <c r="L5" s="24">
        <f t="shared" si="0"/>
        <v>0</v>
      </c>
      <c r="M5" s="24">
        <f t="shared" si="0"/>
        <v>0</v>
      </c>
      <c r="N5" s="25">
        <f>SUM(D5:M5)</f>
        <v>2659588</v>
      </c>
      <c r="O5" s="30">
        <f t="shared" ref="O5:O30" si="1">(N5/O$32)</f>
        <v>496.93348281016443</v>
      </c>
      <c r="P5" s="6"/>
    </row>
    <row r="6" spans="1:133">
      <c r="A6" s="12"/>
      <c r="B6" s="42">
        <v>511</v>
      </c>
      <c r="C6" s="19" t="s">
        <v>19</v>
      </c>
      <c r="D6" s="46">
        <v>127380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127380</v>
      </c>
      <c r="O6" s="47">
        <f t="shared" si="1"/>
        <v>23.800448430493272</v>
      </c>
      <c r="P6" s="9"/>
    </row>
    <row r="7" spans="1:133">
      <c r="A7" s="12"/>
      <c r="B7" s="42">
        <v>512</v>
      </c>
      <c r="C7" s="19" t="s">
        <v>20</v>
      </c>
      <c r="D7" s="46">
        <v>26457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26457</v>
      </c>
      <c r="O7" s="47">
        <f t="shared" si="1"/>
        <v>4.9433856502242151</v>
      </c>
      <c r="P7" s="9"/>
    </row>
    <row r="8" spans="1:133">
      <c r="A8" s="12"/>
      <c r="B8" s="42">
        <v>513</v>
      </c>
      <c r="C8" s="19" t="s">
        <v>21</v>
      </c>
      <c r="D8" s="46">
        <v>205903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205903</v>
      </c>
      <c r="O8" s="47">
        <f t="shared" si="1"/>
        <v>38.472159940209266</v>
      </c>
      <c r="P8" s="9"/>
    </row>
    <row r="9" spans="1:133">
      <c r="A9" s="12"/>
      <c r="B9" s="42">
        <v>514</v>
      </c>
      <c r="C9" s="19" t="s">
        <v>22</v>
      </c>
      <c r="D9" s="46">
        <v>33224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33224</v>
      </c>
      <c r="O9" s="47">
        <f t="shared" si="1"/>
        <v>6.2077727952167416</v>
      </c>
      <c r="P9" s="9"/>
    </row>
    <row r="10" spans="1:133">
      <c r="A10" s="12"/>
      <c r="B10" s="42">
        <v>515</v>
      </c>
      <c r="C10" s="19" t="s">
        <v>23</v>
      </c>
      <c r="D10" s="46">
        <v>56499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56499</v>
      </c>
      <c r="O10" s="47">
        <f t="shared" si="1"/>
        <v>10.556614349775785</v>
      </c>
      <c r="P10" s="9"/>
    </row>
    <row r="11" spans="1:133">
      <c r="A11" s="12"/>
      <c r="B11" s="42">
        <v>518</v>
      </c>
      <c r="C11" s="19" t="s">
        <v>48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1918072</v>
      </c>
      <c r="L11" s="46">
        <v>0</v>
      </c>
      <c r="M11" s="46">
        <v>0</v>
      </c>
      <c r="N11" s="46">
        <f t="shared" si="2"/>
        <v>1918072</v>
      </c>
      <c r="O11" s="47">
        <f t="shared" si="1"/>
        <v>358.38415545590436</v>
      </c>
      <c r="P11" s="9"/>
    </row>
    <row r="12" spans="1:133">
      <c r="A12" s="12"/>
      <c r="B12" s="42">
        <v>519</v>
      </c>
      <c r="C12" s="19" t="s">
        <v>73</v>
      </c>
      <c r="D12" s="46">
        <v>292053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292053</v>
      </c>
      <c r="O12" s="47">
        <f t="shared" si="1"/>
        <v>54.56894618834081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3404029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3404029</v>
      </c>
      <c r="O13" s="41">
        <f t="shared" si="1"/>
        <v>636.0293348281017</v>
      </c>
      <c r="P13" s="10"/>
    </row>
    <row r="14" spans="1:133">
      <c r="A14" s="12"/>
      <c r="B14" s="42">
        <v>521</v>
      </c>
      <c r="C14" s="19" t="s">
        <v>27</v>
      </c>
      <c r="D14" s="46">
        <v>1614737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1614737</v>
      </c>
      <c r="O14" s="47">
        <f t="shared" si="1"/>
        <v>301.70721225710014</v>
      </c>
      <c r="P14" s="9"/>
    </row>
    <row r="15" spans="1:133">
      <c r="A15" s="12"/>
      <c r="B15" s="42">
        <v>522</v>
      </c>
      <c r="C15" s="19" t="s">
        <v>28</v>
      </c>
      <c r="D15" s="46">
        <v>1642944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1642944</v>
      </c>
      <c r="O15" s="47">
        <f t="shared" si="1"/>
        <v>306.97757847533632</v>
      </c>
      <c r="P15" s="9"/>
    </row>
    <row r="16" spans="1:133">
      <c r="A16" s="12"/>
      <c r="B16" s="42">
        <v>529</v>
      </c>
      <c r="C16" s="19" t="s">
        <v>29</v>
      </c>
      <c r="D16" s="46">
        <v>146348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146348</v>
      </c>
      <c r="O16" s="47">
        <f t="shared" si="1"/>
        <v>27.344544095665171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11121717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11121717</v>
      </c>
      <c r="O17" s="41">
        <f t="shared" si="1"/>
        <v>2078.0487668161436</v>
      </c>
      <c r="P17" s="10"/>
    </row>
    <row r="18" spans="1:119">
      <c r="A18" s="12"/>
      <c r="B18" s="42">
        <v>531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7932529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7932529</v>
      </c>
      <c r="O18" s="47">
        <f t="shared" si="1"/>
        <v>1482.1616218236175</v>
      </c>
      <c r="P18" s="9"/>
    </row>
    <row r="19" spans="1:119">
      <c r="A19" s="12"/>
      <c r="B19" s="42">
        <v>532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621400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621400</v>
      </c>
      <c r="O19" s="47">
        <f t="shared" si="1"/>
        <v>116.10612855007474</v>
      </c>
      <c r="P19" s="9"/>
    </row>
    <row r="20" spans="1:119">
      <c r="A20" s="12"/>
      <c r="B20" s="42">
        <v>533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611758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611758</v>
      </c>
      <c r="O20" s="47">
        <f t="shared" si="1"/>
        <v>114.30455904334828</v>
      </c>
      <c r="P20" s="9"/>
    </row>
    <row r="21" spans="1:119">
      <c r="A21" s="12"/>
      <c r="B21" s="42">
        <v>535</v>
      </c>
      <c r="C21" s="19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1956030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1956030</v>
      </c>
      <c r="O21" s="47">
        <f t="shared" si="1"/>
        <v>365.47645739910314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0</v>
      </c>
      <c r="E22" s="29">
        <f t="shared" si="6"/>
        <v>200639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200639</v>
      </c>
      <c r="O22" s="41">
        <f t="shared" si="1"/>
        <v>37.4886023916293</v>
      </c>
      <c r="P22" s="10"/>
    </row>
    <row r="23" spans="1:119">
      <c r="A23" s="12"/>
      <c r="B23" s="42">
        <v>541</v>
      </c>
      <c r="C23" s="19" t="s">
        <v>65</v>
      </c>
      <c r="D23" s="46">
        <v>0</v>
      </c>
      <c r="E23" s="46">
        <v>200639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200639</v>
      </c>
      <c r="O23" s="47">
        <f t="shared" si="1"/>
        <v>37.4886023916293</v>
      </c>
      <c r="P23" s="9"/>
    </row>
    <row r="24" spans="1:119" ht="15.75">
      <c r="A24" s="26" t="s">
        <v>44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175</v>
      </c>
      <c r="N24" s="29">
        <f t="shared" si="4"/>
        <v>175</v>
      </c>
      <c r="O24" s="41">
        <f t="shared" si="1"/>
        <v>3.2698056801195814E-2</v>
      </c>
      <c r="P24" s="10"/>
    </row>
    <row r="25" spans="1:119">
      <c r="A25" s="43"/>
      <c r="B25" s="44">
        <v>559</v>
      </c>
      <c r="C25" s="45" t="s">
        <v>45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175</v>
      </c>
      <c r="N25" s="46">
        <f t="shared" si="4"/>
        <v>175</v>
      </c>
      <c r="O25" s="47">
        <f t="shared" si="1"/>
        <v>3.2698056801195814E-2</v>
      </c>
      <c r="P25" s="9"/>
    </row>
    <row r="26" spans="1:119" ht="15.75">
      <c r="A26" s="26" t="s">
        <v>37</v>
      </c>
      <c r="B26" s="27"/>
      <c r="C26" s="28"/>
      <c r="D26" s="29">
        <f t="shared" ref="D26:M26" si="8">SUM(D27:D27)</f>
        <v>122693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122693</v>
      </c>
      <c r="O26" s="41">
        <f t="shared" si="1"/>
        <v>22.924701046337816</v>
      </c>
      <c r="P26" s="9"/>
    </row>
    <row r="27" spans="1:119">
      <c r="A27" s="12"/>
      <c r="B27" s="42">
        <v>572</v>
      </c>
      <c r="C27" s="19" t="s">
        <v>66</v>
      </c>
      <c r="D27" s="46">
        <v>122693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122693</v>
      </c>
      <c r="O27" s="47">
        <f t="shared" si="1"/>
        <v>22.924701046337816</v>
      </c>
      <c r="P27" s="9"/>
    </row>
    <row r="28" spans="1:119" ht="15.75">
      <c r="A28" s="26" t="s">
        <v>67</v>
      </c>
      <c r="B28" s="27"/>
      <c r="C28" s="28"/>
      <c r="D28" s="29">
        <f t="shared" ref="D28:M28" si="9">SUM(D29:D29)</f>
        <v>0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808819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808819</v>
      </c>
      <c r="O28" s="41">
        <f t="shared" si="1"/>
        <v>151.12462630792228</v>
      </c>
      <c r="P28" s="9"/>
    </row>
    <row r="29" spans="1:119" ht="15.75" thickBot="1">
      <c r="A29" s="12"/>
      <c r="B29" s="42">
        <v>581</v>
      </c>
      <c r="C29" s="19" t="s">
        <v>68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808819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808819</v>
      </c>
      <c r="O29" s="47">
        <f t="shared" si="1"/>
        <v>151.12462630792228</v>
      </c>
      <c r="P29" s="9"/>
    </row>
    <row r="30" spans="1:119" ht="16.5" thickBot="1">
      <c r="A30" s="13" t="s">
        <v>10</v>
      </c>
      <c r="B30" s="21"/>
      <c r="C30" s="20"/>
      <c r="D30" s="14">
        <f>SUM(D5,D13,D17,D22,D24,D26,D28)</f>
        <v>4268238</v>
      </c>
      <c r="E30" s="14">
        <f t="shared" ref="E30:M30" si="10">SUM(E5,E13,E17,E22,E24,E26,E28)</f>
        <v>200639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11930536</v>
      </c>
      <c r="J30" s="14">
        <f t="shared" si="10"/>
        <v>0</v>
      </c>
      <c r="K30" s="14">
        <f t="shared" si="10"/>
        <v>1918072</v>
      </c>
      <c r="L30" s="14">
        <f t="shared" si="10"/>
        <v>0</v>
      </c>
      <c r="M30" s="14">
        <f t="shared" si="10"/>
        <v>175</v>
      </c>
      <c r="N30" s="14">
        <f t="shared" si="4"/>
        <v>18317660</v>
      </c>
      <c r="O30" s="35">
        <f t="shared" si="1"/>
        <v>3422.5822122571003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0" t="s">
        <v>80</v>
      </c>
      <c r="M32" s="160"/>
      <c r="N32" s="160"/>
      <c r="O32" s="39">
        <v>5352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52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986116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1946408</v>
      </c>
      <c r="L5" s="24">
        <f t="shared" si="0"/>
        <v>0</v>
      </c>
      <c r="M5" s="24">
        <f t="shared" si="0"/>
        <v>0</v>
      </c>
      <c r="N5" s="25">
        <f>SUM(D5:M5)</f>
        <v>2932524</v>
      </c>
      <c r="O5" s="30">
        <f t="shared" ref="O5:O30" si="1">(N5/O$32)</f>
        <v>531.25434782608693</v>
      </c>
      <c r="P5" s="6"/>
    </row>
    <row r="6" spans="1:133">
      <c r="A6" s="12"/>
      <c r="B6" s="42">
        <v>511</v>
      </c>
      <c r="C6" s="19" t="s">
        <v>19</v>
      </c>
      <c r="D6" s="46">
        <v>127744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127744</v>
      </c>
      <c r="O6" s="47">
        <f t="shared" si="1"/>
        <v>23.142028985507245</v>
      </c>
      <c r="P6" s="9"/>
    </row>
    <row r="7" spans="1:133">
      <c r="A7" s="12"/>
      <c r="B7" s="42">
        <v>512</v>
      </c>
      <c r="C7" s="19" t="s">
        <v>20</v>
      </c>
      <c r="D7" s="46">
        <v>37558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37558</v>
      </c>
      <c r="O7" s="47">
        <f t="shared" si="1"/>
        <v>6.8039855072463764</v>
      </c>
      <c r="P7" s="9"/>
    </row>
    <row r="8" spans="1:133">
      <c r="A8" s="12"/>
      <c r="B8" s="42">
        <v>513</v>
      </c>
      <c r="C8" s="19" t="s">
        <v>21</v>
      </c>
      <c r="D8" s="46">
        <v>225903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225903</v>
      </c>
      <c r="O8" s="47">
        <f t="shared" si="1"/>
        <v>40.924456521739131</v>
      </c>
      <c r="P8" s="9"/>
    </row>
    <row r="9" spans="1:133">
      <c r="A9" s="12"/>
      <c r="B9" s="42">
        <v>514</v>
      </c>
      <c r="C9" s="19" t="s">
        <v>22</v>
      </c>
      <c r="D9" s="46">
        <v>21605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21605</v>
      </c>
      <c r="O9" s="47">
        <f t="shared" si="1"/>
        <v>3.9139492753623188</v>
      </c>
      <c r="P9" s="9"/>
    </row>
    <row r="10" spans="1:133">
      <c r="A10" s="12"/>
      <c r="B10" s="42">
        <v>515</v>
      </c>
      <c r="C10" s="19" t="s">
        <v>23</v>
      </c>
      <c r="D10" s="46">
        <v>129772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129772</v>
      </c>
      <c r="O10" s="47">
        <f t="shared" si="1"/>
        <v>23.509420289855072</v>
      </c>
      <c r="P10" s="9"/>
    </row>
    <row r="11" spans="1:133">
      <c r="A11" s="12"/>
      <c r="B11" s="42">
        <v>518</v>
      </c>
      <c r="C11" s="19" t="s">
        <v>48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1946408</v>
      </c>
      <c r="L11" s="46">
        <v>0</v>
      </c>
      <c r="M11" s="46">
        <v>0</v>
      </c>
      <c r="N11" s="46">
        <f t="shared" si="2"/>
        <v>1946408</v>
      </c>
      <c r="O11" s="47">
        <f t="shared" si="1"/>
        <v>352.61014492753623</v>
      </c>
      <c r="P11" s="9"/>
    </row>
    <row r="12" spans="1:133">
      <c r="A12" s="12"/>
      <c r="B12" s="42">
        <v>519</v>
      </c>
      <c r="C12" s="19" t="s">
        <v>73</v>
      </c>
      <c r="D12" s="46">
        <v>443534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443534</v>
      </c>
      <c r="O12" s="47">
        <f t="shared" si="1"/>
        <v>80.350362318840581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2613085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2613085</v>
      </c>
      <c r="O13" s="41">
        <f t="shared" si="1"/>
        <v>473.38496376811594</v>
      </c>
      <c r="P13" s="10"/>
    </row>
    <row r="14" spans="1:133">
      <c r="A14" s="12"/>
      <c r="B14" s="42">
        <v>521</v>
      </c>
      <c r="C14" s="19" t="s">
        <v>27</v>
      </c>
      <c r="D14" s="46">
        <v>1552424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1552424</v>
      </c>
      <c r="O14" s="47">
        <f t="shared" si="1"/>
        <v>281.23623188405799</v>
      </c>
      <c r="P14" s="9"/>
    </row>
    <row r="15" spans="1:133">
      <c r="A15" s="12"/>
      <c r="B15" s="42">
        <v>522</v>
      </c>
      <c r="C15" s="19" t="s">
        <v>28</v>
      </c>
      <c r="D15" s="46">
        <v>922222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922222</v>
      </c>
      <c r="O15" s="47">
        <f t="shared" si="1"/>
        <v>167.06920289855071</v>
      </c>
      <c r="P15" s="9"/>
    </row>
    <row r="16" spans="1:133">
      <c r="A16" s="12"/>
      <c r="B16" s="42">
        <v>529</v>
      </c>
      <c r="C16" s="19" t="s">
        <v>29</v>
      </c>
      <c r="D16" s="46">
        <v>138439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138439</v>
      </c>
      <c r="O16" s="47">
        <f t="shared" si="1"/>
        <v>25.079528985507245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11198705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11198705</v>
      </c>
      <c r="O17" s="41">
        <f t="shared" si="1"/>
        <v>2028.7509057971015</v>
      </c>
      <c r="P17" s="10"/>
    </row>
    <row r="18" spans="1:119">
      <c r="A18" s="12"/>
      <c r="B18" s="42">
        <v>531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8355740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8355740</v>
      </c>
      <c r="O18" s="47">
        <f t="shared" si="1"/>
        <v>1513.7210144927535</v>
      </c>
      <c r="P18" s="9"/>
    </row>
    <row r="19" spans="1:119">
      <c r="A19" s="12"/>
      <c r="B19" s="42">
        <v>532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517168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517168</v>
      </c>
      <c r="O19" s="47">
        <f t="shared" si="1"/>
        <v>93.689855072463772</v>
      </c>
      <c r="P19" s="9"/>
    </row>
    <row r="20" spans="1:119">
      <c r="A20" s="12"/>
      <c r="B20" s="42">
        <v>533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562563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562563</v>
      </c>
      <c r="O20" s="47">
        <f t="shared" si="1"/>
        <v>101.91358695652174</v>
      </c>
      <c r="P20" s="9"/>
    </row>
    <row r="21" spans="1:119">
      <c r="A21" s="12"/>
      <c r="B21" s="42">
        <v>535</v>
      </c>
      <c r="C21" s="19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1763234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1763234</v>
      </c>
      <c r="O21" s="47">
        <f t="shared" si="1"/>
        <v>319.4264492753623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0</v>
      </c>
      <c r="E22" s="29">
        <f t="shared" si="6"/>
        <v>247520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247520</v>
      </c>
      <c r="O22" s="41">
        <f t="shared" si="1"/>
        <v>44.840579710144929</v>
      </c>
      <c r="P22" s="10"/>
    </row>
    <row r="23" spans="1:119">
      <c r="A23" s="12"/>
      <c r="B23" s="42">
        <v>541</v>
      </c>
      <c r="C23" s="19" t="s">
        <v>65</v>
      </c>
      <c r="D23" s="46">
        <v>0</v>
      </c>
      <c r="E23" s="46">
        <v>247520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247520</v>
      </c>
      <c r="O23" s="47">
        <f t="shared" si="1"/>
        <v>44.840579710144929</v>
      </c>
      <c r="P23" s="9"/>
    </row>
    <row r="24" spans="1:119" ht="15.75">
      <c r="A24" s="26" t="s">
        <v>44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175</v>
      </c>
      <c r="N24" s="29">
        <f t="shared" si="4"/>
        <v>175</v>
      </c>
      <c r="O24" s="41">
        <f t="shared" si="1"/>
        <v>3.170289855072464E-2</v>
      </c>
      <c r="P24" s="10"/>
    </row>
    <row r="25" spans="1:119">
      <c r="A25" s="43"/>
      <c r="B25" s="44">
        <v>559</v>
      </c>
      <c r="C25" s="45" t="s">
        <v>45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175</v>
      </c>
      <c r="N25" s="46">
        <f t="shared" si="4"/>
        <v>175</v>
      </c>
      <c r="O25" s="47">
        <f t="shared" si="1"/>
        <v>3.170289855072464E-2</v>
      </c>
      <c r="P25" s="9"/>
    </row>
    <row r="26" spans="1:119" ht="15.75">
      <c r="A26" s="26" t="s">
        <v>37</v>
      </c>
      <c r="B26" s="27"/>
      <c r="C26" s="28"/>
      <c r="D26" s="29">
        <f t="shared" ref="D26:M26" si="8">SUM(D27:D27)</f>
        <v>86763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86763</v>
      </c>
      <c r="O26" s="41">
        <f t="shared" si="1"/>
        <v>15.717934782608696</v>
      </c>
      <c r="P26" s="9"/>
    </row>
    <row r="27" spans="1:119">
      <c r="A27" s="12"/>
      <c r="B27" s="42">
        <v>572</v>
      </c>
      <c r="C27" s="19" t="s">
        <v>66</v>
      </c>
      <c r="D27" s="46">
        <v>86763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86763</v>
      </c>
      <c r="O27" s="47">
        <f t="shared" si="1"/>
        <v>15.717934782608696</v>
      </c>
      <c r="P27" s="9"/>
    </row>
    <row r="28" spans="1:119" ht="15.75">
      <c r="A28" s="26" t="s">
        <v>67</v>
      </c>
      <c r="B28" s="27"/>
      <c r="C28" s="28"/>
      <c r="D28" s="29">
        <f t="shared" ref="D28:M28" si="9">SUM(D29:D29)</f>
        <v>30000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437864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467864</v>
      </c>
      <c r="O28" s="41">
        <f t="shared" si="1"/>
        <v>84.757971014492753</v>
      </c>
      <c r="P28" s="9"/>
    </row>
    <row r="29" spans="1:119" ht="15.75" thickBot="1">
      <c r="A29" s="12"/>
      <c r="B29" s="42">
        <v>581</v>
      </c>
      <c r="C29" s="19" t="s">
        <v>68</v>
      </c>
      <c r="D29" s="46">
        <v>30000</v>
      </c>
      <c r="E29" s="46">
        <v>0</v>
      </c>
      <c r="F29" s="46">
        <v>0</v>
      </c>
      <c r="G29" s="46">
        <v>0</v>
      </c>
      <c r="H29" s="46">
        <v>0</v>
      </c>
      <c r="I29" s="46">
        <v>437864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467864</v>
      </c>
      <c r="O29" s="47">
        <f t="shared" si="1"/>
        <v>84.757971014492753</v>
      </c>
      <c r="P29" s="9"/>
    </row>
    <row r="30" spans="1:119" ht="16.5" thickBot="1">
      <c r="A30" s="13" t="s">
        <v>10</v>
      </c>
      <c r="B30" s="21"/>
      <c r="C30" s="20"/>
      <c r="D30" s="14">
        <f>SUM(D5,D13,D17,D22,D24,D26,D28)</f>
        <v>3715964</v>
      </c>
      <c r="E30" s="14">
        <f t="shared" ref="E30:M30" si="10">SUM(E5,E13,E17,E22,E24,E26,E28)</f>
        <v>247520</v>
      </c>
      <c r="F30" s="14">
        <f t="shared" si="10"/>
        <v>0</v>
      </c>
      <c r="G30" s="14">
        <f t="shared" si="10"/>
        <v>0</v>
      </c>
      <c r="H30" s="14">
        <f t="shared" si="10"/>
        <v>0</v>
      </c>
      <c r="I30" s="14">
        <f t="shared" si="10"/>
        <v>11636569</v>
      </c>
      <c r="J30" s="14">
        <f t="shared" si="10"/>
        <v>0</v>
      </c>
      <c r="K30" s="14">
        <f t="shared" si="10"/>
        <v>1946408</v>
      </c>
      <c r="L30" s="14">
        <f t="shared" si="10"/>
        <v>0</v>
      </c>
      <c r="M30" s="14">
        <f t="shared" si="10"/>
        <v>175</v>
      </c>
      <c r="N30" s="14">
        <f t="shared" si="4"/>
        <v>17546636</v>
      </c>
      <c r="O30" s="35">
        <f t="shared" si="1"/>
        <v>3178.7384057971012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0" t="s">
        <v>78</v>
      </c>
      <c r="M32" s="160"/>
      <c r="N32" s="160"/>
      <c r="O32" s="39">
        <v>5520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52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750034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1723697</v>
      </c>
      <c r="L5" s="24">
        <f t="shared" si="0"/>
        <v>0</v>
      </c>
      <c r="M5" s="24">
        <f t="shared" si="0"/>
        <v>0</v>
      </c>
      <c r="N5" s="25">
        <f>SUM(D5:M5)</f>
        <v>2473731</v>
      </c>
      <c r="O5" s="30">
        <f t="shared" ref="O5:O28" si="1">(N5/O$30)</f>
        <v>448.54596554850406</v>
      </c>
      <c r="P5" s="6"/>
    </row>
    <row r="6" spans="1:133">
      <c r="A6" s="12"/>
      <c r="B6" s="42">
        <v>511</v>
      </c>
      <c r="C6" s="19" t="s">
        <v>19</v>
      </c>
      <c r="D6" s="46">
        <v>122723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122723</v>
      </c>
      <c r="O6" s="47">
        <f t="shared" si="1"/>
        <v>22.252583862194015</v>
      </c>
      <c r="P6" s="9"/>
    </row>
    <row r="7" spans="1:133">
      <c r="A7" s="12"/>
      <c r="B7" s="42">
        <v>512</v>
      </c>
      <c r="C7" s="19" t="s">
        <v>20</v>
      </c>
      <c r="D7" s="46">
        <v>34665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34665</v>
      </c>
      <c r="O7" s="47">
        <f t="shared" si="1"/>
        <v>6.2855847688123303</v>
      </c>
      <c r="P7" s="9"/>
    </row>
    <row r="8" spans="1:133">
      <c r="A8" s="12"/>
      <c r="B8" s="42">
        <v>513</v>
      </c>
      <c r="C8" s="19" t="s">
        <v>21</v>
      </c>
      <c r="D8" s="46">
        <v>183449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183449</v>
      </c>
      <c r="O8" s="47">
        <f t="shared" si="1"/>
        <v>33.263644605621032</v>
      </c>
      <c r="P8" s="9"/>
    </row>
    <row r="9" spans="1:133">
      <c r="A9" s="12"/>
      <c r="B9" s="42">
        <v>514</v>
      </c>
      <c r="C9" s="19" t="s">
        <v>22</v>
      </c>
      <c r="D9" s="46">
        <v>21266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21266</v>
      </c>
      <c r="O9" s="47">
        <f t="shared" si="1"/>
        <v>3.8560290117860383</v>
      </c>
      <c r="P9" s="9"/>
    </row>
    <row r="10" spans="1:133">
      <c r="A10" s="12"/>
      <c r="B10" s="42">
        <v>515</v>
      </c>
      <c r="C10" s="19" t="s">
        <v>23</v>
      </c>
      <c r="D10" s="46">
        <v>70109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70109</v>
      </c>
      <c r="O10" s="47">
        <f t="shared" si="1"/>
        <v>12.712420670897552</v>
      </c>
      <c r="P10" s="9"/>
    </row>
    <row r="11" spans="1:133">
      <c r="A11" s="12"/>
      <c r="B11" s="42">
        <v>518</v>
      </c>
      <c r="C11" s="19" t="s">
        <v>48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1723697</v>
      </c>
      <c r="L11" s="46">
        <v>0</v>
      </c>
      <c r="M11" s="46">
        <v>0</v>
      </c>
      <c r="N11" s="46">
        <f t="shared" si="2"/>
        <v>1723697</v>
      </c>
      <c r="O11" s="47">
        <f t="shared" si="1"/>
        <v>312.54705349048049</v>
      </c>
      <c r="P11" s="9"/>
    </row>
    <row r="12" spans="1:133">
      <c r="A12" s="12"/>
      <c r="B12" s="42">
        <v>519</v>
      </c>
      <c r="C12" s="19" t="s">
        <v>73</v>
      </c>
      <c r="D12" s="46">
        <v>317822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317822</v>
      </c>
      <c r="O12" s="47">
        <f t="shared" si="1"/>
        <v>57.628649138712603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3103293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3103293</v>
      </c>
      <c r="O13" s="41">
        <f t="shared" si="1"/>
        <v>562.70045330915684</v>
      </c>
      <c r="P13" s="10"/>
    </row>
    <row r="14" spans="1:133">
      <c r="A14" s="12"/>
      <c r="B14" s="42">
        <v>521</v>
      </c>
      <c r="C14" s="19" t="s">
        <v>27</v>
      </c>
      <c r="D14" s="46">
        <v>1876944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1876944</v>
      </c>
      <c r="O14" s="47">
        <f t="shared" si="1"/>
        <v>340.33436083408884</v>
      </c>
      <c r="P14" s="9"/>
    </row>
    <row r="15" spans="1:133">
      <c r="A15" s="12"/>
      <c r="B15" s="42">
        <v>522</v>
      </c>
      <c r="C15" s="19" t="s">
        <v>28</v>
      </c>
      <c r="D15" s="46">
        <v>1068655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1068655</v>
      </c>
      <c r="O15" s="47">
        <f t="shared" si="1"/>
        <v>193.77243880326384</v>
      </c>
      <c r="P15" s="9"/>
    </row>
    <row r="16" spans="1:133">
      <c r="A16" s="12"/>
      <c r="B16" s="42">
        <v>529</v>
      </c>
      <c r="C16" s="19" t="s">
        <v>29</v>
      </c>
      <c r="D16" s="46">
        <v>157694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157694</v>
      </c>
      <c r="O16" s="47">
        <f t="shared" si="1"/>
        <v>28.593653671804169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10745825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10745825</v>
      </c>
      <c r="O17" s="41">
        <f t="shared" si="1"/>
        <v>1948.4723481414323</v>
      </c>
      <c r="P17" s="10"/>
    </row>
    <row r="18" spans="1:119">
      <c r="A18" s="12"/>
      <c r="B18" s="42">
        <v>531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7803975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7803975</v>
      </c>
      <c r="O18" s="47">
        <f t="shared" si="1"/>
        <v>1415.0453309156844</v>
      </c>
      <c r="P18" s="9"/>
    </row>
    <row r="19" spans="1:119">
      <c r="A19" s="12"/>
      <c r="B19" s="42">
        <v>532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436660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436660</v>
      </c>
      <c r="O19" s="47">
        <f t="shared" si="1"/>
        <v>79.176790571169533</v>
      </c>
      <c r="P19" s="9"/>
    </row>
    <row r="20" spans="1:119">
      <c r="A20" s="12"/>
      <c r="B20" s="42">
        <v>533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471395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471395</v>
      </c>
      <c r="O20" s="47">
        <f t="shared" si="1"/>
        <v>85.475067996373525</v>
      </c>
      <c r="P20" s="9"/>
    </row>
    <row r="21" spans="1:119">
      <c r="A21" s="12"/>
      <c r="B21" s="42">
        <v>535</v>
      </c>
      <c r="C21" s="19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2033795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2033795</v>
      </c>
      <c r="O21" s="47">
        <f t="shared" si="1"/>
        <v>368.77515865820487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0</v>
      </c>
      <c r="E22" s="29">
        <f t="shared" si="6"/>
        <v>359156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359156</v>
      </c>
      <c r="O22" s="41">
        <f t="shared" si="1"/>
        <v>65.123481414324573</v>
      </c>
      <c r="P22" s="10"/>
    </row>
    <row r="23" spans="1:119">
      <c r="A23" s="12"/>
      <c r="B23" s="42">
        <v>541</v>
      </c>
      <c r="C23" s="19" t="s">
        <v>65</v>
      </c>
      <c r="D23" s="46">
        <v>0</v>
      </c>
      <c r="E23" s="46">
        <v>359156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359156</v>
      </c>
      <c r="O23" s="47">
        <f t="shared" si="1"/>
        <v>65.123481414324573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116773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116773</v>
      </c>
      <c r="O24" s="41">
        <f t="shared" si="1"/>
        <v>21.173708068902993</v>
      </c>
      <c r="P24" s="9"/>
    </row>
    <row r="25" spans="1:119">
      <c r="A25" s="12"/>
      <c r="B25" s="42">
        <v>572</v>
      </c>
      <c r="C25" s="19" t="s">
        <v>66</v>
      </c>
      <c r="D25" s="46">
        <v>116773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116773</v>
      </c>
      <c r="O25" s="47">
        <f t="shared" si="1"/>
        <v>21.173708068902993</v>
      </c>
      <c r="P25" s="9"/>
    </row>
    <row r="26" spans="1:119" ht="15.75">
      <c r="A26" s="26" t="s">
        <v>67</v>
      </c>
      <c r="B26" s="27"/>
      <c r="C26" s="28"/>
      <c r="D26" s="29">
        <f t="shared" ref="D26:M26" si="8">SUM(D27:D27)</f>
        <v>29820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527220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557040</v>
      </c>
      <c r="O26" s="41">
        <f t="shared" si="1"/>
        <v>101.00453309156845</v>
      </c>
      <c r="P26" s="9"/>
    </row>
    <row r="27" spans="1:119" ht="15.75" thickBot="1">
      <c r="A27" s="12"/>
      <c r="B27" s="42">
        <v>581</v>
      </c>
      <c r="C27" s="19" t="s">
        <v>68</v>
      </c>
      <c r="D27" s="46">
        <v>29820</v>
      </c>
      <c r="E27" s="46">
        <v>0</v>
      </c>
      <c r="F27" s="46">
        <v>0</v>
      </c>
      <c r="G27" s="46">
        <v>0</v>
      </c>
      <c r="H27" s="46">
        <v>0</v>
      </c>
      <c r="I27" s="46">
        <v>527220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557040</v>
      </c>
      <c r="O27" s="47">
        <f t="shared" si="1"/>
        <v>101.00453309156845</v>
      </c>
      <c r="P27" s="9"/>
    </row>
    <row r="28" spans="1:119" ht="16.5" thickBot="1">
      <c r="A28" s="13" t="s">
        <v>10</v>
      </c>
      <c r="B28" s="21"/>
      <c r="C28" s="20"/>
      <c r="D28" s="14">
        <f>SUM(D5,D13,D17,D22,D24,D26)</f>
        <v>3999920</v>
      </c>
      <c r="E28" s="14">
        <f t="shared" ref="E28:M28" si="9">SUM(E5,E13,E17,E22,E24,E26)</f>
        <v>359156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11273045</v>
      </c>
      <c r="J28" s="14">
        <f t="shared" si="9"/>
        <v>0</v>
      </c>
      <c r="K28" s="14">
        <f t="shared" si="9"/>
        <v>1723697</v>
      </c>
      <c r="L28" s="14">
        <f t="shared" si="9"/>
        <v>0</v>
      </c>
      <c r="M28" s="14">
        <f t="shared" si="9"/>
        <v>0</v>
      </c>
      <c r="N28" s="14">
        <f t="shared" si="4"/>
        <v>17355818</v>
      </c>
      <c r="O28" s="35">
        <f t="shared" si="1"/>
        <v>3147.0204895738893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76</v>
      </c>
      <c r="M30" s="160"/>
      <c r="N30" s="160"/>
      <c r="O30" s="39">
        <v>5515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52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925005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1630487</v>
      </c>
      <c r="L5" s="24">
        <f t="shared" si="0"/>
        <v>0</v>
      </c>
      <c r="M5" s="24">
        <f t="shared" si="0"/>
        <v>0</v>
      </c>
      <c r="N5" s="25">
        <f>SUM(D5:M5)</f>
        <v>2555492</v>
      </c>
      <c r="O5" s="30">
        <f t="shared" ref="O5:O29" si="1">(N5/O$31)</f>
        <v>469.58691657478869</v>
      </c>
      <c r="P5" s="6"/>
    </row>
    <row r="6" spans="1:133">
      <c r="A6" s="12"/>
      <c r="B6" s="42">
        <v>511</v>
      </c>
      <c r="C6" s="19" t="s">
        <v>19</v>
      </c>
      <c r="D6" s="46">
        <v>128744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128744</v>
      </c>
      <c r="O6" s="47">
        <f t="shared" si="1"/>
        <v>23.657478868063212</v>
      </c>
      <c r="P6" s="9"/>
    </row>
    <row r="7" spans="1:133">
      <c r="A7" s="12"/>
      <c r="B7" s="42">
        <v>512</v>
      </c>
      <c r="C7" s="19" t="s">
        <v>20</v>
      </c>
      <c r="D7" s="46">
        <v>34380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34380</v>
      </c>
      <c r="O7" s="47">
        <f t="shared" si="1"/>
        <v>6.3175303197353916</v>
      </c>
      <c r="P7" s="9"/>
    </row>
    <row r="8" spans="1:133">
      <c r="A8" s="12"/>
      <c r="B8" s="42">
        <v>513</v>
      </c>
      <c r="C8" s="19" t="s">
        <v>21</v>
      </c>
      <c r="D8" s="46">
        <v>203063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203063</v>
      </c>
      <c r="O8" s="47">
        <f t="shared" si="1"/>
        <v>37.314038956266081</v>
      </c>
      <c r="P8" s="9"/>
    </row>
    <row r="9" spans="1:133">
      <c r="A9" s="12"/>
      <c r="B9" s="42">
        <v>514</v>
      </c>
      <c r="C9" s="19" t="s">
        <v>22</v>
      </c>
      <c r="D9" s="46">
        <v>19000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19000</v>
      </c>
      <c r="O9" s="47">
        <f t="shared" si="1"/>
        <v>3.4913634693127529</v>
      </c>
      <c r="P9" s="9"/>
    </row>
    <row r="10" spans="1:133">
      <c r="A10" s="12"/>
      <c r="B10" s="42">
        <v>515</v>
      </c>
      <c r="C10" s="19" t="s">
        <v>23</v>
      </c>
      <c r="D10" s="46">
        <v>83454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83454</v>
      </c>
      <c r="O10" s="47">
        <f t="shared" si="1"/>
        <v>15.335170893054025</v>
      </c>
      <c r="P10" s="9"/>
    </row>
    <row r="11" spans="1:133">
      <c r="A11" s="12"/>
      <c r="B11" s="42">
        <v>518</v>
      </c>
      <c r="C11" s="19" t="s">
        <v>48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1630487</v>
      </c>
      <c r="L11" s="46">
        <v>0</v>
      </c>
      <c r="M11" s="46">
        <v>0</v>
      </c>
      <c r="N11" s="46">
        <f t="shared" si="2"/>
        <v>1630487</v>
      </c>
      <c r="O11" s="47">
        <f t="shared" si="1"/>
        <v>299.61172363101798</v>
      </c>
      <c r="P11" s="9"/>
    </row>
    <row r="12" spans="1:133">
      <c r="A12" s="12"/>
      <c r="B12" s="42">
        <v>519</v>
      </c>
      <c r="C12" s="19" t="s">
        <v>73</v>
      </c>
      <c r="D12" s="46">
        <v>456364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456364</v>
      </c>
      <c r="O12" s="47">
        <f t="shared" si="1"/>
        <v>83.859610437339214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2725604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2725604</v>
      </c>
      <c r="O13" s="41">
        <f t="shared" si="1"/>
        <v>500.84601249540611</v>
      </c>
      <c r="P13" s="10"/>
    </row>
    <row r="14" spans="1:133">
      <c r="A14" s="12"/>
      <c r="B14" s="42">
        <v>521</v>
      </c>
      <c r="C14" s="19" t="s">
        <v>27</v>
      </c>
      <c r="D14" s="46">
        <v>1692479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1692479</v>
      </c>
      <c r="O14" s="47">
        <f t="shared" si="1"/>
        <v>311.00312385152517</v>
      </c>
      <c r="P14" s="9"/>
    </row>
    <row r="15" spans="1:133">
      <c r="A15" s="12"/>
      <c r="B15" s="42">
        <v>522</v>
      </c>
      <c r="C15" s="19" t="s">
        <v>28</v>
      </c>
      <c r="D15" s="46">
        <v>896708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896708</v>
      </c>
      <c r="O15" s="47">
        <f t="shared" si="1"/>
        <v>164.77545020213157</v>
      </c>
      <c r="P15" s="9"/>
    </row>
    <row r="16" spans="1:133">
      <c r="A16" s="12"/>
      <c r="B16" s="42">
        <v>529</v>
      </c>
      <c r="C16" s="19" t="s">
        <v>29</v>
      </c>
      <c r="D16" s="46">
        <v>136417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136417</v>
      </c>
      <c r="O16" s="47">
        <f t="shared" si="1"/>
        <v>25.067438441749356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6087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10491128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10497215</v>
      </c>
      <c r="O17" s="41">
        <f t="shared" si="1"/>
        <v>1928.9259463432561</v>
      </c>
      <c r="P17" s="10"/>
    </row>
    <row r="18" spans="1:119">
      <c r="A18" s="12"/>
      <c r="B18" s="42">
        <v>531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7616722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7616722</v>
      </c>
      <c r="O18" s="47">
        <f t="shared" si="1"/>
        <v>1399.6181550900403</v>
      </c>
      <c r="P18" s="9"/>
    </row>
    <row r="19" spans="1:119">
      <c r="A19" s="12"/>
      <c r="B19" s="42">
        <v>532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733951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733951</v>
      </c>
      <c r="O19" s="47">
        <f t="shared" si="1"/>
        <v>134.86787945608233</v>
      </c>
      <c r="P19" s="9"/>
    </row>
    <row r="20" spans="1:119">
      <c r="A20" s="12"/>
      <c r="B20" s="42">
        <v>533</v>
      </c>
      <c r="C20" s="19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507472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507472</v>
      </c>
      <c r="O20" s="47">
        <f t="shared" si="1"/>
        <v>93.251010657846379</v>
      </c>
      <c r="P20" s="9"/>
    </row>
    <row r="21" spans="1:119">
      <c r="A21" s="12"/>
      <c r="B21" s="42">
        <v>535</v>
      </c>
      <c r="C21" s="19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1632983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1632983</v>
      </c>
      <c r="O21" s="47">
        <f t="shared" si="1"/>
        <v>300.07037853730247</v>
      </c>
      <c r="P21" s="9"/>
    </row>
    <row r="22" spans="1:119">
      <c r="A22" s="12"/>
      <c r="B22" s="42">
        <v>539</v>
      </c>
      <c r="C22" s="19" t="s">
        <v>49</v>
      </c>
      <c r="D22" s="46">
        <v>0</v>
      </c>
      <c r="E22" s="46">
        <v>6087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6087</v>
      </c>
      <c r="O22" s="47">
        <f t="shared" si="1"/>
        <v>1.1185226019845644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0</v>
      </c>
      <c r="E23" s="29">
        <f t="shared" si="6"/>
        <v>460105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460105</v>
      </c>
      <c r="O23" s="41">
        <f t="shared" si="1"/>
        <v>84.547041528849689</v>
      </c>
      <c r="P23" s="10"/>
    </row>
    <row r="24" spans="1:119">
      <c r="A24" s="12"/>
      <c r="B24" s="42">
        <v>541</v>
      </c>
      <c r="C24" s="19" t="s">
        <v>65</v>
      </c>
      <c r="D24" s="46">
        <v>0</v>
      </c>
      <c r="E24" s="46">
        <v>460105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460105</v>
      </c>
      <c r="O24" s="47">
        <f t="shared" si="1"/>
        <v>84.547041528849689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92792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92792</v>
      </c>
      <c r="O25" s="41">
        <f t="shared" si="1"/>
        <v>17.051084160235206</v>
      </c>
      <c r="P25" s="9"/>
    </row>
    <row r="26" spans="1:119">
      <c r="A26" s="12"/>
      <c r="B26" s="42">
        <v>572</v>
      </c>
      <c r="C26" s="19" t="s">
        <v>66</v>
      </c>
      <c r="D26" s="46">
        <v>92792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92792</v>
      </c>
      <c r="O26" s="47">
        <f t="shared" si="1"/>
        <v>17.051084160235206</v>
      </c>
      <c r="P26" s="9"/>
    </row>
    <row r="27" spans="1:119" ht="15.75">
      <c r="A27" s="26" t="s">
        <v>67</v>
      </c>
      <c r="B27" s="27"/>
      <c r="C27" s="28"/>
      <c r="D27" s="29">
        <f t="shared" ref="D27:M27" si="8">SUM(D28:D28)</f>
        <v>38700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234636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273336</v>
      </c>
      <c r="O27" s="41">
        <f t="shared" si="1"/>
        <v>50.2271223814774</v>
      </c>
      <c r="P27" s="9"/>
    </row>
    <row r="28" spans="1:119" ht="15.75" thickBot="1">
      <c r="A28" s="12"/>
      <c r="B28" s="42">
        <v>581</v>
      </c>
      <c r="C28" s="19" t="s">
        <v>68</v>
      </c>
      <c r="D28" s="46">
        <v>38700</v>
      </c>
      <c r="E28" s="46">
        <v>0</v>
      </c>
      <c r="F28" s="46">
        <v>0</v>
      </c>
      <c r="G28" s="46">
        <v>0</v>
      </c>
      <c r="H28" s="46">
        <v>0</v>
      </c>
      <c r="I28" s="46">
        <v>234636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273336</v>
      </c>
      <c r="O28" s="47">
        <f t="shared" si="1"/>
        <v>50.2271223814774</v>
      </c>
      <c r="P28" s="9"/>
    </row>
    <row r="29" spans="1:119" ht="16.5" thickBot="1">
      <c r="A29" s="13" t="s">
        <v>10</v>
      </c>
      <c r="B29" s="21"/>
      <c r="C29" s="20"/>
      <c r="D29" s="14">
        <f>SUM(D5,D13,D17,D23,D25,D27)</f>
        <v>3782101</v>
      </c>
      <c r="E29" s="14">
        <f t="shared" ref="E29:M29" si="9">SUM(E5,E13,E17,E23,E25,E27)</f>
        <v>466192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10725764</v>
      </c>
      <c r="J29" s="14">
        <f t="shared" si="9"/>
        <v>0</v>
      </c>
      <c r="K29" s="14">
        <f t="shared" si="9"/>
        <v>1630487</v>
      </c>
      <c r="L29" s="14">
        <f t="shared" si="9"/>
        <v>0</v>
      </c>
      <c r="M29" s="14">
        <f t="shared" si="9"/>
        <v>0</v>
      </c>
      <c r="N29" s="14">
        <f t="shared" si="4"/>
        <v>16604544</v>
      </c>
      <c r="O29" s="35">
        <f t="shared" si="1"/>
        <v>3051.1841234840131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0" t="s">
        <v>74</v>
      </c>
      <c r="M31" s="160"/>
      <c r="N31" s="160"/>
      <c r="O31" s="39">
        <v>5442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52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2024-12-10T19:15:26Z</cp:lastPrinted>
  <dcterms:created xsi:type="dcterms:W3CDTF">2000-08-31T21:26:31Z</dcterms:created>
  <dcterms:modified xsi:type="dcterms:W3CDTF">2024-12-10T19:15:30Z</dcterms:modified>
</cp:coreProperties>
</file>